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drawings/drawing4.xml" ContentType="application/vnd.openxmlformats-officedocument.drawing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4385" yWindow="-15" windowWidth="14430" windowHeight="12855" tabRatio="728" activeTab="5"/>
  </bookViews>
  <sheets>
    <sheet name="rekapitulacija" sheetId="22" r:id="rId1"/>
    <sheet name="rušenje" sheetId="21" r:id="rId2"/>
    <sheet name="gradbena" sheetId="17" r:id="rId3"/>
    <sheet name="zaključna" sheetId="9" r:id="rId4"/>
    <sheet name="oprema" sheetId="26" r:id="rId5"/>
    <sheet name="elektro" sheetId="27" r:id="rId6"/>
    <sheet name="elektro -NN priključek" sheetId="36" r:id="rId7"/>
    <sheet name="SI- REKAP." sheetId="28" r:id="rId8"/>
    <sheet name="VODOVOD" sheetId="29" r:id="rId9"/>
    <sheet name="OGREVANJE" sheetId="30" r:id="rId10"/>
    <sheet name="PREZRACEVANJE" sheetId="31" r:id="rId11"/>
    <sheet name="PLIN" sheetId="32" r:id="rId12"/>
    <sheet name="VP-REKAP." sheetId="33" r:id="rId13"/>
    <sheet name="VODOVOD (2)" sheetId="34" r:id="rId14"/>
  </sheets>
  <definedNames>
    <definedName name="agregat" localSheetId="6">#REF!</definedName>
    <definedName name="agregat">#REF!</definedName>
    <definedName name="izves" localSheetId="6">#REF!</definedName>
    <definedName name="izves">#REF!</definedName>
    <definedName name="izvesek" localSheetId="6">#REF!</definedName>
    <definedName name="izvesek">#REF!</definedName>
    <definedName name="oddusek" localSheetId="6">#REF!</definedName>
    <definedName name="oddusek">#REF!</definedName>
    <definedName name="oprema" localSheetId="6">#REF!</definedName>
    <definedName name="oprema">#REF!</definedName>
    <definedName name="_xlnm.Print_Area" localSheetId="5">elektro!$A$1:$F$136</definedName>
    <definedName name="_xlnm.Print_Area" localSheetId="6">'elektro -NN priključek'!$A$1:$F$147</definedName>
    <definedName name="_xlnm.Print_Area" localSheetId="2">gradbena!$A$1:$F$98</definedName>
    <definedName name="_xlnm.Print_Area" localSheetId="9">OGREVANJE!$A$1:$F$106</definedName>
    <definedName name="_xlnm.Print_Area" localSheetId="4">oprema!$A$1:$F$128</definedName>
    <definedName name="_xlnm.Print_Area" localSheetId="11">PLIN!$A$1:$F$52</definedName>
    <definedName name="_xlnm.Print_Area" localSheetId="10">PREZRACEVANJE!$A$1:$F$29</definedName>
    <definedName name="_xlnm.Print_Area" localSheetId="0">rekapitulacija!$A$1:$I$54</definedName>
    <definedName name="_xlnm.Print_Area" localSheetId="1">rušenje!$A$1:$F$82</definedName>
    <definedName name="_xlnm.Print_Area" localSheetId="7">'SI- REKAP.'!$A$1:$C$30</definedName>
    <definedName name="_xlnm.Print_Area" localSheetId="8">VODOVOD!$A$1:$F$109</definedName>
    <definedName name="_xlnm.Print_Area" localSheetId="13">'VODOVOD (2)'!$A$1:$F$69</definedName>
    <definedName name="_xlnm.Print_Area" localSheetId="12">'VP-REKAP.'!$A$1:$C$26</definedName>
    <definedName name="_xlnm.Print_Area" localSheetId="3">zaključna!$A$1:$F$287</definedName>
    <definedName name="PRINT_AREA_MI" localSheetId="6">#REF!</definedName>
    <definedName name="PRINT_AREA_MI">#REF!</definedName>
    <definedName name="s" localSheetId="6">#REF!</definedName>
    <definedName name="s">#REF!</definedName>
    <definedName name="svetilka" localSheetId="6">#REF!</definedName>
    <definedName name="svetilka">#REF!</definedName>
    <definedName name="_xlnm.Print_Titles" localSheetId="2">gradbena!$1:$3</definedName>
    <definedName name="_xlnm.Print_Titles" localSheetId="9">OGREVANJE!$3:$4</definedName>
    <definedName name="_xlnm.Print_Titles" localSheetId="4">oprema!$1:$2</definedName>
    <definedName name="_xlnm.Print_Titles" localSheetId="11">PLIN!$3:$4</definedName>
    <definedName name="_xlnm.Print_Titles" localSheetId="10">PREZRACEVANJE!$3:$4</definedName>
    <definedName name="_xlnm.Print_Titles" localSheetId="1">rušenje!$1:$3</definedName>
    <definedName name="_xlnm.Print_Titles" localSheetId="8">VODOVOD!$3:$4</definedName>
    <definedName name="_xlnm.Print_Titles" localSheetId="13">'VODOVOD (2)'!$3:$4</definedName>
    <definedName name="_xlnm.Print_Titles" localSheetId="3">zaključna!$1:$3</definedName>
    <definedName name="totem" localSheetId="6">#REF!</definedName>
    <definedName name="totem">#REF!</definedName>
    <definedName name="totm" localSheetId="6">#REF!</definedName>
    <definedName name="totm">#REF!</definedName>
    <definedName name="zastavka" localSheetId="6">#REF!</definedName>
    <definedName name="zastavka">#REF!</definedName>
  </definedNames>
  <calcPr calcId="125725"/>
</workbook>
</file>

<file path=xl/calcChain.xml><?xml version="1.0" encoding="utf-8"?>
<calcChain xmlns="http://schemas.openxmlformats.org/spreadsheetml/2006/main">
  <c r="F101" i="36"/>
  <c r="F144"/>
  <c r="F133"/>
  <c r="F127"/>
  <c r="F125"/>
  <c r="F123"/>
  <c r="F121"/>
  <c r="F119"/>
  <c r="F117"/>
  <c r="F115"/>
  <c r="F89"/>
  <c r="F87"/>
  <c r="F85"/>
  <c r="F82"/>
  <c r="F79"/>
  <c r="F76"/>
  <c r="F72"/>
  <c r="F69"/>
  <c r="F67"/>
  <c r="F64"/>
  <c r="F62"/>
  <c r="F59"/>
  <c r="F41"/>
  <c r="F56"/>
  <c r="F54"/>
  <c r="F52"/>
  <c r="F19"/>
  <c r="A21"/>
  <c r="A41" s="1"/>
  <c r="A43" s="1"/>
  <c r="F39"/>
  <c r="F177" i="9"/>
  <c r="F98" i="36" l="1"/>
  <c r="F131"/>
  <c r="F129"/>
  <c r="F94"/>
  <c r="F96"/>
  <c r="F64" i="34"/>
  <c r="F63"/>
  <c r="F62"/>
  <c r="F61"/>
  <c r="F60"/>
  <c r="F280" i="9"/>
  <c r="F279"/>
  <c r="F145" i="36" l="1"/>
  <c r="F146" s="1"/>
  <c r="H30" i="22" s="1"/>
  <c r="F136" i="36"/>
  <c r="F68" i="17"/>
  <c r="F61"/>
  <c r="F74" l="1"/>
  <c r="F39" i="27"/>
  <c r="F115"/>
  <c r="F113"/>
  <c r="F111"/>
  <c r="F109"/>
  <c r="F107"/>
  <c r="F105"/>
  <c r="F103"/>
  <c r="F101"/>
  <c r="A101"/>
  <c r="A103" s="1"/>
  <c r="A105" s="1"/>
  <c r="A107" s="1"/>
  <c r="A109" s="1"/>
  <c r="A111" s="1"/>
  <c r="A113" s="1"/>
  <c r="A115" s="1"/>
  <c r="A117" s="1"/>
  <c r="F99"/>
  <c r="F90"/>
  <c r="F88"/>
  <c r="A88"/>
  <c r="A90" s="1"/>
  <c r="A92" s="1"/>
  <c r="F86"/>
  <c r="A86"/>
  <c r="F84"/>
  <c r="F77"/>
  <c r="F75"/>
  <c r="F73"/>
  <c r="F71"/>
  <c r="F79" s="1"/>
  <c r="A71"/>
  <c r="A73" s="1"/>
  <c r="A75" s="1"/>
  <c r="A77" s="1"/>
  <c r="A79" s="1"/>
  <c r="F69"/>
  <c r="F63"/>
  <c r="F61"/>
  <c r="F60"/>
  <c r="F58"/>
  <c r="F57"/>
  <c r="F56"/>
  <c r="F55"/>
  <c r="F54"/>
  <c r="F53"/>
  <c r="F52"/>
  <c r="F51"/>
  <c r="F50"/>
  <c r="F49"/>
  <c r="F29"/>
  <c r="F27"/>
  <c r="F25"/>
  <c r="F23"/>
  <c r="F22"/>
  <c r="F21"/>
  <c r="F20"/>
  <c r="F17"/>
  <c r="F14"/>
  <c r="F13"/>
  <c r="F12"/>
  <c r="F9"/>
  <c r="F7"/>
  <c r="A7"/>
  <c r="A9" s="1"/>
  <c r="A11" s="1"/>
  <c r="A16" s="1"/>
  <c r="A19" s="1"/>
  <c r="A25" s="1"/>
  <c r="A27" s="1"/>
  <c r="A29" s="1"/>
  <c r="A39" s="1"/>
  <c r="A48" s="1"/>
  <c r="A60" s="1"/>
  <c r="A63" s="1"/>
  <c r="A65" s="1"/>
  <c r="F5"/>
  <c r="B68" i="34"/>
  <c r="F53"/>
  <c r="F51"/>
  <c r="F49"/>
  <c r="F47"/>
  <c r="F45"/>
  <c r="F43"/>
  <c r="F41"/>
  <c r="F37"/>
  <c r="F34"/>
  <c r="F31"/>
  <c r="F28"/>
  <c r="F25"/>
  <c r="F22"/>
  <c r="F19"/>
  <c r="F16"/>
  <c r="F15"/>
  <c r="F11"/>
  <c r="F9"/>
  <c r="A8"/>
  <c r="A11" s="1"/>
  <c r="F6"/>
  <c r="B9" i="33"/>
  <c r="B51" i="32"/>
  <c r="F45"/>
  <c r="F43"/>
  <c r="F41"/>
  <c r="F39"/>
  <c r="F37"/>
  <c r="F35"/>
  <c r="F32"/>
  <c r="F28"/>
  <c r="F24"/>
  <c r="F21"/>
  <c r="F18"/>
  <c r="F15"/>
  <c r="F11"/>
  <c r="F5"/>
  <c r="A5"/>
  <c r="B28" i="31"/>
  <c r="F22"/>
  <c r="F20"/>
  <c r="F16"/>
  <c r="F13"/>
  <c r="F8"/>
  <c r="A5"/>
  <c r="A10" s="1"/>
  <c r="B105" i="30"/>
  <c r="F97"/>
  <c r="F95"/>
  <c r="F93"/>
  <c r="F91"/>
  <c r="F89"/>
  <c r="F87"/>
  <c r="F86"/>
  <c r="F85"/>
  <c r="F84"/>
  <c r="F83"/>
  <c r="F79"/>
  <c r="F77"/>
  <c r="F71"/>
  <c r="F69"/>
  <c r="F67"/>
  <c r="F66"/>
  <c r="F63"/>
  <c r="F62"/>
  <c r="F61"/>
  <c r="F60"/>
  <c r="F59"/>
  <c r="F55"/>
  <c r="F44"/>
  <c r="F28"/>
  <c r="F12"/>
  <c r="A10"/>
  <c r="F8"/>
  <c r="F7"/>
  <c r="B108" i="29"/>
  <c r="F100"/>
  <c r="F98"/>
  <c r="F96"/>
  <c r="F94"/>
  <c r="F92"/>
  <c r="F90"/>
  <c r="F88"/>
  <c r="F86"/>
  <c r="F82"/>
  <c r="F81"/>
  <c r="F80"/>
  <c r="F77"/>
  <c r="F74"/>
  <c r="F69"/>
  <c r="F64"/>
  <c r="F61"/>
  <c r="F57"/>
  <c r="F56"/>
  <c r="F53"/>
  <c r="F50"/>
  <c r="F49"/>
  <c r="F48"/>
  <c r="F45"/>
  <c r="F42"/>
  <c r="F41"/>
  <c r="F40"/>
  <c r="F39"/>
  <c r="F38"/>
  <c r="F34"/>
  <c r="F33"/>
  <c r="F32"/>
  <c r="F31"/>
  <c r="F27"/>
  <c r="F23"/>
  <c r="F22"/>
  <c r="F18"/>
  <c r="F15"/>
  <c r="F12"/>
  <c r="F9"/>
  <c r="A8"/>
  <c r="A11" s="1"/>
  <c r="F6"/>
  <c r="B15" i="28"/>
  <c r="B13"/>
  <c r="B11"/>
  <c r="B9"/>
  <c r="A14" i="30" l="1"/>
  <c r="A30" s="1"/>
  <c r="C126" i="27"/>
  <c r="A13" i="34"/>
  <c r="F47" i="32"/>
  <c r="F24" i="31"/>
  <c r="F103" i="30"/>
  <c r="F99"/>
  <c r="F104" i="29"/>
  <c r="F65" i="27"/>
  <c r="C124" s="1"/>
  <c r="F92"/>
  <c r="C128" s="1"/>
  <c r="F117"/>
  <c r="C130" s="1"/>
  <c r="F55" i="34"/>
  <c r="F57"/>
  <c r="F26" i="31"/>
  <c r="F106" i="29"/>
  <c r="F101" i="30"/>
  <c r="F49" i="32"/>
  <c r="A14" i="29"/>
  <c r="F102"/>
  <c r="A15" i="31"/>
  <c r="A7" i="32"/>
  <c r="F123" i="26"/>
  <c r="F121"/>
  <c r="F119"/>
  <c r="F117"/>
  <c r="F66"/>
  <c r="F229" i="9"/>
  <c r="F25" i="21"/>
  <c r="F78"/>
  <c r="F74"/>
  <c r="F73"/>
  <c r="F72"/>
  <c r="F71"/>
  <c r="F68"/>
  <c r="F66"/>
  <c r="F62"/>
  <c r="F58"/>
  <c r="F54"/>
  <c r="F52"/>
  <c r="F48"/>
  <c r="F42"/>
  <c r="F36"/>
  <c r="F33"/>
  <c r="F31"/>
  <c r="F29"/>
  <c r="F28"/>
  <c r="F23"/>
  <c r="F92" i="17"/>
  <c r="F91"/>
  <c r="F90"/>
  <c r="F85"/>
  <c r="F83"/>
  <c r="F81"/>
  <c r="F54"/>
  <c r="F46"/>
  <c r="F39"/>
  <c r="F38"/>
  <c r="F35"/>
  <c r="F34"/>
  <c r="F31"/>
  <c r="F29"/>
  <c r="F22"/>
  <c r="F15"/>
  <c r="F13"/>
  <c r="F10"/>
  <c r="F276" i="9"/>
  <c r="F275"/>
  <c r="F272"/>
  <c r="F269"/>
  <c r="F252"/>
  <c r="F248"/>
  <c r="F227"/>
  <c r="F218"/>
  <c r="F211"/>
  <c r="F210"/>
  <c r="F204"/>
  <c r="F207"/>
  <c r="F202"/>
  <c r="F120"/>
  <c r="F106"/>
  <c r="F104"/>
  <c r="F95"/>
  <c r="F77"/>
  <c r="F63"/>
  <c r="F44"/>
  <c r="F29"/>
  <c r="F115" i="26"/>
  <c r="F108"/>
  <c r="F104"/>
  <c r="F100"/>
  <c r="F99"/>
  <c r="F98"/>
  <c r="F97"/>
  <c r="F88"/>
  <c r="F79"/>
  <c r="F77"/>
  <c r="F74"/>
  <c r="F73"/>
  <c r="F72"/>
  <c r="F71"/>
  <c r="F36"/>
  <c r="F142" i="9"/>
  <c r="F166"/>
  <c r="F164"/>
  <c r="F188"/>
  <c r="F190" s="1"/>
  <c r="F160"/>
  <c r="F156"/>
  <c r="F145"/>
  <c r="F131"/>
  <c r="F97"/>
  <c r="F64" i="21"/>
  <c r="F28" i="31" l="1"/>
  <c r="C13" i="28" s="1"/>
  <c r="F66" i="34"/>
  <c r="F68" s="1"/>
  <c r="C9" i="33" s="1"/>
  <c r="F51" i="32"/>
  <c r="C15" i="28" s="1"/>
  <c r="A18" i="34"/>
  <c r="A21" s="1"/>
  <c r="C134" i="27"/>
  <c r="H28" i="22" s="1"/>
  <c r="A46" i="30"/>
  <c r="A57" s="1"/>
  <c r="F105"/>
  <c r="C11" i="28" s="1"/>
  <c r="F108" i="29"/>
  <c r="C9" i="28" s="1"/>
  <c r="A17" i="29"/>
  <c r="A13" i="32"/>
  <c r="A18" i="31"/>
  <c r="A20" i="29"/>
  <c r="F126" i="26"/>
  <c r="H26" i="22" s="1"/>
  <c r="F283" i="9"/>
  <c r="F254"/>
  <c r="F232"/>
  <c r="F94" i="17"/>
  <c r="F168" i="9"/>
  <c r="F79"/>
  <c r="F108"/>
  <c r="F76" i="17"/>
  <c r="F80" i="21"/>
  <c r="H20" i="22" s="1"/>
  <c r="F96" i="17" l="1"/>
  <c r="H22" i="22" s="1"/>
  <c r="H36" s="1"/>
  <c r="C19" i="33"/>
  <c r="H34" i="22"/>
  <c r="C18" i="28"/>
  <c r="H32" i="22" s="1"/>
  <c r="A25" i="29"/>
  <c r="A29" s="1"/>
  <c r="A24" i="34"/>
  <c r="A22" i="31"/>
  <c r="A24" s="1"/>
  <c r="A26" s="1"/>
  <c r="A65" i="30"/>
  <c r="A17" i="32"/>
  <c r="F285" i="9"/>
  <c r="H24" i="22" s="1"/>
  <c r="A36" i="29" l="1"/>
  <c r="A27" i="34"/>
  <c r="A69" i="30"/>
  <c r="A71" s="1"/>
  <c r="A20" i="32"/>
  <c r="A23" s="1"/>
  <c r="H37" i="22" l="1"/>
  <c r="H40" s="1"/>
  <c r="A47" i="29"/>
  <c r="A44"/>
  <c r="A52" s="1"/>
  <c r="A30" i="34"/>
  <c r="A73" i="30"/>
  <c r="A79" s="1"/>
  <c r="A26" i="32"/>
  <c r="A33" i="34" l="1"/>
  <c r="A30" i="32"/>
  <c r="A81" i="30"/>
  <c r="A89" s="1"/>
  <c r="A91" s="1"/>
  <c r="A93" s="1"/>
  <c r="A95" s="1"/>
  <c r="A97" s="1"/>
  <c r="A99" s="1"/>
  <c r="A101" s="1"/>
  <c r="A103" s="1"/>
  <c r="A55" i="29"/>
  <c r="A59" l="1"/>
  <c r="A63" s="1"/>
  <c r="A36" i="34"/>
  <c r="A39" s="1"/>
  <c r="A43" s="1"/>
  <c r="A45" s="1"/>
  <c r="A34" i="32"/>
  <c r="A37" s="1"/>
  <c r="A39" s="1"/>
  <c r="A41" s="1"/>
  <c r="A43" s="1"/>
  <c r="A47" i="34" l="1"/>
  <c r="A49" s="1"/>
  <c r="A51" s="1"/>
  <c r="A53" s="1"/>
  <c r="A55" s="1"/>
  <c r="A57" s="1"/>
  <c r="A66" i="29"/>
  <c r="A71" s="1"/>
  <c r="A76" s="1"/>
  <c r="A79" s="1"/>
  <c r="A84" s="1"/>
  <c r="A88" s="1"/>
  <c r="A90" s="1"/>
  <c r="A92" s="1"/>
  <c r="A94" s="1"/>
  <c r="A96" s="1"/>
  <c r="A98" s="1"/>
  <c r="A100" s="1"/>
  <c r="A102" s="1"/>
  <c r="A104" s="1"/>
  <c r="A106" s="1"/>
  <c r="A45" i="32"/>
  <c r="A59" i="34" l="1"/>
  <c r="A66" s="1"/>
  <c r="A47" i="32"/>
  <c r="A49" s="1"/>
</calcChain>
</file>

<file path=xl/sharedStrings.xml><?xml version="1.0" encoding="utf-8"?>
<sst xmlns="http://schemas.openxmlformats.org/spreadsheetml/2006/main" count="1485" uniqueCount="856">
  <si>
    <t>A.</t>
  </si>
  <si>
    <t>a.</t>
  </si>
  <si>
    <t>b.</t>
  </si>
  <si>
    <t>kg</t>
  </si>
  <si>
    <t>Keramične ploščice morajo biti enakih kalibrov in iste nianse v posameznem prostoru.</t>
  </si>
  <si>
    <t>m1</t>
  </si>
  <si>
    <t>Obračun po m1</t>
  </si>
  <si>
    <t>- bandažiranje in kitanje stikov med mavčno kartonskimi ploščami</t>
  </si>
  <si>
    <t>- bandažiranje in kitanje stikov med montažnimi stenami in drugimi konstrukcijami objekta</t>
  </si>
  <si>
    <t>ur</t>
  </si>
  <si>
    <t>GRADBENA DELA</t>
  </si>
  <si>
    <t>B.</t>
  </si>
  <si>
    <t>ZAKLJUČNA GRADBENA DELA</t>
  </si>
  <si>
    <t>Enota</t>
  </si>
  <si>
    <t>Postavka</t>
  </si>
  <si>
    <t>Opis</t>
  </si>
  <si>
    <t>mere</t>
  </si>
  <si>
    <t>Količina</t>
  </si>
  <si>
    <t>enotna</t>
  </si>
  <si>
    <t>Skupaj</t>
  </si>
  <si>
    <t>- osnovni premaz</t>
  </si>
  <si>
    <t>- končni premaz najmanj 2x</t>
  </si>
  <si>
    <t>Obračun po m2</t>
  </si>
  <si>
    <t>m2</t>
  </si>
  <si>
    <t xml:space="preserve">Izdelano po shemi in izbiri projektanta. </t>
  </si>
  <si>
    <t>Mizarska dela</t>
  </si>
  <si>
    <t>Keramičarska dela</t>
  </si>
  <si>
    <t>Tlakarska dela</t>
  </si>
  <si>
    <t>Slikopleskarska dela</t>
  </si>
  <si>
    <t>Ključavničarska dela</t>
  </si>
  <si>
    <t>Montažne pregradne stene in obloge</t>
  </si>
  <si>
    <t>- čiščenje površine, odstranitev prahu in umazanije</t>
  </si>
  <si>
    <t>Kvaliteta barve je po izbiri projektanta. Izvedba slikanja je po tehničnem listu izbranega proizvajalca barve.</t>
  </si>
  <si>
    <t>- antikorozivni premaz poškodovanih mest na epoksi osnovi</t>
  </si>
  <si>
    <t>- nakladanje in transport ruševin do gradbiščne deponije</t>
  </si>
  <si>
    <t>- nakladanje in transport ruševin na stalno komunalno deponijo oddaljeno do 20,00 km</t>
  </si>
  <si>
    <t>- rušenje ali odstranjevanje</t>
  </si>
  <si>
    <t>- plačilo komunalnega prispevka za stalno komunalno deponijo ruševin</t>
  </si>
  <si>
    <t>Cena</t>
  </si>
  <si>
    <t>Rušenje inštalacij, strojne opreme in inštalacijskih elementov ter inštalacijske opreme, je zajeto v načrtih inštalacij.</t>
  </si>
  <si>
    <t>- nosilna pocinkana podkonstrukcija</t>
  </si>
  <si>
    <t>-  izvedba stikov na vertikalnih vogalih s serijskim PVC rondec profilom bele barve (kot tipa SCHLUTER ali drug z istimi karakteristikami)</t>
  </si>
  <si>
    <t xml:space="preserve">Keramične ploščice morajo biti enakih kalibrov in iste nianse v posameznem prostoru. </t>
  </si>
  <si>
    <t>- brušenje celotne površine in odpraševanje</t>
  </si>
  <si>
    <t>RUŠITVENA DELA</t>
  </si>
  <si>
    <t>C.</t>
  </si>
  <si>
    <t>RUŠITVENA DELA SKUPAJ:</t>
  </si>
  <si>
    <t>- polaganje v lepilo, cementno lepilo v sloju debeline 0,5 cm razreda C251 po EN 12004 (kot KERAFLEX MAXI ali drug material z istimi karakteristikami)</t>
  </si>
  <si>
    <t>1.00</t>
  </si>
  <si>
    <t>2.00</t>
  </si>
  <si>
    <t>kom</t>
  </si>
  <si>
    <t>Opomba: Pred pričetkom rušitvenih del morajo biti izključene vse inštalacije.</t>
  </si>
  <si>
    <t>Izključitev mora izvršiti pooblaščena oseba.</t>
  </si>
  <si>
    <t>3.00</t>
  </si>
  <si>
    <t xml:space="preserve"> - dobava in postavitev potrebnih odrov za izvedbo rušitvenih del.</t>
  </si>
  <si>
    <t>4.00</t>
  </si>
  <si>
    <t>5.00</t>
  </si>
  <si>
    <t>Obračun po m2 - ocena</t>
  </si>
  <si>
    <t>6.00</t>
  </si>
  <si>
    <t>7.00</t>
  </si>
  <si>
    <t>8.00</t>
  </si>
  <si>
    <t>m3</t>
  </si>
  <si>
    <t>Finalno čiščenje tlakov, zasteklitev, keramičnih oblog po končanih delih pred vnosom opreme.</t>
  </si>
  <si>
    <t>9.00</t>
  </si>
  <si>
    <t>KV delavec</t>
  </si>
  <si>
    <t>PK delavec</t>
  </si>
  <si>
    <t xml:space="preserve"> - izdelava odprtine za vrata</t>
  </si>
  <si>
    <t>- izolacijski sloj med ploščami, debelina 5 cm</t>
  </si>
  <si>
    <t>Obloga sten s keramičnimi ploščicami , v postavki je zajeto:</t>
  </si>
  <si>
    <t>Pleskanje nosilne jeklene konstrukcije in kovinarskih elementov, v postavki je zajeto:</t>
  </si>
  <si>
    <t xml:space="preserve"> - potrebne gradbene odre</t>
  </si>
  <si>
    <t>skupaj mizarska dela</t>
  </si>
  <si>
    <t>skupaj montažna dela</t>
  </si>
  <si>
    <t>skupaj keramičarska dela</t>
  </si>
  <si>
    <t>skupaj tlakarska dela</t>
  </si>
  <si>
    <t>skupaj slikopleskarska dela</t>
  </si>
  <si>
    <t>skupaj ključavničarska dela</t>
  </si>
  <si>
    <t>Opomba: Za vsa zaključna dela morajo izvajalci v ceno vključiti delovne odre.</t>
  </si>
  <si>
    <t>10.00</t>
  </si>
  <si>
    <t>Pred nabavo mora vzorec talne obloge potrditi projektant!</t>
  </si>
  <si>
    <t>- čiščenje umazanije in odpraševanje</t>
  </si>
  <si>
    <t>- brušenje mase in odpraševanje</t>
  </si>
  <si>
    <t>- polaganje v lepilo</t>
  </si>
  <si>
    <t>- čiščenje, 2x zaščitni premaz in impregnacija s poliranjem, po tehnologiji izbrane talne obloge</t>
  </si>
  <si>
    <t>Opomba: Vse RAL mora pred barvanjem potrditi nadzor ali projektant!</t>
  </si>
  <si>
    <t>kos</t>
  </si>
  <si>
    <t>Obračun po m3</t>
  </si>
  <si>
    <t>Izvedba prebojev za potrebe inštalacij skozi fasado, v postavki je upoštevati:</t>
  </si>
  <si>
    <t xml:space="preserve"> - izdelava preboja skozi opečno steno deb. 30 cm</t>
  </si>
  <si>
    <t>Rušitvena dela, v postavkah je zajeto:</t>
  </si>
  <si>
    <t xml:space="preserve">Investitor: </t>
  </si>
  <si>
    <t xml:space="preserve">Objekt:      </t>
  </si>
  <si>
    <t>Št.projekta:</t>
  </si>
  <si>
    <t xml:space="preserve"> 6/2012</t>
  </si>
  <si>
    <t>Datum:</t>
  </si>
  <si>
    <t>REKAPITULACIJA</t>
  </si>
  <si>
    <t xml:space="preserve">Skupaj: </t>
  </si>
  <si>
    <t xml:space="preserve"> +9,5% DDV</t>
  </si>
  <si>
    <t>Skupaj:</t>
  </si>
  <si>
    <t>Opomba:</t>
  </si>
  <si>
    <t>Ponudnik mora v posamezni ceni po enoti upoštevati vse spremljajoče stroške:</t>
  </si>
  <si>
    <t xml:space="preserve"> -priprava in organizacija gradbišča</t>
  </si>
  <si>
    <t xml:space="preserve"> -vsi potrebni delovni odri</t>
  </si>
  <si>
    <t xml:space="preserve"> -zaščita elementov, ki se ohranijo v celoti (okna, vrata ipd.)</t>
  </si>
  <si>
    <t xml:space="preserve"> -stroški deponije</t>
  </si>
  <si>
    <t xml:space="preserve"> -sprotno čiščenje gradbišča ter zaključno čiščenje</t>
  </si>
  <si>
    <t xml:space="preserve"> - zaščita transportnih poti</t>
  </si>
  <si>
    <t>tlak iz gume skupaj z nizkostensko PVC obrobo</t>
  </si>
  <si>
    <t>Odstranitev obstoječih  finalnih tlakov:</t>
  </si>
  <si>
    <t xml:space="preserve"> - rušenje AB estriha v debelini 10 cm</t>
  </si>
  <si>
    <t xml:space="preserve"> - rušenje finalnega tlaka iz litega teraca v deb. 2 cm.</t>
  </si>
  <si>
    <t xml:space="preserve"> - odstranitev talnih inštalacij </t>
  </si>
  <si>
    <t>Rušenje obstoječega tlaka v ostalih prostorih, v postavki je upoštevati:</t>
  </si>
  <si>
    <t xml:space="preserve"> - nosilno leseno konstrukcijo</t>
  </si>
  <si>
    <t xml:space="preserve"> - izdelava montažnih vrat</t>
  </si>
  <si>
    <t xml:space="preserve"> - rušenje finalnega tlaka iz parketa skupaj z zaključnimi kotnimi letvami.</t>
  </si>
  <si>
    <t xml:space="preserve"> - rušenje tlaka iz desk debeline 2,2 cm</t>
  </si>
  <si>
    <t xml:space="preserve"> - odstranitev polnila iz gramoza granulacije 8 - 16 mm, v debelini cca 8 cm.</t>
  </si>
  <si>
    <t>Izdelava prebojev v opečnih nosilnih stenah, skupaj z podpiranjem do izdelave novih AB preklad.</t>
  </si>
  <si>
    <t xml:space="preserve"> - utori 5 x 5 cm</t>
  </si>
  <si>
    <t xml:space="preserve"> - utori 5 x 10 cm</t>
  </si>
  <si>
    <t>Preboj se mora izvesti po navodilu statika!</t>
  </si>
  <si>
    <t xml:space="preserve"> - čiščenje podlage pred nanosom</t>
  </si>
  <si>
    <t xml:space="preserve"> - grobi omet v p.c.m.1.2:6</t>
  </si>
  <si>
    <t xml:space="preserve"> - izdelava cem. obrizga</t>
  </si>
  <si>
    <t>skupaj zidarska dela</t>
  </si>
  <si>
    <t>Zidarska dela</t>
  </si>
  <si>
    <t>Betonska dela in tesarska dela</t>
  </si>
  <si>
    <t>Dobava in pozidava odprtin z opeko v p.c.m. Obračun po m3</t>
  </si>
  <si>
    <t>Dobava in postavitev delovnih odrov na kozah višine do 1.00 m. Obračun po m2</t>
  </si>
  <si>
    <t>skupaj betonska in tesarska dela</t>
  </si>
  <si>
    <t>Pred izdelavo zaključnih del morajo izvajalci vse mere preveriti na objektu!</t>
  </si>
  <si>
    <t>- vgradnja v opečno steno deb. 25 cm</t>
  </si>
  <si>
    <t>- vrata svetle velikosti 90 x 205 cm</t>
  </si>
  <si>
    <t xml:space="preserve"> - smer odpiranja po načrtu</t>
  </si>
  <si>
    <t>- talna gumijasta pripira</t>
  </si>
  <si>
    <t xml:space="preserve"> - odbojnik talni ali stenski</t>
  </si>
  <si>
    <t xml:space="preserve"> - kljuka visoko kvalitetna INOX</t>
  </si>
  <si>
    <t xml:space="preserve"> - dimenzija stene 174 x 235 cm</t>
  </si>
  <si>
    <t xml:space="preserve"> - velikost do 2,00 m2</t>
  </si>
  <si>
    <t xml:space="preserve"> - velikost od 2,00 do 4,00 m2</t>
  </si>
  <si>
    <t>- velikost do 2,00 m2</t>
  </si>
  <si>
    <t xml:space="preserve"> - velikost 2,00 do 4,00 m2</t>
  </si>
  <si>
    <t xml:space="preserve"> - kljuka visoko kvalitetna INOX, enostransko panik kljuka v smeri bega</t>
  </si>
  <si>
    <t xml:space="preserve"> - ključavnica cilindrična </t>
  </si>
  <si>
    <t xml:space="preserve"> - enojni prag</t>
  </si>
  <si>
    <r>
      <t xml:space="preserve">Izdelava, dobava in montaža notranjih polnih drsnih vrat </t>
    </r>
    <r>
      <rPr>
        <b/>
        <sz val="10"/>
        <rFont val="Arial"/>
        <family val="2"/>
        <charset val="238"/>
      </rPr>
      <t>DV1,</t>
    </r>
    <r>
      <rPr>
        <sz val="10"/>
        <rFont val="Arial"/>
        <family val="2"/>
        <charset val="238"/>
      </rPr>
      <t xml:space="preserve"> naslednje izdelave:</t>
    </r>
  </si>
  <si>
    <t>- vrata svetle velikosti 70 x 205 cm</t>
  </si>
  <si>
    <t>Opomba: Barvanje podbojev in vratnih kril mora biti upoštevano v ceni mizarskih del!</t>
  </si>
  <si>
    <t xml:space="preserve"> - okovje za drsna vrata</t>
  </si>
  <si>
    <t xml:space="preserve"> - WC zatič</t>
  </si>
  <si>
    <t xml:space="preserve">- vgradnja v mavčno steno deb. 12,5 cm </t>
  </si>
  <si>
    <t xml:space="preserve"> - kljuka poglobljena </t>
  </si>
  <si>
    <t xml:space="preserve"> - potrebno zahtevano podkonstrukcijo</t>
  </si>
  <si>
    <t>- izrezovanje ploščic za preboje inštalacijskih elementov in okoli vratne odprtine.</t>
  </si>
  <si>
    <t>- nabavna keramike cena do 15 eur/m2</t>
  </si>
  <si>
    <t>Obloga tal z keramičnimi ploščicami, v postavki je zajeto:</t>
  </si>
  <si>
    <t xml:space="preserve"> - kopalnice</t>
  </si>
  <si>
    <t xml:space="preserve"> - shramba</t>
  </si>
  <si>
    <t>- izrezovanje ploščic okoli inštalacij</t>
  </si>
  <si>
    <t>Dobava in izdelava nizkostenske obrobe višine 10 cm  v shrambi iz enakih keramičnih ploščic kot tlak.</t>
  </si>
  <si>
    <t xml:space="preserve"> - hodnik</t>
  </si>
  <si>
    <t>- nabavna keramike cena do 30 eur/m2</t>
  </si>
  <si>
    <t>3.a</t>
  </si>
  <si>
    <t>Dobava in izdelava nizkostenske obrobe višine 10 cm  v hodniku iz enakih keramičnih ploščic kot tlak.</t>
  </si>
  <si>
    <t>Opomba: Točno lokacijo določiti na podlagi načrta arhitekture.</t>
  </si>
  <si>
    <t>- keramične ploščice dim. 20 x 20 cm, I. kvalitete , deb. 1 cm, po izboru projektanta.</t>
  </si>
  <si>
    <t>4.0</t>
  </si>
  <si>
    <t>- nanos izravnalne mase v deb. 3,0 mm</t>
  </si>
  <si>
    <t xml:space="preserve"> - polnilo - pocinkana žična mreža po izboru projektanta.</t>
  </si>
  <si>
    <t xml:space="preserve"> - kljuka INOX</t>
  </si>
  <si>
    <t xml:space="preserve"> - okovje standardno</t>
  </si>
  <si>
    <t xml:space="preserve"> - talni zatič</t>
  </si>
  <si>
    <t>Razni manjši ključavničarski izdelki.</t>
  </si>
  <si>
    <t>PVC OKNA</t>
  </si>
  <si>
    <t>- ločilni sloj, PE folija debeline 0,15 mm</t>
  </si>
  <si>
    <r>
      <t>- toplotna izolacija debeline</t>
    </r>
    <r>
      <rPr>
        <b/>
        <sz val="10"/>
        <rFont val="Arial"/>
        <family val="2"/>
        <charset val="238"/>
      </rPr>
      <t xml:space="preserve"> 4,0 cm</t>
    </r>
    <r>
      <rPr>
        <sz val="10"/>
        <rFont val="Arial"/>
        <family val="2"/>
        <charset val="238"/>
      </rPr>
      <t>, plošče ekstrudiranega polistirena</t>
    </r>
  </si>
  <si>
    <r>
      <t>- toplotna izolacija debeline</t>
    </r>
    <r>
      <rPr>
        <b/>
        <sz val="10"/>
        <rFont val="Arial"/>
        <family val="2"/>
        <charset val="238"/>
      </rPr>
      <t xml:space="preserve"> 5,0 cm</t>
    </r>
    <r>
      <rPr>
        <sz val="10"/>
        <rFont val="Arial"/>
        <family val="2"/>
        <charset val="238"/>
      </rPr>
      <t>, plošče ekstrudiranega polistirena</t>
    </r>
  </si>
  <si>
    <t>Opomba: Točno debelino prilagoditi višini tlakov v ostalih prostorih z lesenimi stropovi!</t>
  </si>
  <si>
    <t>Dobava in izdelava novih tlakov  na delu obstoječih lesenih stropov, v postavki je upoštevano:</t>
  </si>
  <si>
    <r>
      <rPr>
        <u/>
        <sz val="10"/>
        <rFont val="Arial"/>
        <family val="2"/>
        <charset val="238"/>
      </rPr>
      <t xml:space="preserve">Opomba: </t>
    </r>
    <r>
      <rPr>
        <sz val="10"/>
        <rFont val="Arial"/>
        <family val="2"/>
        <charset val="238"/>
      </rPr>
      <t>Plošče ekstrudiranega polistirena, toplotna prevodnost po SIST EN 13164 λ</t>
    </r>
    <r>
      <rPr>
        <sz val="8"/>
        <rFont val="Arial"/>
        <family val="2"/>
        <charset val="238"/>
      </rPr>
      <t>D</t>
    </r>
    <r>
      <rPr>
        <sz val="10"/>
        <rFont val="Arial"/>
        <family val="2"/>
        <charset val="238"/>
      </rPr>
      <t>= 0,035 W/m.K za debelino do 6 cm in λD= 0,040 W/m.K za debelino večjo od 6 cm, požarna odpornost E po EN (euro klasifikacija) po SIST EN 13501-1</t>
    </r>
  </si>
  <si>
    <t xml:space="preserve"> - OSB plošče deb. 2,2 cm</t>
  </si>
  <si>
    <t>- zvočna in toplotna izolacija debeline 2,0 cm, plošče trde mineralne volne kot npr: URSA TSP 25/20 ali enakovredno.</t>
  </si>
  <si>
    <t xml:space="preserve"> - kompletni pritrdilni material</t>
  </si>
  <si>
    <t xml:space="preserve"> - PVC folija položena s preklopi na obstoječe deske</t>
  </si>
  <si>
    <t xml:space="preserve"> - PE folija položena s preklopi</t>
  </si>
  <si>
    <t>Rušenje obstoječega tlaka v prostorih skupnih kopalnic, v postavki je upoštevano:</t>
  </si>
  <si>
    <t xml:space="preserve"> - različni rezan smrekov les - ocena</t>
  </si>
  <si>
    <t xml:space="preserve"> - smrekov les - deske deb. 22 mm - ocena</t>
  </si>
  <si>
    <t xml:space="preserve"> - pritrdilni material, žičniki, vijaki - ocena</t>
  </si>
  <si>
    <t>5.0</t>
  </si>
  <si>
    <t>Dobava in vgrajevanje novih oken, v postavki je zajeto:</t>
  </si>
  <si>
    <t xml:space="preserve"> </t>
  </si>
  <si>
    <t>Opomba: Pred izdelavo mora profile za okna potrditi projektant!</t>
  </si>
  <si>
    <t>1.a</t>
  </si>
  <si>
    <t xml:space="preserve"> -svetla dimenzija okna 200 x 130 cm</t>
  </si>
  <si>
    <t>1.b</t>
  </si>
  <si>
    <r>
      <t>Dvokrilno nesimetrično okno</t>
    </r>
    <r>
      <rPr>
        <b/>
        <sz val="10"/>
        <rFont val="Arial"/>
        <family val="2"/>
        <charset val="238"/>
      </rPr>
      <t xml:space="preserve"> oznake O2</t>
    </r>
    <r>
      <rPr>
        <sz val="10"/>
        <rFont val="Arial"/>
        <family val="2"/>
        <charset val="238"/>
      </rPr>
      <t xml:space="preserve"> izdelano po splošnem opisu.</t>
    </r>
  </si>
  <si>
    <t>Dobava in vgrajevanje tipskih PVC notranjih okenskih polic v beli barvi, širine do 30 cm , debeline 3,00 cm.</t>
  </si>
  <si>
    <t xml:space="preserve"> - dolžine 2,05 m</t>
  </si>
  <si>
    <t xml:space="preserve"> - dolžine 2,20 m</t>
  </si>
  <si>
    <t>skupaj PVC okna</t>
  </si>
  <si>
    <t xml:space="preserve"> - stene</t>
  </si>
  <si>
    <t xml:space="preserve"> - stropovi</t>
  </si>
  <si>
    <t>Slikanje že kitanih sten in stropov z disperzijsko barvo, v postavki je zajeto:</t>
  </si>
  <si>
    <t>Slikanje sten, ton barve po izbiri projektanta</t>
  </si>
  <si>
    <t>OPREMA</t>
  </si>
  <si>
    <t>D.</t>
  </si>
  <si>
    <t xml:space="preserve"> - kuhinjo je izdelati po načrtih arhitekta</t>
  </si>
  <si>
    <t xml:space="preserve"> - element širine 60 cm s priključkom in vgradnjo pralnega stroja, kom =1</t>
  </si>
  <si>
    <t xml:space="preserve"> - element širine 60 cm s priključkom in vgradnjo hladilnika, kom =1</t>
  </si>
  <si>
    <t xml:space="preserve"> - element širine 50 cm, predalnik z štirimi predali, kom =1</t>
  </si>
  <si>
    <t>c.</t>
  </si>
  <si>
    <t>d.</t>
  </si>
  <si>
    <t>e.</t>
  </si>
  <si>
    <t>f.</t>
  </si>
  <si>
    <t xml:space="preserve"> - delovni pult iz ULTRAPASA deb. 3,0 cm</t>
  </si>
  <si>
    <t xml:space="preserve"> - izdelati izrez za korito</t>
  </si>
  <si>
    <r>
      <t xml:space="preserve">delovni pult, </t>
    </r>
    <r>
      <rPr>
        <sz val="10"/>
        <rFont val="Arial"/>
        <family val="2"/>
        <charset val="238"/>
      </rPr>
      <t>dolžina cca 280 cm</t>
    </r>
  </si>
  <si>
    <t xml:space="preserve"> - obloga iz ULTRAPAS plošč debeline do 1,5 cm</t>
  </si>
  <si>
    <t xml:space="preserve"> - izdelati izreza za vtičnice</t>
  </si>
  <si>
    <t>g.</t>
  </si>
  <si>
    <t>h.</t>
  </si>
  <si>
    <t>zgornji viseči elementi</t>
  </si>
  <si>
    <t xml:space="preserve"> - elementi so 3 x deljeni po višini, 2 x po horizontali</t>
  </si>
  <si>
    <t>okovje in vodila po izbiri arhitekta</t>
  </si>
  <si>
    <t>skupaj kuhinjski elementi - leseni del</t>
  </si>
  <si>
    <t>Oprema kuhinje</t>
  </si>
  <si>
    <t xml:space="preserve">b. </t>
  </si>
  <si>
    <t>smradni sifon</t>
  </si>
  <si>
    <t>enoročna mešalna baterija</t>
  </si>
  <si>
    <t>Dobava in montaža kovinskih omaric v shrambi. dim.</t>
  </si>
  <si>
    <t>Dobava in vgrajevanje opreme v kuhinji. V ceni je upoštevati tudi priklope na inštalacije.</t>
  </si>
  <si>
    <t>skupaj oprema</t>
  </si>
  <si>
    <t>Rušitvena dela</t>
  </si>
  <si>
    <t>Gradbena dela</t>
  </si>
  <si>
    <t>Zaključna dela</t>
  </si>
  <si>
    <t>Oprema</t>
  </si>
  <si>
    <t>Popis GO del in opreme</t>
  </si>
  <si>
    <t>4.a</t>
  </si>
  <si>
    <t>6.0</t>
  </si>
  <si>
    <t>Dobava in izdelava protiprašne zaščite na  stopnišča, v postavki je upoštevati:</t>
  </si>
  <si>
    <t xml:space="preserve"> - WC školjka</t>
  </si>
  <si>
    <t xml:space="preserve"> - umivalnik skupaj z sanitarno baterijo in sifonom</t>
  </si>
  <si>
    <t xml:space="preserve"> - tuš kadi skupaj z sanitarno baterijo</t>
  </si>
  <si>
    <t xml:space="preserve"> do fi 150 mm</t>
  </si>
  <si>
    <t xml:space="preserve"> - dvojno korito z omarico,sanitarno baterijo in sifonom </t>
  </si>
  <si>
    <r>
      <t xml:space="preserve"> - </t>
    </r>
    <r>
      <rPr>
        <u/>
        <sz val="10"/>
        <rFont val="Arial"/>
        <family val="2"/>
        <charset val="238"/>
      </rPr>
      <t>podboj</t>
    </r>
    <r>
      <rPr>
        <sz val="10"/>
        <rFont val="Arial"/>
        <family val="2"/>
        <charset val="238"/>
      </rPr>
      <t xml:space="preserve"> kovinski, pločevina debeline 2 mm, zaključna obdelava s prašno barvo, ton barve RAL po izbiri projektanta.</t>
    </r>
  </si>
  <si>
    <t xml:space="preserve"> - ključavnica cilindrična - varnostna - večtočkovna, sistemski ključ</t>
  </si>
  <si>
    <t xml:space="preserve"> - kukalo</t>
  </si>
  <si>
    <r>
      <t xml:space="preserve"> - </t>
    </r>
    <r>
      <rPr>
        <u/>
        <sz val="10"/>
        <rFont val="Arial"/>
        <family val="2"/>
        <charset val="238"/>
      </rPr>
      <t xml:space="preserve">vratno krilo </t>
    </r>
    <r>
      <rPr>
        <sz val="10"/>
        <rFont val="Arial"/>
        <family val="2"/>
        <charset val="238"/>
      </rPr>
      <t>polno leseno, prašno barvano v RAL po izbiri arhitekta</t>
    </r>
  </si>
  <si>
    <t xml:space="preserve"> - ključavnica cilindrična - varnostna , sistemski ključ</t>
  </si>
  <si>
    <t>Dobava in montaža  montažne pregradne stene v kopalnicah, v postavki je zajeto:</t>
  </si>
  <si>
    <t>obdelava:</t>
  </si>
  <si>
    <t>vratni tečaji skriti</t>
  </si>
  <si>
    <t>police po PZI projektu</t>
  </si>
  <si>
    <t>ključavnica cilindrična</t>
  </si>
  <si>
    <t>kljuke po izbiri projektanta</t>
  </si>
  <si>
    <t>Točno dimenzijo omar izdelati po PZI načrtu in izmerah na objektu!</t>
  </si>
  <si>
    <t>Izdelati po načrtu arhitekture.</t>
  </si>
  <si>
    <t>dim. 170 x 15 x 250 cm, 6 x vrata za odpiranje za dostop do števcev.</t>
  </si>
  <si>
    <t>dim. 100 x 15 x 250 cm, 3 x vrata za odpiranje za dostop do števcev.</t>
  </si>
  <si>
    <t>Omare so izdelane iz HPL plošč deb. 12 mm, kot npr. MAX Compact po izbiri arhitekta na minimalni podkonstrukciji z nevidnim pritrjevanjem</t>
  </si>
  <si>
    <t>dim. 210 x 30 x 250 cm, 6 x vrata za odpiranje za dostop do števcev.</t>
  </si>
  <si>
    <t>Izdelava, dobava in montaža stenskih oblog na hodniku, izdelanih iz HPL plošč kot npr. MAX Compact deb. 12 mm na podkonstrukciji.</t>
  </si>
  <si>
    <t xml:space="preserve"> - konstrukcija INOX nosilni profili</t>
  </si>
  <si>
    <t>- zvočna in toplotna izolacija debeline 8,0 cm, plošče trde mineralne volne kot npr: URSA DF 39</t>
  </si>
  <si>
    <t>- dodatni pocinkani profili za pritrjevanje  drsnih vrat (kot tip W416 proizvajalca KNAUF, varianta UA profil ali drug z istimi karakteristikami)</t>
  </si>
  <si>
    <t xml:space="preserve"> - oblogo špalete razvite širine 30 cm z mavčnokartonsko ploščo deb. 12,5 mm, lepljeno </t>
  </si>
  <si>
    <t>- vgradnja vogalnika, bandažiranje in kitanje stikov med mavčno kartonskimi ploščami</t>
  </si>
  <si>
    <t>-širino stikov določi projektant, fugiranje stikov,  usklajena z barvo keramičnih ploščic</t>
  </si>
  <si>
    <t xml:space="preserve"> -  izolacijo zaključiti 5 cm po vertikalni steni, v tuš kabini pa po celotni površini sten kabine.</t>
  </si>
  <si>
    <t xml:space="preserve"> - vratno krilo leseno, barvano v RAL po izbiri projektanta</t>
  </si>
  <si>
    <t xml:space="preserve"> - vratni podboj kovinski, barvan v RAL po izbiri projektanta</t>
  </si>
  <si>
    <r>
      <t xml:space="preserve">ULTRAPAS, </t>
    </r>
    <r>
      <rPr>
        <sz val="10"/>
        <rFont val="Arial"/>
        <family val="2"/>
        <charset val="238"/>
      </rPr>
      <t>pult,stena med elementi, spodnja stran zgornjih omaric, zaključki ABS</t>
    </r>
  </si>
  <si>
    <t>Izsekavanje - dolbljenje utorov za instalacijske razvode v opečnem zidu, kompletno z izvedbo zametavanja po končanih delih</t>
  </si>
  <si>
    <t xml:space="preserve">d. </t>
  </si>
  <si>
    <t>12.00</t>
  </si>
  <si>
    <t>Dobava in montaža dvojnih tirnic za zavese dolžine 2,00 m.</t>
  </si>
  <si>
    <t>13.00</t>
  </si>
  <si>
    <t>14.00</t>
  </si>
  <si>
    <t>15.00</t>
  </si>
  <si>
    <t>Dobava in montaža napisnih tablic na vratih stanovanjskih enot. Možnost menjave napisov. Oblika po izboru arhitekta.</t>
  </si>
  <si>
    <r>
      <t>Demontaža notranjih</t>
    </r>
    <r>
      <rPr>
        <sz val="10"/>
        <rFont val="Arial"/>
        <family val="2"/>
        <charset val="238"/>
      </rPr>
      <t xml:space="preserve"> okenskih polic, širine do 25 cm. Obračun po m1</t>
    </r>
  </si>
  <si>
    <t>Dobava in betoniranje nadvratnih preklad z betonom C 25/30, prereza do 0,12 m3/ m1, skupaj z armaturo (ocena 80 kg armature)</t>
  </si>
  <si>
    <t xml:space="preserve">  - keramične ploščice dim. 10 x 10 cm, I. kvalitete, loščene površine (nabavna cena je do 15 EUR/m2)</t>
  </si>
  <si>
    <t xml:space="preserve"> - svetla dimenzija enokrilnih vrat 90 x 245 cm (okvir cevi 40 x 40 x 3)</t>
  </si>
  <si>
    <t xml:space="preserve"> - višine elementov 83,0 cm, debelina pulta 3,0 cm</t>
  </si>
  <si>
    <t xml:space="preserve"> - dolžine 272,00 cm, višine 74,6 cm (točno dolžino izmeriti na objektu in načrtu)</t>
  </si>
  <si>
    <t xml:space="preserve"> - vrata 5 x, zadnji element širine 60 cm brez vrat</t>
  </si>
  <si>
    <r>
      <rPr>
        <u/>
        <sz val="10"/>
        <rFont val="Arial"/>
        <family val="2"/>
        <charset val="238"/>
      </rPr>
      <t xml:space="preserve">IVERAL d= </t>
    </r>
    <r>
      <rPr>
        <sz val="10"/>
        <rFont val="Arial"/>
        <family val="2"/>
        <charset val="238"/>
      </rPr>
      <t>1,8 cm po izbiri arhitekta (zunanje stranice, police) ABS obroba</t>
    </r>
  </si>
  <si>
    <t>Javni stanovanjski sklad MOL, Zarnikova 3, Ljubljana</t>
  </si>
  <si>
    <t xml:space="preserve"> -vsi vertikalni in horizontalni transporti</t>
  </si>
  <si>
    <t>PREUREDITEV BIVALNIH ENOT Cesta 24. junija, Črnuče, Ljubljana</t>
  </si>
  <si>
    <t xml:space="preserve"> -1. nadstropje-</t>
  </si>
  <si>
    <t xml:space="preserve"> - sprotno čiščenje transportnih poti</t>
  </si>
  <si>
    <t>Demontaža obstoječih oken skupaj z senčili, velikosti 2,00 - 4,00 m2. Obračun po kom</t>
  </si>
  <si>
    <t>Demontaža notranjih enokrilnih vrat v opečni steni skupaj z podboji, velikosti do 2,00 m2. Obračun po kom.</t>
  </si>
  <si>
    <t xml:space="preserve"> - zapora z PVC folijo deb. min, 1,5 mm</t>
  </si>
  <si>
    <t>Demontaža notranjih dvokrilnih vrat, velikosti 2,00 - 4,00 m2. Obračun po kom.</t>
  </si>
  <si>
    <t>Rušenje opečnih predelnih sten v obstoječih umivalnicah skupaj u ometom, oblogo iz keramike in betonskimi nadvratnimi prekladami. Obračun po m3</t>
  </si>
  <si>
    <t>Odbijanje stenske keramike v obstoječih umivalnicah. Obračun po m2</t>
  </si>
  <si>
    <t xml:space="preserve">Demontaža sanitarnih elementov </t>
  </si>
  <si>
    <t>Opomba: V vseh postavkah gradbenih del morajo izvajalci upoštevati delovne odre.</t>
  </si>
  <si>
    <t>Zidarsko čiščenje prostorov in transportnih poti med gradnjo. Obračun po m2</t>
  </si>
  <si>
    <t>Dobava in izdelava ometov opečnih pozidav, rušenje stenske keramike, v postavki je upoštevano:</t>
  </si>
  <si>
    <t xml:space="preserve"> - fini apneni omet</t>
  </si>
  <si>
    <t>Dobava in izdelava ometov vratnih špalet po odstranitvi podbojev in izdelavi pozidav, širine do 20 cm, v postavki je upoštevano:</t>
  </si>
  <si>
    <t>Dobava in izdelava opaža nadvratnih preklad. Obračun po m2</t>
  </si>
  <si>
    <t>Vgrajevanje tipskih kovinskih vratnih podbojev. Obračun po kom. (Dobava podboja upoštevana pri vratih!)</t>
  </si>
  <si>
    <t>Dobava in izdelava krpalnih ometov (obdelava prebojev itd) po razvodu inštalacij - ocena</t>
  </si>
  <si>
    <t>Dobava in vgrajevanje lesa za popravilo obstoječe konstrukcije, razne premostitve ob inštalacijah itd..., v postavki je upoštevati:</t>
  </si>
  <si>
    <t>Izdelava, dobava in oblaganje kovinskih vratnih podbojev v hodniku, izdelanih iz HPL plošč kot npr. MAX Compact deb. 12 mm lepljeno na kovinski podboj</t>
  </si>
  <si>
    <t>Dobava in montaža nalepk na shrambnih omaricah na hodniku in kurilnice. Velikost in barva po naročilu.</t>
  </si>
  <si>
    <t>Opomba: Pred izdelavo in nabavo opreme mora opremo potrditi projektant in investitor!</t>
  </si>
  <si>
    <r>
      <t xml:space="preserve">Izdelava, dobava in montaža </t>
    </r>
    <r>
      <rPr>
        <b/>
        <sz val="10"/>
        <rFont val="Arial"/>
        <family val="2"/>
        <charset val="238"/>
      </rPr>
      <t>kuhinjskih elementov</t>
    </r>
    <r>
      <rPr>
        <sz val="10"/>
        <rFont val="Arial"/>
        <family val="2"/>
        <charset val="238"/>
      </rPr>
      <t>, v postavki je zajeto:</t>
    </r>
  </si>
  <si>
    <t xml:space="preserve"> - dolžina elementov znaša cca 272,00 cm</t>
  </si>
  <si>
    <t>spodnji elementi:</t>
  </si>
  <si>
    <t xml:space="preserve"> - izdelati izrez za vgradnjo kuhalno ploščo</t>
  </si>
  <si>
    <t xml:space="preserve"> - srednji element dolžine 1,31 cm, 2 x deljeno po vertikali (prostor za smeti, predalnik z štirimi predali in element z polico)</t>
  </si>
  <si>
    <t xml:space="preserve"> - dolžina elementov znaša cca. 252,5 cm</t>
  </si>
  <si>
    <t xml:space="preserve"> - dolžine 252,5 cm (točno dolžino izmeriti na objektu in načrtu)</t>
  </si>
  <si>
    <t>električna kuhalna plošča (dve kuhalni indukcijski plošči)</t>
  </si>
  <si>
    <t>Obračun po kom.</t>
  </si>
  <si>
    <t>Izdelava dobava in montaža omar za števce (do stropa) brez zadnje stranice.</t>
  </si>
  <si>
    <t>dim. 100 x 30 x 250 cm, 4 x vrata za odpiranje za dostop do števcev.</t>
  </si>
  <si>
    <t>Obračun po m2.</t>
  </si>
  <si>
    <t>Dobava in izdelava klopi na hodniku dim. dolžine 200, sedalo 40 cm, naslonjalo 40 cm.</t>
  </si>
  <si>
    <t>Izdelati po načrtu PZI.</t>
  </si>
  <si>
    <t>Dobava in montaža poštnih nabiralnikov.</t>
  </si>
  <si>
    <r>
      <t>Izdelava, dobava in montaža lesenih notranjih polnih vhodnih vrat v stanovanjske enote</t>
    </r>
    <r>
      <rPr>
        <b/>
        <sz val="10"/>
        <rFont val="Arial"/>
        <family val="2"/>
        <charset val="238"/>
      </rPr>
      <t xml:space="preserve"> V1</t>
    </r>
    <r>
      <rPr>
        <sz val="10"/>
        <rFont val="Arial"/>
        <family val="2"/>
        <charset val="238"/>
      </rPr>
      <t>, krilno odpiranje, naslednje izdelave:</t>
    </r>
  </si>
  <si>
    <t>- vrata zidarske mere 100 x 210 cm</t>
  </si>
  <si>
    <t>Barvanje je zajeto v slikarskih delih.</t>
  </si>
  <si>
    <t>Dobava in obdelava notranje okenske špalete po zamenjavi oken, v postavki je upoštevati:</t>
  </si>
  <si>
    <t xml:space="preserve"> - horizontalni profili cev 40 x 40 x 3</t>
  </si>
  <si>
    <t xml:space="preserve"> - izmere na objektu pred izdelavo in montažo</t>
  </si>
  <si>
    <r>
      <t xml:space="preserve"> - </t>
    </r>
    <r>
      <rPr>
        <u/>
        <sz val="10"/>
        <rFont val="Arial"/>
        <family val="2"/>
        <charset val="238"/>
      </rPr>
      <t>podboj</t>
    </r>
    <r>
      <rPr>
        <sz val="10"/>
        <rFont val="Arial"/>
        <family val="2"/>
        <charset val="238"/>
      </rPr>
      <t xml:space="preserve"> kovinski, pločevina debeline 2 mm, 2x premaz z temeljno barvo. (Barvanje je upoštevano v slikarskih delih, vgrajevanje v zidarskih delih)</t>
    </r>
  </si>
  <si>
    <t xml:space="preserve"> -podboj na zunanji strani obložen z HPL ploščami deb. 8 mm kot npr: MAX Compact po izboru arhitekta upoštevan pri stenskih oblogah.</t>
  </si>
  <si>
    <r>
      <t xml:space="preserve"> - </t>
    </r>
    <r>
      <rPr>
        <u/>
        <sz val="10"/>
        <rFont val="Arial"/>
        <family val="2"/>
        <charset val="238"/>
      </rPr>
      <t xml:space="preserve"> vratno krilo</t>
    </r>
    <r>
      <rPr>
        <sz val="10"/>
        <rFont val="Arial"/>
        <family val="2"/>
        <charset val="238"/>
      </rPr>
      <t xml:space="preserve"> polno kovinsko z polnilom zvočne izolacije, barvano po izbiri arhitekta)</t>
    </r>
  </si>
  <si>
    <t xml:space="preserve"> - obloga vratnega krila na notranji strani barvano v RAL po izbiri arhitekta, na zunanji strani obloga iz HPL ploščami deb. 8 mm, kot npr. MAX Compact po izboru arhitekta. Upoštevati pri vratih V1.</t>
  </si>
  <si>
    <t xml:space="preserve"> - 3 x nasadila</t>
  </si>
  <si>
    <t>Točne mere vrat, ki se vgrajujejo v obstoječe vratne odprtine je določiti na objektu. Vratne odprtine ostanejo obstoječih velikosti.</t>
  </si>
  <si>
    <r>
      <t xml:space="preserve">Izdelava, dobava in montaža notranjih polnih vrat v  shrambo in kurilnico </t>
    </r>
    <r>
      <rPr>
        <b/>
        <sz val="10"/>
        <rFont val="Arial"/>
        <family val="2"/>
        <charset val="238"/>
      </rPr>
      <t>V2</t>
    </r>
    <r>
      <rPr>
        <sz val="10"/>
        <rFont val="Arial"/>
        <family val="2"/>
        <charset val="238"/>
      </rPr>
      <t>, krilno odpiranje, naslednje izdelave:</t>
    </r>
  </si>
  <si>
    <r>
      <t xml:space="preserve">Izdelava, dobava in montaža notranje stene z vrati </t>
    </r>
    <r>
      <rPr>
        <b/>
        <sz val="10"/>
        <rFont val="Arial"/>
        <family val="2"/>
        <charset val="238"/>
      </rPr>
      <t>SV1</t>
    </r>
    <r>
      <rPr>
        <sz val="10"/>
        <rFont val="Arial"/>
        <family val="2"/>
        <charset val="238"/>
      </rPr>
      <t>, krilno odpiranje, naslednje izdelave:</t>
    </r>
  </si>
  <si>
    <t xml:space="preserve"> - vgradnja v opečno steno </t>
  </si>
  <si>
    <t xml:space="preserve"> - vrata svetle velikosti 90 x 205 cm</t>
  </si>
  <si>
    <t xml:space="preserve"> - vrata zidarske mere 100 x 210cm</t>
  </si>
  <si>
    <t xml:space="preserve"> - stranska zasteklitev - enojna, varnostno prozorno steklo</t>
  </si>
  <si>
    <t xml:space="preserve"> - opozorilna nalepka - samolepljiva folija širine 7,5 cm prilepljena horizontalno.</t>
  </si>
  <si>
    <t xml:space="preserve"> - dobava kasete iz pocinkane pločevine za vgradnjo v mavčnokartonsko steno skupne debeline stene deb. 12,5 cm. (Vgradnja kasete je upoštevana v mavčnokartonskih delih.)</t>
  </si>
  <si>
    <t xml:space="preserve"> - vrata imajo vgrajen dodatek za mehko zapiranje in blokado na vodilu za preprečitev poškodb.</t>
  </si>
  <si>
    <t>debelina stene 10,0 cm, višina stene 2,50 m do AB stropa</t>
  </si>
  <si>
    <t xml:space="preserve"> - mavčno kartonske plošče  debeline po 2 x 12,5 mm, pritrjene na nosilno podkonstrukcijo</t>
  </si>
  <si>
    <t xml:space="preserve">- izdelava odprtin za vgradnjo inštalacijskih elementov </t>
  </si>
  <si>
    <t>- vlagoodporne mavčno kartonske plošče, debeline po 2 x 12,5 mm, pritrjene na nosilno podkonstrukcijo</t>
  </si>
  <si>
    <t>Dobava in izdelava obstenske obloge kot npr. Knauf W625, s kompletno podkonstrukcijo ter oblogo iz vlagoodpornih mavčnokartonskih plošč deb. 2 x 12,5mm, kompletno z bandažiranjem stikov. Obloga stene z kanalizacijsko vertikalo.</t>
  </si>
  <si>
    <t>Obračun po m1.</t>
  </si>
  <si>
    <t>Vgradnja tipske kasete za drsna vrata v mavčnokartonsko steno kopalnice, velikost do 2,00 m2 (kaseto dobavi dobavitelj vrat). Obračun po kom.</t>
  </si>
  <si>
    <t>- širino stikov določi projektant, fugiranje stikov,  usklajena z barvo keramičnih ploščic</t>
  </si>
  <si>
    <t>- keramične ploščice dim. 10 x 10 cm, I. kvalitete, deb. 1 cm, po izboru projektanta.</t>
  </si>
  <si>
    <t>- pripravo podlage</t>
  </si>
  <si>
    <t>- keramične ploščice dim. 60 x 60 cm, I. kvalitete,  deb. 1 cm, po izboru projektanta.</t>
  </si>
  <si>
    <t xml:space="preserve"> -  hidroizolacija debeline 0,3 cm, izvedena na hitrosušeči cementni estrih, betonski estrih in stene. Dvokomponentni fleksibilni tesnilni sistem na osnovi cementa in sintetičnih smol kot npr.: Mapelastic, z nanašanjem v dveh slojih, armirana s stekleno mrežico, skupaj z gumiranimi poliestrskimi trakovi oz. manšetami z robno tkanino kot npr.: Mapeband + tesnilna masa Mapeflex GB1. Obračun po m2.</t>
  </si>
  <si>
    <t>Dobava in vgrajevanje INOX kotnikov na stiku različnih tlakov. Obračun po m1.</t>
  </si>
  <si>
    <t>- polaganje na hitrosušeči cementni estrih ali AB estrih</t>
  </si>
  <si>
    <t>- tipska PVC zaključna letev med tlakom in steno</t>
  </si>
  <si>
    <t>Obračun po m2 tlorisne površine.</t>
  </si>
  <si>
    <t>- 1 x osnovni premaz celotne površine, premaz na osnovi epoksi (kot EPOLOR ali drugo z istimi karakteristikami)</t>
  </si>
  <si>
    <t>- 2 x pleskanje z barvo na osnovi epoksi (kot BUKOLIT HBB ali drugo z istimi karakteristikami)</t>
  </si>
  <si>
    <t>Ton barve je RAL po izbiri projektanta.</t>
  </si>
  <si>
    <t xml:space="preserve">Dvakratno kitanje - glajenje mavčnokartonskih sten in obokenskih zaključkov (špalet), stropov z disperzijskim kitom v izvedbi: površina se očisti prahu, madežev in drugih nečistoč, impregnira, dvakratno glajenje z disperzijskim kitom, z vmesnim in končnim brušenjem. </t>
  </si>
  <si>
    <t>Dvakratno kitanje - glajenje obstoječih sten in stropov  z disperzijskim kitom v izvedbi: površina se očisti prahu, madežev in drugih nečistoč, impregnira, dvakratno glajenje z disperzijskim kitom, z vmesnim in končnim brušenjem. Obračun po m2.</t>
  </si>
  <si>
    <t>Slikanje že beljene stene in stropa na skupnem hodniku stopnišča (do stopnic) z disperzijsko barvo, v postavki je zajeto:</t>
  </si>
  <si>
    <t>- končni premaz najmanj 2 x</t>
  </si>
  <si>
    <t>- popravilo poškodovanih vogalov z novimi profili</t>
  </si>
  <si>
    <t>- izravnava manjših neravnin in poškodb z kitanjem in brušenjem</t>
  </si>
  <si>
    <t>Slikanje sten, ton po izbiri projektanta.</t>
  </si>
  <si>
    <t>Dobava in vgradnja vogalnikov na obstoječem  ometu, kot sanacija vogalov - ocena.</t>
  </si>
  <si>
    <t xml:space="preserve"> - vertikalni nosilni profili cev 60 x 50 x 4,pritrjeni v tlak in strop (4 x po višini)</t>
  </si>
  <si>
    <t xml:space="preserve"> - kompletna konstrukcija je očiščena rje, 2x minizirana in 2x finalno barvana v RAL po izbiri projektanta. (Barvanje je upoštevano v ceni stene)</t>
  </si>
  <si>
    <t xml:space="preserve"> - kompletna konstrukcija je očiščena rje, 2 x minizirana in 2 x finalno barvana v RAL po izbiri projektanta.</t>
  </si>
  <si>
    <t>Obračun po kg.</t>
  </si>
  <si>
    <t xml:space="preserve"> - okovje integrirano v okvir z funkcijo odpiranja na ventus po shemi arhitekture</t>
  </si>
  <si>
    <t xml:space="preserve"> - kljuka brušen INOX po izbiri arhitekta</t>
  </si>
  <si>
    <r>
      <t>Dvokrilno nesimetrično okno</t>
    </r>
    <r>
      <rPr>
        <b/>
        <sz val="10"/>
        <rFont val="Arial"/>
        <family val="2"/>
        <charset val="238"/>
      </rPr>
      <t xml:space="preserve"> oznake O1</t>
    </r>
    <r>
      <rPr>
        <sz val="10"/>
        <rFont val="Arial"/>
        <family val="2"/>
        <charset val="238"/>
      </rPr>
      <t xml:space="preserve"> izdelano po splošnem opisu.</t>
    </r>
  </si>
  <si>
    <t xml:space="preserve"> -svetla dimenzija okna 214 x 130 cm.</t>
  </si>
  <si>
    <t xml:space="preserve"> - dolžine 272,00 cm (točno dolžino izmeriti na objektu in načrtu)</t>
  </si>
  <si>
    <t xml:space="preserve"> - element širine 50 cm, brez polic (prostor za smeti), kom =1</t>
  </si>
  <si>
    <t xml:space="preserve"> - element širine 50 cm,1 x deljen po horizontali s polico, kom =1</t>
  </si>
  <si>
    <r>
      <rPr>
        <b/>
        <sz val="10"/>
        <rFont val="Arial"/>
        <family val="2"/>
        <charset val="238"/>
      </rPr>
      <t xml:space="preserve"> vertikalna stenska obloga,</t>
    </r>
    <r>
      <rPr>
        <sz val="10"/>
        <rFont val="Arial"/>
        <family val="2"/>
        <charset val="238"/>
      </rPr>
      <t xml:space="preserve"> dolžine cca. 280 cm</t>
    </r>
  </si>
  <si>
    <r>
      <rPr>
        <u/>
        <sz val="10"/>
        <rFont val="Arial"/>
        <family val="2"/>
        <charset val="238"/>
      </rPr>
      <t xml:space="preserve">IVERAL d= </t>
    </r>
    <r>
      <rPr>
        <sz val="10"/>
        <rFont val="Arial"/>
        <family val="2"/>
        <charset val="238"/>
      </rPr>
      <t>1,8 cm po izbiri arhitekta (zunanje stranice, police), ABS obroba</t>
    </r>
  </si>
  <si>
    <r>
      <t xml:space="preserve">ULTRAPAS, </t>
    </r>
    <r>
      <rPr>
        <sz val="10"/>
        <rFont val="Arial"/>
        <family val="2"/>
        <charset val="238"/>
      </rPr>
      <t>pult, stena med elementi, spodnja stran zgornjih omaric, zaključki ABS</t>
    </r>
  </si>
  <si>
    <r>
      <t xml:space="preserve">delovni pult, </t>
    </r>
    <r>
      <rPr>
        <sz val="10"/>
        <rFont val="Arial"/>
        <family val="2"/>
        <charset val="238"/>
      </rPr>
      <t>dolžina cca. 252,5cm</t>
    </r>
  </si>
  <si>
    <t xml:space="preserve"> - dolžine 252,50 cm, višine 74,6 cm (točno dolžino izmeriti na objektu in načrtu)</t>
  </si>
  <si>
    <t>INOX enojno pomivalno korito z odcejalnikom</t>
  </si>
  <si>
    <t>43,0 x 80,0 x 235,0 cm, s prezračevalno rešetko spodaj in zgoraj. Omarice so finalno barvane. Ključavnica cilindrična, kljuka po izbiri. Obračun po kom.</t>
  </si>
  <si>
    <t>Dobava in montaža nosilca za sušenje perila izdelanega iz INOX okvirja pritrjenega v strop, dim. 98 x 255 cm z držali za napenjanje vrvi za obešanje perila (10 vrst). Konstrukcija je dvižna, možnost regulacije višine s škripcem.</t>
  </si>
  <si>
    <t>Izdelava dobava in montaža dvodelnih, dvokrilnih shrambnih omar dim. 110 x 45 x 250 cm (do stropa).</t>
  </si>
  <si>
    <t xml:space="preserve"> - sedalo in naslonjalo, HPL plošča deb. 20 mm, kot npr. MAX Compact po izbiri projektanta</t>
  </si>
  <si>
    <t xml:space="preserve"> - obloga čelnega nosilnega profila z HPL ploščo deb. 8 mm</t>
  </si>
  <si>
    <t xml:space="preserve"> - okvirji in vratni podboj, alu barvan v tonu po izbiri projektanta, oblečen v furnir po izbiri arhitekta. (Barvanje je upoštevano v ceni vrat SV1).</t>
  </si>
  <si>
    <t>- vratno krilo - alu - enojna zasteklitev - varnostno prozorno steklo</t>
  </si>
  <si>
    <t xml:space="preserve"> - talna gumijasta pripira</t>
  </si>
  <si>
    <t>3.0</t>
  </si>
  <si>
    <t>SPECIFIKACIJA MATERIALA
(dobava in montaža)</t>
  </si>
  <si>
    <t>3.1</t>
  </si>
  <si>
    <t>ELEKTROINŠTALACIJA LUČ IN MOČ</t>
  </si>
  <si>
    <t>Nadgradna stropna svetilka s kapo, primarni svetlobnotehnični pokrov: kapa, material: PMMA, opalno, izstop svetlobe: direktno sevajoče, primarna svetlobna karakteristika: simetrično, način montaže: nadgradna montaža, uporaba: 2 x TC-LEL 18W, predstikalna naprava: EVG, v kompletu: priključna sponka, 3-polna, maks. 1,5mm², priklop na omrežje: 230V, AC, 50Hz, ohišje svetilke, cilindrično, material: PC, neobdelano, v beli barvi, premer: 360 mm, višina: 83mm, zapirač svetlotehničnih pokrovov, material: jeklena pločevina, lakirano, v beli barvi, zaščitna stopnja (celota): IP65, zaščitni razred (celota): zaščitni razred I (RI - zaščitna ozemljitev), certifikacijski znak: CE.
Kot: SITECO Europlex® TC, 5LS23472TR</t>
  </si>
  <si>
    <t>Svetilka montirana pod kuhinjskimi elementi.
Tračna svetilka, PC difuzor, način montaže: viseča montaža, nadgradna montaža, uporaba: 1 x T26 18W, predstikalna naprava: EVG, v beli barvi, dolžina: 621 mm, širina: 33 mm, višina: 52mm, zaščitna stopnja (celota): IP20, zaščitni razred (celota): zaščitni razred II, IK 03.
Kot: OSRAM, LUMILUX COMBI EL-F T8 4050300003573</t>
  </si>
  <si>
    <t>Svetilka montirana v kopalnici nad ogledalom.
Tračna svetilka, PC difuzor, način montaže: viseča montaža, nadgradna montaža, uporaba: 1 x T26 18W, predstikalna naprava: EVG, v beli barvi, dolžina: 1484 mm, širina: 38 mm, višina: 58mm, zaščitna stopnja (celota): IP20, zaščitni razred (celota): zaščitni razred I, IK 07, oznaka F in MM.
Kot: OSRAM, ECOPACK HF 4050300513300</t>
  </si>
  <si>
    <t>Inštalacijsko stikalo, modularne izvedbe, podometne izvedbe, komplet s p/o dozo, prekrivo ploščico in končno ploščico, kot VIMAR PLANA</t>
  </si>
  <si>
    <t>- navadno stikalo</t>
  </si>
  <si>
    <t>- izmenično stikalo</t>
  </si>
  <si>
    <t>- navadno stikalo z lučko</t>
  </si>
  <si>
    <t>IR senzor gibanja za vklop razsvetljave</t>
  </si>
  <si>
    <t>- 360°; kot STEINEL</t>
  </si>
  <si>
    <t>Vtičnica z varnostnim kontaktom in vgrajeno zaščito pred dotikom kontaktov za vgradnjo v podomet, komplet s podometno dozo in okrasno masko, komplet z drobnim, veznim in montažnim materialom za modularno vgradnjo,  P+N+Pe, kot VIMAR PLANA</t>
  </si>
  <si>
    <t>- enojna</t>
  </si>
  <si>
    <t>- dvojna</t>
  </si>
  <si>
    <t>- trojna</t>
  </si>
  <si>
    <t>- enojna s pokrovčkom</t>
  </si>
  <si>
    <t>Fiksni priključek p/o 400V in priklop naprav</t>
  </si>
  <si>
    <t>Doza za izenačevanje potenciala, iz trdega PVC, s pokrovom, dim. 170×120mm</t>
  </si>
  <si>
    <t>Električni razdelilnik R-SR, podometne izvedbe, izdelan iz  pločevine z enojnimi vrati za namestitev 40 modulov. V razdelilcu je ves potreben montažni in pritrdilni material za vgradnjo vseh potrebnih naprav in opreme, priključne bakrene šine za 63A fazno obarvane (3xL+N+PE), vse potrebne oznake in napisi ter komplet dokumentacija z enopolnimi vezalnimi shemami. Izvedba dim. 450x350x120mm, pobarvana z osnovno in končno barvo, z dovodi zgoraj in spodaj, kot Monel pro STE 4535-12  ter sledečo opremo:</t>
  </si>
  <si>
    <t>komplet</t>
  </si>
  <si>
    <t>- glavno stikalo 40A; 3p</t>
  </si>
  <si>
    <t>- tokovno zaščitno stikalo FID 40A; 3p</t>
  </si>
  <si>
    <t>- prenapetostni odvodnik, kot ISKRAZAŠČITE PROBLOCK BSR 100 (3+1)</t>
  </si>
  <si>
    <t>- inštalacijski odklopnik, kot ETI ETIMAT 10, B10A 1p</t>
  </si>
  <si>
    <t>- inštalacijski odklopnik, kot ETI ETIMAT 10, C16A 1p</t>
  </si>
  <si>
    <t>- inštalacijski odklopnik, kot ETI ETIMAT 10, C16A 3p</t>
  </si>
  <si>
    <t>- časovni avtomat, kot ETI SHT-3</t>
  </si>
  <si>
    <t>- drobni, vezni in pritrdilni materiali 3%</t>
  </si>
  <si>
    <t>%</t>
  </si>
  <si>
    <t>Električni razdelilnik Rx, nadometne izvedbe izdelan iz pločevine z enojnimi vrati za namestitev 40 modulov. V razdelilcu je ves potreben montažni in pritrdilni material za vgradnjo vseh potrebnih naprav in opreme, priključne bakrene šine za 63A fazno obarvane (3xL+N+PE), vse potrebne oznake in napisi ter komplet dokumentacija z enopolnimi vezalnimi shemami. Izvedba dim. 450x350x130mm, pobarvana z osnovno in končno barvo, z dovodi zgoraj in spodaj, kot Monel pro STE 4535-13 ter sledečo opremo:</t>
  </si>
  <si>
    <t>- zaščitno stikalo KZS2M 10/0,03A</t>
  </si>
  <si>
    <t>Izolirani inštalacijski kabel</t>
  </si>
  <si>
    <t>- NYY-J 5x6mm²</t>
  </si>
  <si>
    <t>m</t>
  </si>
  <si>
    <t>- NYY-J 5x4mm²</t>
  </si>
  <si>
    <t>- NYM-J 3x2,5mm²</t>
  </si>
  <si>
    <t>- NYM-J 5x2,5mm²</t>
  </si>
  <si>
    <t>- NYM-J 2x1,5mm²</t>
  </si>
  <si>
    <t>- NYM-J 3x1,5mm²</t>
  </si>
  <si>
    <t>- NYM-J 4x1,5mm²</t>
  </si>
  <si>
    <t>- NYM-J 5x1,5mm²</t>
  </si>
  <si>
    <t>- P/F-Y 16mm²</t>
  </si>
  <si>
    <t>- P/F-Y 6mm²</t>
  </si>
  <si>
    <t>Gibljiva PVC cev - negorljiva, premera 16mm</t>
  </si>
  <si>
    <t>- enako, samo 23-36, 50mm</t>
  </si>
  <si>
    <t>Razni spoji s kovinskimi masami</t>
  </si>
  <si>
    <t>Drobni in vezni material 5%</t>
  </si>
  <si>
    <t>3.2</t>
  </si>
  <si>
    <t>UNIVERZALNO OŽIČENJE</t>
  </si>
  <si>
    <t>Omrežna podometna stanovanjska omarica, dim. ŠxVxG: 400x350x120mm, kot Monel pro TIP: STK 4035-12</t>
  </si>
  <si>
    <t>Omrežna nadometna stanovanjska omarica, dim. ŠxVxG: 400x350x130mm, kot Monel pro TIP: STK 4035-13</t>
  </si>
  <si>
    <t>Dvojna komunikacijska vtičnica za podometno montažo, komplet s podometno dozo, okvirjem, pokrovom, konektorjem UTP Cat.6</t>
  </si>
  <si>
    <t>Kabel uvlečen v cev UTP Cat.6 4×2×AWG24</t>
  </si>
  <si>
    <t>Drobni in vezni material 3%</t>
  </si>
  <si>
    <t>3.3</t>
  </si>
  <si>
    <t>DOMOFON</t>
  </si>
  <si>
    <t>Notranja enota domofona, kompatibilna z obstoječim sistemom domofonske inštalacije</t>
  </si>
  <si>
    <t>Tipka pred vhodom v stanovanje</t>
  </si>
  <si>
    <t>3.4</t>
  </si>
  <si>
    <t>AVTOMATIKA ZA DALJINSKO ODČITOVANJE MERITEV</t>
  </si>
  <si>
    <t>OPOMBA:
Strojna oprema daljinskega odčitavanja je zajeta v popisu strojnih inštalacij.</t>
  </si>
  <si>
    <t>Modularni prostoprogramabilni krmilnik z procesorsko enoto in napajalnikom; Ethernet CNS komunikacija, protokol BACnet/IP-Ethernet (ustreza standrdu ISO-EN-16484-5); integriran WEB server; napajanje 230V;
Število vhodov: 8xDI + 8xUI (Ni/Pt1000, U/I/R, DI)
Število izhodov: 6xDO(rele) + 4xAO
Razširljiv do 8 I/O modulov (154 HW DP)
Kot: Sauter EY-AS525F001</t>
  </si>
  <si>
    <t>Lokalna operaterska enota za priklop na modularni krmilnik EY-AS525; pregled merilnih vrednosti in vnos nastavitev; LCD zaslon (160x100 pix); 2x LED indikacija (alarm, status).
Kot: Sauter EY-OP840F001</t>
  </si>
  <si>
    <t>Komunikacijski modul (master) z EIA-485 vmesnikom za integracijom M-BUS protokola na krmilniškem nivoju; priklop na EY-AS525 (Bacnet/IP); do 512 podatkovnih točk.
Kot: Sauter EY-CM731F020</t>
  </si>
  <si>
    <t>Kabel za M-Bus IY(St)Y 2x2x0,8mm</t>
  </si>
  <si>
    <t>Inštalacijska PN cev/NIK kanal/rebrasta cev, komplet s pritrdilnim materialom, s polaganjem</t>
  </si>
  <si>
    <t>Inštalacijska doza s sponkami</t>
  </si>
  <si>
    <t>Kabliranje in električni priklopi na strani merilnikov za sistem daljinskega odčitovanja meritev</t>
  </si>
  <si>
    <t>Konfiguracija WEB strežnika za zajem in daljinsko odčitovanje meritev preko M-Bus linije. Zajema naslednje:
- 11x kolorimeter za ogrevanje
- 22x miritev porabe vode
- plinomer
Vzpostavitev komunikacije z krmilnikom, adresiranje, tabelarični prikaz izmerjenih vrednosti
Testiranje, zagon, šolanje, navodila</t>
  </si>
  <si>
    <t>Izdelava tehnične dokumentacije za uporabnika; šolanje porabnikov in predaja dokumentacije</t>
  </si>
  <si>
    <t>Drobni potrošni material, transportni in manipulativni stroški</t>
  </si>
  <si>
    <t>1.0 ELEKTROINŠTALACIJA LUČ IN MOČ</t>
  </si>
  <si>
    <t>2.0 UNIVERZALNO OŽIČENJE</t>
  </si>
  <si>
    <t>3.0 DOMOFON</t>
  </si>
  <si>
    <t>4.0 AVTOMATIKA ZA DALJINSKO ODČITOVANJE MERITEV</t>
  </si>
  <si>
    <t>Opomba: Gradbena in pomožna gradbena dela niso zajeta.</t>
  </si>
  <si>
    <t>5.4</t>
  </si>
  <si>
    <t>PROJEKTANTSKI POPIS Z OCENO STROŠKOV</t>
  </si>
  <si>
    <t>I.</t>
  </si>
  <si>
    <t>II.</t>
  </si>
  <si>
    <t>III.</t>
  </si>
  <si>
    <t>IV.</t>
  </si>
  <si>
    <t>SKUPAJ:</t>
  </si>
  <si>
    <t>STROŠKOVNA OCENA</t>
  </si>
  <si>
    <t>Ocena investicijskih stroškov za strojne inštalacije znaša brez DDV:</t>
  </si>
  <si>
    <t>EUR</t>
  </si>
  <si>
    <t>Opombe:</t>
  </si>
  <si>
    <t>Ocena je projektantska in informativna, ker je treba za dokončno oceno stroškov</t>
  </si>
  <si>
    <t>zbrati ponudbe za konkretno opremo.</t>
  </si>
  <si>
    <t>V oceni niso zajeta gradbena dela.</t>
  </si>
  <si>
    <t>Vodovod in kanalizacija</t>
  </si>
  <si>
    <t>Št. poz.</t>
  </si>
  <si>
    <t>EM</t>
  </si>
  <si>
    <t>Cena/EM</t>
  </si>
  <si>
    <t>Vrednost (EUR)</t>
  </si>
  <si>
    <r>
      <t>Umivalnik z enoročno armaturo:</t>
    </r>
    <r>
      <rPr>
        <sz val="10"/>
        <rFont val="Arial"/>
        <family val="2"/>
        <charset val="238"/>
      </rPr>
      <t xml:space="preserve">
Dobava in montaža kompletnega umivalnika, sestavljenega iz:  
- konzolne školjke iz sanitarne keramike dim. 600 x 550 mm za pritrditev na steno - po izbiri arhitekta,
- kromane stoječe enoročne mešalne armature za umivalnik z dvema medeninastima kromanima kotnima regulirnima ventiloma DN 15 z rozetama in s povezovalnima cevkama - po izbiri arhitekta,
- kromanega medeninastega sifona DN 32 z vezno cevjo in s kromano rozeto,    
- kompleta s pritrdilnim in tesnilnim materialom</t>
    </r>
  </si>
  <si>
    <t>Ustreza: po izbiri arhitekta</t>
  </si>
  <si>
    <t>kpl.</t>
  </si>
  <si>
    <r>
      <t>Pršna kad z enoročno armaturo:</t>
    </r>
    <r>
      <rPr>
        <sz val="10"/>
        <rFont val="Arial"/>
        <family val="2"/>
        <charset val="238"/>
      </rPr>
      <t xml:space="preserve">
Dobava in montaža kompletne pršne kadi polkrožne oblike, sestavljene iz:
- znotraj emajlirane kadi tlorisne vel. 800 x 800 mm, primerne za vzidavo - po izbiri arhitekta,
- kromane stenske medeninaste enoročne baterije za prho s pršno glavo in s povezovalno cevjo - po izbiri arhitekta,
- odtočne garniture za prho s kromano rozeto s čepom,
- dveh podometnih medeninastih ventilov DN 15 z rozetama in kapama,
- kompleta s pritrdilnim in tesnilnim materialom</t>
    </r>
  </si>
  <si>
    <r>
      <t>Nosilec s PVC zaveso:</t>
    </r>
    <r>
      <rPr>
        <sz val="10"/>
        <rFont val="Arial"/>
        <family val="2"/>
        <charset val="238"/>
      </rPr>
      <t xml:space="preserve">
Dobava in montaža polkrožno oblikovanega nosilca iz jeklene kromirane cevi R 3/4 dolžine 1.400 mm s PVC zaveso dim. (L x H) 160 x 190 cm; komplet s pritrdilnim in tesnilnim materialom</t>
    </r>
  </si>
  <si>
    <r>
      <t xml:space="preserve">WC, konzolni s podometnim kotličkom:
</t>
    </r>
    <r>
      <rPr>
        <sz val="10"/>
        <rFont val="Arial"/>
        <family val="2"/>
        <charset val="238"/>
      </rPr>
      <t>Dobava in montaža kompletnega stranišča, sestavljenega iz:
- konzolne školjke iz sanitarne keramike za pritrditev na steno in s stranskim iztokom DN 100 - po izbiri arhitekta,
- vgradnega splakovalnika za univerzalno vzidavo in suhomontažno vgradnjo, prostornine 6-9 l, s proženjem spredaj ter s PE odtočnim kolenom, prehodnim kosom, z WC priključno garnituro ter s setom za zvočno izolacijo,
- polne plastične sedežne deske s pokrovom in z gumijastimi nastavki,
- kotnega ventila DN15/Ø10 mm za splakovalnik z gibljivo cevko Ø10 mm z rozeto,
- vezne cevi Ø30 mm z manšeto,
- kompleta s pritrdilnim in tesnilnim materialom</t>
    </r>
  </si>
  <si>
    <t>Ustreza: po izbiri arhitekta, splakovalnik Geberit, 
                tip Duofix ali enakovredno</t>
  </si>
  <si>
    <r>
      <t>Kuhinjska enoročna stoječa armatura:</t>
    </r>
    <r>
      <rPr>
        <sz val="10"/>
        <rFont val="Arial"/>
        <family val="2"/>
        <charset val="238"/>
      </rPr>
      <t xml:space="preserve">
Dobava in montaža enoročne baterije za pomivalno korito, sestavljene iz:
- kromane stoječe enoročne mešalne armature z dolgim gibljivim izlivom DN 15, z dvema medeninastima kromanima kotnima regulirnima ventiloma DN 15 z rozetama in s povezovalnima cevkama - po izbiri arhitekta,
- kromanega medeninastega sifona DN 32 z vezno cevjo in s kromano rozeto,
- kompleta s pritrdilnim in tesnilnim materialom</t>
    </r>
  </si>
  <si>
    <r>
      <t>Srednje težka pocinkana cev z izolacijo:</t>
    </r>
    <r>
      <rPr>
        <sz val="10"/>
        <rFont val="Arial"/>
        <family val="2"/>
        <charset val="238"/>
      </rPr>
      <t xml:space="preserve">
Dobava in montaža pocinkane srednje težke navojne jeklene cevi brez predpisanih mehanskih lastnosti, dimenzije in teža po DIN EN 10 255, iz materiala S 185 po DIN EN 10 025-1, z dodatkom za razrez, s fitingi in s pritrdilnim materialom ter izolirana s cevno izolacijo debeline 4 mm - za razvod hladne vode v tlaku</t>
    </r>
  </si>
  <si>
    <t>Ustreza: izolacija Armacell, tip ACe-13 
              ali enakovredno</t>
  </si>
  <si>
    <t xml:space="preserve">  DN 32</t>
  </si>
  <si>
    <t xml:space="preserve">  DN 40</t>
  </si>
  <si>
    <r>
      <t>Srednje težka pocinkana cev z izolacijo:</t>
    </r>
    <r>
      <rPr>
        <sz val="10"/>
        <rFont val="Arial"/>
        <family val="2"/>
        <charset val="238"/>
      </rPr>
      <t xml:space="preserve">
Dobava in montaža pocinkane srednje težke navojne jeklene cevi brez predpisanih mehanskih lastnosti, dimenzije in teža po DIN EN 10 255, iz materiala S 185 po DIN EN 10 025-1, z dodatkom za razrez, s fitingi in s pritrdilnim materialom ter izolirana s cevno izolacijo iz parozapornega negorljivega izolacijskega materiala, λ ≤ 0,039 W/mK, μ ≥ 7000, požarni razred B, debeline 4 mm - za razvod hladne vode</t>
    </r>
  </si>
  <si>
    <t>Ustreza: izolacija Armacell, tip XG-13 
              ali enakovredno</t>
  </si>
  <si>
    <r>
      <t>PE-X cev:</t>
    </r>
    <r>
      <rPr>
        <sz val="10"/>
        <rFont val="Arial"/>
        <family val="2"/>
        <charset val="238"/>
      </rPr>
      <t xml:space="preserve">
Dobava in montaža polietilenske cevi PE-Xa za pitno vodo po prEN ISO 15875; razred 1; PN 10; 95 </t>
    </r>
    <r>
      <rPr>
        <sz val="10"/>
        <rFont val="Arial"/>
        <family val="2"/>
        <charset val="238"/>
      </rPr>
      <t>°C</t>
    </r>
    <r>
      <rPr>
        <sz val="8.6999999999999993"/>
        <rFont val="Arial"/>
        <family val="2"/>
        <charset val="238"/>
      </rPr>
      <t>;</t>
    </r>
    <r>
      <rPr>
        <sz val="10"/>
        <rFont val="Arial"/>
        <family val="2"/>
        <charset val="238"/>
      </rPr>
      <t xml:space="preserve"> za spajanje z natiskovanjem z dodatkom za razrez, s spojnimi elementi - za razvod hladne pitne vode</t>
    </r>
  </si>
  <si>
    <t>Ustreza: Uponor ali enakovredno</t>
  </si>
  <si>
    <t xml:space="preserve">  Ø 16 x 2,2 mm</t>
  </si>
  <si>
    <t xml:space="preserve">  Ø 20 x 2,8 mm</t>
  </si>
  <si>
    <t xml:space="preserve">  Ø 25 x 3,5 mm</t>
  </si>
  <si>
    <t xml:space="preserve">  Ø 32 x 4,4 mm</t>
  </si>
  <si>
    <r>
      <t>PE-X cev v zaščitni cevi:</t>
    </r>
    <r>
      <rPr>
        <sz val="10"/>
        <rFont val="Arial"/>
        <family val="2"/>
        <charset val="238"/>
      </rPr>
      <t xml:space="preserve">
Dobava in montaža polietilenske cevi PE-Xa za pitno vodo v zaščitni cevi, po prEN ISO 15875; razred 1; PN 10; 95 °C; za spajanje z natiskovanjem z dodatkom za razrez, s spojnimi elementi - za razvod tople pitne vode in cirkulacije</t>
    </r>
  </si>
  <si>
    <t xml:space="preserve">  Ø 40 x 5,5 mm</t>
  </si>
  <si>
    <r>
      <t xml:space="preserve">Grelnik pitne vode:
</t>
    </r>
    <r>
      <rPr>
        <sz val="10"/>
        <rFont val="Arial"/>
        <family val="2"/>
        <charset val="238"/>
      </rPr>
      <t>Dobava in montaža pokončnega bivalentnega grelnika pitne vode, izdelanega po DIN 4751 in DIN 4753, izvedba C po DIN 1988-2 ter DVGW, Delovni list W 551, v sestavi:
- rezervoar dim. 650 x 1.470 mm, prostornine 404 l iz jeklene pločevine in znotraj emajliran v dveh slojih; PN 10,
- cevni toplotni izmenjevalec iz jekla St 37-2 površine 1,5 m</t>
    </r>
    <r>
      <rPr>
        <sz val="10"/>
        <rFont val="Arial"/>
        <family val="2"/>
      </rPr>
      <t>²</t>
    </r>
    <r>
      <rPr>
        <sz val="10"/>
        <rFont val="Arial"/>
        <family val="2"/>
        <charset val="238"/>
      </rPr>
      <t xml:space="preserve">; PN 10,
- priključek R 1 1/2 za vgradnjo električnega grelca, 
- magnezijeva zaščitna anoda, 
- potopni tulec za senzor, 
- dopustna temperatura ogrevalnega medija 110 </t>
    </r>
    <r>
      <rPr>
        <sz val="10"/>
        <rFont val="Arial"/>
        <family val="2"/>
        <charset val="238"/>
      </rPr>
      <t>°</t>
    </r>
    <r>
      <rPr>
        <sz val="10"/>
        <rFont val="Arial"/>
        <family val="2"/>
        <charset val="238"/>
      </rPr>
      <t>C</t>
    </r>
    <r>
      <rPr>
        <sz val="8.5"/>
        <rFont val="Arial"/>
        <family val="2"/>
        <charset val="238"/>
      </rPr>
      <t xml:space="preserve">, 
- </t>
    </r>
    <r>
      <rPr>
        <sz val="10"/>
        <rFont val="Arial"/>
        <family val="2"/>
        <charset val="238"/>
      </rPr>
      <t xml:space="preserve">dopustna temperatura sanitarne vode 85 °C,
- izolacijska obloga iz mehke PUR pene z zunanjim plaščem iz umetne mase,
- montažni material               </t>
    </r>
  </si>
  <si>
    <t>Ustreza: Vaillant uniSTOR VIH R 400 
                ali enakovredno</t>
  </si>
  <si>
    <r>
      <t>Krogelni ventil - navojni:</t>
    </r>
    <r>
      <rPr>
        <sz val="10"/>
        <rFont val="Arial"/>
        <family val="2"/>
        <charset val="238"/>
      </rPr>
      <t xml:space="preserve">
Dobava in montaža medeninastega krogelnega ventila za hladno ali toplo vodo; navojne izvedbe, s tesnilnim materialom; PN 10</t>
    </r>
  </si>
  <si>
    <t xml:space="preserve">  DN 15</t>
  </si>
  <si>
    <t>kos.</t>
  </si>
  <si>
    <r>
      <t>Krogelni ventil s pipico - navojni:</t>
    </r>
    <r>
      <rPr>
        <sz val="10"/>
        <rFont val="Arial"/>
        <family val="2"/>
        <charset val="238"/>
      </rPr>
      <t xml:space="preserve">
Dobava in montaža medeninastega krogelnega ventila z izpustno pipo za hladno ali toplo vodo; navojne izvedbe, s tesnilnim materialom; PN 10</t>
    </r>
  </si>
  <si>
    <r>
      <t xml:space="preserve">Protipovratni ventil - navojni:
</t>
    </r>
    <r>
      <rPr>
        <sz val="10"/>
        <rFont val="Arial"/>
        <family val="2"/>
        <charset val="238"/>
      </rPr>
      <t>Dobava in montaža medeninastega protipovratnega ventila za hladno vodo; navojne izvedbe, s tesnilnim materialom; PN 10</t>
    </r>
  </si>
  <si>
    <r>
      <rPr>
        <b/>
        <sz val="10"/>
        <rFont val="Arial"/>
        <family val="2"/>
        <charset val="238"/>
      </rPr>
      <t>Varnostni ventil:</t>
    </r>
    <r>
      <rPr>
        <sz val="10"/>
        <rFont val="Arial"/>
        <family val="2"/>
        <charset val="238"/>
      </rPr>
      <t xml:space="preserve">
Dobava in montaža medeninastega varnostnega ventila za pitno vodo, navojne izvedbe; varovanje po DIN 4751/2; kompletno s tesnilnim materialom; </t>
    </r>
  </si>
  <si>
    <r>
      <t>DN 20/ R 1; PN 12; p</t>
    </r>
    <r>
      <rPr>
        <vertAlign val="subscript"/>
        <sz val="10"/>
        <rFont val="Arial"/>
        <family val="2"/>
        <charset val="238"/>
      </rPr>
      <t>odp</t>
    </r>
    <r>
      <rPr>
        <sz val="10"/>
        <rFont val="Arial"/>
        <family val="2"/>
        <charset val="238"/>
      </rPr>
      <t xml:space="preserve"> = 10,0 bar</t>
    </r>
  </si>
  <si>
    <t>Ustreza: Gerhard Götze, 651 N ali enakovredno</t>
  </si>
  <si>
    <r>
      <t>Pretočna membranska posoda:</t>
    </r>
    <r>
      <rPr>
        <sz val="10"/>
        <rFont val="Arial"/>
        <family val="2"/>
        <charset val="238"/>
      </rPr>
      <t xml:space="preserve">
Dobava in montaža zaprte membranske raztezne posode za pitno vodo, pretočne izvedbe, komplet z montažnim materialom;
Vcel = 18 l, PN 10,
pN</t>
    </r>
    <r>
      <rPr>
        <vertAlign val="subscript"/>
        <sz val="10"/>
        <rFont val="Arial"/>
        <family val="2"/>
        <charset val="238"/>
      </rPr>
      <t>2</t>
    </r>
    <r>
      <rPr>
        <sz val="10"/>
        <rFont val="Arial"/>
        <family val="2"/>
        <charset val="238"/>
      </rPr>
      <t xml:space="preserve"> = 10 bar (n);</t>
    </r>
  </si>
  <si>
    <t>Ustreza: Reflex, DD 18 ali enakovredno</t>
  </si>
  <si>
    <r>
      <t>Cirkulacijska črpalka za pitno vodo:</t>
    </r>
    <r>
      <rPr>
        <sz val="10"/>
        <rFont val="Arial"/>
        <family val="2"/>
        <charset val="238"/>
      </rPr>
      <t xml:space="preserve">
Dobava in montaža cirkulacijske črpalke za pitno vodo; s pripirno enoto in s protipovratnim ventilom; z montažnim materialom</t>
    </r>
  </si>
  <si>
    <r>
      <t xml:space="preserve">G </t>
    </r>
    <r>
      <rPr>
        <sz val="10"/>
        <rFont val="Arial"/>
        <family val="2"/>
      </rPr>
      <t>½</t>
    </r>
    <r>
      <rPr>
        <sz val="10"/>
        <rFont val="Arial"/>
        <family val="2"/>
        <charset val="238"/>
      </rPr>
      <t>; PN 10; +2 … +95 °C;</t>
    </r>
  </si>
  <si>
    <r>
      <t xml:space="preserve">25 W; </t>
    </r>
    <r>
      <rPr>
        <sz val="10"/>
        <rFont val="Calibri"/>
        <family val="2"/>
        <charset val="238"/>
      </rPr>
      <t>~</t>
    </r>
    <r>
      <rPr>
        <sz val="10"/>
        <rFont val="Arial"/>
        <family val="2"/>
        <charset val="238"/>
      </rPr>
      <t>230 V, 50 Hz</t>
    </r>
  </si>
  <si>
    <t>Ustreza: Grundfos, UP 15-14 BUT 
               ali enakovredno</t>
  </si>
  <si>
    <r>
      <t>Dozirna naprava za tekoči vodofos:</t>
    </r>
    <r>
      <rPr>
        <sz val="10"/>
        <rFont val="Arial"/>
        <family val="2"/>
        <charset val="238"/>
      </rPr>
      <t xml:space="preserve">
Dobava, montaža in zagon naprave  za mikrodoziranje raztopin za namen mehčanja pitne vode v sestavi:
- dozirna posoda za raztopino,
- varnostno nivojsko stikalo,
- kontaktni impulzni vodomer s priključki DN 20,
- dozirni ventil s kroglico, obremenjeno z vzmetjo,               
- protipovratni ventil DN 20,
- dozirna črpalka za 1 impulz/10 l,
- cevne PVC povezave,      
- montažni in spojni material;</t>
    </r>
  </si>
  <si>
    <r>
      <t>5 m</t>
    </r>
    <r>
      <rPr>
        <sz val="10"/>
        <rFont val="Calibri"/>
        <family val="2"/>
        <charset val="238"/>
      </rPr>
      <t>³</t>
    </r>
    <r>
      <rPr>
        <sz val="10"/>
        <rFont val="Arial"/>
        <family val="2"/>
        <charset val="238"/>
      </rPr>
      <t>/h; DN 20; PN 10; do 30 °C;</t>
    </r>
  </si>
  <si>
    <r>
      <t>~</t>
    </r>
    <r>
      <rPr>
        <sz val="10"/>
        <rFont val="Arial"/>
        <family val="2"/>
        <charset val="238"/>
      </rPr>
      <t>230 V; 50 Hz</t>
    </r>
  </si>
  <si>
    <t>Ustreza: CMC MAK, Prodos 2 ali enakovredno</t>
  </si>
  <si>
    <r>
      <t xml:space="preserve">Odštevalnii vodomer za vertikalno vgradnjo:
</t>
    </r>
    <r>
      <rPr>
        <sz val="10"/>
        <rFont val="Arial"/>
        <family val="2"/>
        <charset val="238"/>
      </rPr>
      <t>Dobava in vgradnja odštevalnega vodomera tip MTR za hladno vodo, za vertikalno vgradnjo; Qn = 6,0 m</t>
    </r>
    <r>
      <rPr>
        <sz val="10"/>
        <rFont val="Arial"/>
        <family val="2"/>
        <charset val="238"/>
      </rPr>
      <t>³</t>
    </r>
    <r>
      <rPr>
        <sz val="10"/>
        <rFont val="Arial"/>
        <family val="2"/>
        <charset val="238"/>
      </rPr>
      <t>/h; PN 16; t</t>
    </r>
    <r>
      <rPr>
        <vertAlign val="subscript"/>
        <sz val="10"/>
        <rFont val="Arial"/>
        <family val="2"/>
        <charset val="238"/>
      </rPr>
      <t>max</t>
    </r>
    <r>
      <rPr>
        <sz val="10"/>
        <rFont val="Arial"/>
        <family val="2"/>
        <charset val="238"/>
      </rPr>
      <t xml:space="preserve"> = 50 </t>
    </r>
    <r>
      <rPr>
        <sz val="10"/>
        <rFont val="Arial"/>
        <family val="2"/>
        <charset val="238"/>
      </rPr>
      <t>°</t>
    </r>
    <r>
      <rPr>
        <sz val="10"/>
        <rFont val="Arial"/>
        <family val="2"/>
        <charset val="238"/>
      </rPr>
      <t>C; DN 25; s suhim mehanizmom, prašni epoksidni površinski premaz; s priborom, overjen</t>
    </r>
  </si>
  <si>
    <t>Ustreza: Elster, M120; MTR-S Qn 6 DN25 
               ali enakovredno</t>
  </si>
  <si>
    <r>
      <t>PVC odtočna cev:</t>
    </r>
    <r>
      <rPr>
        <sz val="10"/>
        <rFont val="Arial"/>
        <family val="2"/>
        <charset val="238"/>
      </rPr>
      <t xml:space="preserve">
Dobava in montaža kanalizacijske PVC-C (HT) cevi po DIN 19 538-10 in DIN EN 1566-1 z obojkami, fazonskimi kosi, s standardnimi cinkanimi cevnimi objemkami-kombi s spojkami R 1/2 z osnovnimi pritrdilnimi ploščami in navojnimi palicami ter s pritrdilnim in tesnilnim materialom</t>
    </r>
  </si>
  <si>
    <t xml:space="preserve">  DN 50</t>
  </si>
  <si>
    <t xml:space="preserve">  DN 70</t>
  </si>
  <si>
    <t xml:space="preserve">  DN 100</t>
  </si>
  <si>
    <r>
      <t>Okrogla zaščitna rešetka:</t>
    </r>
    <r>
      <rPr>
        <sz val="10"/>
        <rFont val="Arial"/>
        <family val="2"/>
        <charset val="238"/>
      </rPr>
      <t xml:space="preserve">
Dobava in vgradnja okrogle rešetke za pritrditev na kanal ali steno;</t>
    </r>
  </si>
  <si>
    <t>Ustreza: Systemair AC, IGC ali enakovredno</t>
  </si>
  <si>
    <r>
      <t>PVC talni sifon:</t>
    </r>
    <r>
      <rPr>
        <sz val="10"/>
        <rFont val="Arial"/>
        <family val="2"/>
        <charset val="238"/>
      </rPr>
      <t xml:space="preserve">
Dobava in vgradnja PVC talnega sifona z iztokom DN 50 ter z nerjavečo ploščico 15 x 15 cm, skupaj z vgradnim in tesnilnim materialom</t>
    </r>
  </si>
  <si>
    <r>
      <t>Izdelava priključka:</t>
    </r>
    <r>
      <rPr>
        <sz val="10"/>
        <rFont val="Arial"/>
        <family val="2"/>
        <charset val="238"/>
      </rPr>
      <t xml:space="preserve">
Izdelava priključka hladne vode na obstoječ sistem pitne vode</t>
    </r>
  </si>
  <si>
    <r>
      <t>Priključek za pralni stroj:</t>
    </r>
    <r>
      <rPr>
        <sz val="10"/>
        <rFont val="Arial"/>
        <family val="2"/>
        <charset val="238"/>
      </rPr>
      <t xml:space="preserve">
Izdelava priključkov hladne vode DN 15 in sifonskega odtoka za pralni stroj, vključno z izpustno pipo in sifonom ter pritrdilnim in montažnim materialom</t>
    </r>
  </si>
  <si>
    <r>
      <t>Demontažna dela:</t>
    </r>
    <r>
      <rPr>
        <sz val="10"/>
        <rFont val="Arial"/>
        <family val="2"/>
        <charset val="238"/>
      </rPr>
      <t xml:space="preserve">
Demontaža obstoječih inštalacij in naprav ter odvoz na deponijo</t>
    </r>
  </si>
  <si>
    <r>
      <t>Tlačni preizkus:</t>
    </r>
    <r>
      <rPr>
        <sz val="10"/>
        <rFont val="Arial"/>
        <family val="2"/>
        <charset val="238"/>
      </rPr>
      <t xml:space="preserve">
Tlačni in tesnostni preizkus vodovodnih napeljav, izveden po navodilih iz načrta, izdaja poročila</t>
    </r>
  </si>
  <si>
    <r>
      <t>Preizkus tesnosti:</t>
    </r>
    <r>
      <rPr>
        <sz val="10"/>
        <rFont val="Arial"/>
        <family val="2"/>
        <charset val="238"/>
      </rPr>
      <t xml:space="preserve">
Preizkus tesnosti vertikalne kanalizacije, izveden po navodilih iz načrta, izdaja poročila</t>
    </r>
  </si>
  <si>
    <r>
      <t>Spiranje in dezinfekcija:</t>
    </r>
    <r>
      <rPr>
        <sz val="10"/>
        <rFont val="Arial"/>
        <family val="2"/>
        <charset val="238"/>
      </rPr>
      <t xml:space="preserve">
Spiranje, razmaščevanje in dezinfekcija razvoda pitne vode, izdaja potrdila</t>
    </r>
  </si>
  <si>
    <r>
      <t xml:space="preserve">Nepredvidena dela
</t>
    </r>
    <r>
      <rPr>
        <sz val="10"/>
        <rFont val="Arial"/>
        <family val="2"/>
        <charset val="238"/>
      </rPr>
      <t>Od nadzora odobrena nepredvidena dela</t>
    </r>
  </si>
  <si>
    <r>
      <t>Pripravljalna in zaključna dela:</t>
    </r>
    <r>
      <rPr>
        <sz val="10"/>
        <rFont val="Arial"/>
        <family val="2"/>
        <charset val="238"/>
      </rPr>
      <t xml:space="preserve">
Pripravljalna dela, zarisovanje tras, poskusno obratovanje, regulacija armatur in zaključna dela</t>
    </r>
  </si>
  <si>
    <r>
      <t>Manipulativni stroški:</t>
    </r>
    <r>
      <rPr>
        <sz val="10"/>
        <rFont val="Arial"/>
        <family val="2"/>
        <charset val="238"/>
      </rPr>
      <t xml:space="preserve">
Stroški transporta, ostali manipulativni stroški in stroški zavarovanja</t>
    </r>
  </si>
  <si>
    <t>Ogrevanje</t>
  </si>
  <si>
    <r>
      <t>Radiator s sredinskim priključkom:</t>
    </r>
    <r>
      <rPr>
        <sz val="10"/>
        <rFont val="Arial"/>
        <family val="2"/>
        <charset val="238"/>
      </rPr>
      <t xml:space="preserve">
Dobava in montaža jeklenega ploščatega radiatorja z vgrajenim ventilom s sredinskim priključkom, s prašnim nanosom površin po RAL 9016, za obratovalni tlak do 10 bar in delovno temperaturo do 110 °C, s priključkom za dvocevni sistem ogrevanja, z nosilnimi konzolami, vijaki in z vložki za pritrditev ter z zaključnimi letvami;</t>
    </r>
  </si>
  <si>
    <t>Ustreza: Vogel &amp; Noot T6 ali enakovredno</t>
  </si>
  <si>
    <t xml:space="preserve">  21VM-S 500 - 920</t>
  </si>
  <si>
    <t xml:space="preserve">  21VM-S 500 - 1000</t>
  </si>
  <si>
    <r>
      <t>Kopalniški cevni radiator:</t>
    </r>
    <r>
      <rPr>
        <sz val="10"/>
        <rFont val="Arial"/>
        <family val="2"/>
        <charset val="238"/>
      </rPr>
      <t xml:space="preserve">
Dobava in montaža jeklenega kopalniškega cevnega radiatorja s prašnim nanosom površin po RAL 9016, za obratovalni tlak do 10 bar in delovno temperaturo do 110 °C, s priključkom za dvocevni sistem ogrevanja, z vgrajenim ventilom s termostatsko glavo in radiatorskim zaključkom; z nosilnimi konzolami, vijaki in z vložki za pritrditev; </t>
    </r>
  </si>
  <si>
    <t>Ustreza: Vogel &amp; Noot, VN-K ali enakovredno</t>
  </si>
  <si>
    <t xml:space="preserve">  1100 x 750</t>
  </si>
  <si>
    <r>
      <t>Kondenzacijski plinski stenski kotel:</t>
    </r>
    <r>
      <rPr>
        <sz val="10"/>
        <rFont val="Arial"/>
        <family val="2"/>
        <charset val="238"/>
      </rPr>
      <t xml:space="preserve">
Dobava, montaža in zagon kondenzacijskega stenskega plinskega kotla za zemeljski plin, v sestavi:</t>
    </r>
  </si>
  <si>
    <t>- kondenzacijski stenski plinski kotel nazivne toplotne moči 18 kW</t>
  </si>
  <si>
    <r>
      <t xml:space="preserve">z normnim izkoristkom do 107 % pri 75/60 </t>
    </r>
    <r>
      <rPr>
        <sz val="10"/>
        <rFont val="Arial"/>
        <family val="2"/>
        <charset val="238"/>
      </rPr>
      <t>°</t>
    </r>
    <r>
      <rPr>
        <sz val="10"/>
        <rFont val="Arial"/>
        <family val="2"/>
        <charset val="238"/>
      </rPr>
      <t xml:space="preserve">C,                                                          </t>
    </r>
  </si>
  <si>
    <t>zvezno modulirano delovanje v območju od 6,7-18 kW pri temperaturi vode 80/60 °C,</t>
  </si>
  <si>
    <t>- modulirani gorilnik,</t>
  </si>
  <si>
    <t>- črpalka ogrevanja,</t>
  </si>
  <si>
    <t>- temperaturno tipalo dovodnega voda,</t>
  </si>
  <si>
    <t>- temperaturno tipalo grelnika pitne vode,</t>
  </si>
  <si>
    <t>- zunanje temperaturno tipalo,</t>
  </si>
  <si>
    <t>- regulator ogrevanja za vremensko vodeno obratovanje za en ali dva ogrevalna kroga z mešalnim ventilom,</t>
  </si>
  <si>
    <t>- montažna konzola za nadometno montažo s pritrdilnimi elementi, zapornimi armaturami za sistem ogrevanja</t>
  </si>
  <si>
    <t>- komplet zapornih armatur za sistem ogrevanja,</t>
  </si>
  <si>
    <t>- povezovalni set za priključevanje na grelnik sanitarne vode,</t>
  </si>
  <si>
    <t>- varnostna garnitura,</t>
  </si>
  <si>
    <t>Ustreza: Vaillant; eco TEC plus VU INT 186/3-5 
                s calorMATIC 470 ali enakovredno</t>
  </si>
  <si>
    <r>
      <t>Zračno/dimovodni sistem:</t>
    </r>
    <r>
      <rPr>
        <sz val="10"/>
        <rFont val="Arial"/>
        <family val="2"/>
        <charset val="238"/>
      </rPr>
      <t xml:space="preserve">
Dobava in montaža elementov zračno/dimovodnega sistema v sestavi:</t>
    </r>
  </si>
  <si>
    <t>- kotlovski priključni kos Ø60/100 mm; PPs,</t>
  </si>
  <si>
    <t>- koleno 87° Ø60/100 mm z nadzorno odprtino; PPs,</t>
  </si>
  <si>
    <t>- koleno 87° Ø60/100 mm; PPs,</t>
  </si>
  <si>
    <r>
      <t>- 0,5 m - koncentrični podaljšek Ø60/100 mm; PPs</t>
    </r>
    <r>
      <rPr>
        <sz val="8.9"/>
        <rFont val="Arial"/>
        <family val="2"/>
      </rPr>
      <t>,</t>
    </r>
  </si>
  <si>
    <r>
      <t>- 1,0 m - koncentrični podaljšek Ø60/100 mm; PPs</t>
    </r>
    <r>
      <rPr>
        <sz val="8.9"/>
        <rFont val="Arial"/>
        <family val="2"/>
      </rPr>
      <t>,</t>
    </r>
  </si>
  <si>
    <r>
      <t>- 2 kosa - 2,0 m - koncentrični podaljšek Ø60/100 mm; PPs</t>
    </r>
    <r>
      <rPr>
        <sz val="8.9"/>
        <rFont val="Arial"/>
        <family val="2"/>
      </rPr>
      <t>,</t>
    </r>
  </si>
  <si>
    <t>- stenska rozeta 100 mm,</t>
  </si>
  <si>
    <r>
      <t>- ločilni element Ø60/100 mm; PPs</t>
    </r>
    <r>
      <rPr>
        <sz val="8.9"/>
        <rFont val="Arial"/>
        <family val="2"/>
      </rPr>
      <t>,</t>
    </r>
  </si>
  <si>
    <r>
      <t>- podaljšek za navpični odvod z zaključnim elementom Ø60/100 mm; PPs</t>
    </r>
    <r>
      <rPr>
        <sz val="8.9"/>
        <rFont val="Arial"/>
        <family val="2"/>
      </rPr>
      <t>,</t>
    </r>
  </si>
  <si>
    <r>
      <t>- ravna nadzorna odprtina Ø60/100 mm; PPs</t>
    </r>
    <r>
      <rPr>
        <sz val="8.9"/>
        <rFont val="Arial"/>
        <family val="2"/>
      </rPr>
      <t>,</t>
    </r>
  </si>
  <si>
    <r>
      <t>- univerzalna prirobnica za poševno streho (20-50°)</t>
    </r>
    <r>
      <rPr>
        <sz val="8.9"/>
        <rFont val="Arial"/>
        <family val="2"/>
      </rPr>
      <t>,</t>
    </r>
  </si>
  <si>
    <r>
      <t>- 10 kos. - vmesni kos Ø60/100 mm</t>
    </r>
    <r>
      <rPr>
        <sz val="8.9"/>
        <rFont val="Arial"/>
        <family val="2"/>
      </rPr>
      <t>,</t>
    </r>
  </si>
  <si>
    <t>- tesnilni in montažni material,</t>
  </si>
  <si>
    <t>Ustreza: Vaillant ali enakovredno</t>
  </si>
  <si>
    <r>
      <t>Merilna omarica:</t>
    </r>
    <r>
      <rPr>
        <sz val="10"/>
        <rFont val="Arial"/>
        <family val="2"/>
        <charset val="238"/>
      </rPr>
      <t xml:space="preserve">
Dobava in vgradnja nadometne merilne omarice za merjenje porabe toplotne enregije ter hladne in tople pitne vode v sestavi: </t>
    </r>
  </si>
  <si>
    <t>- podometna omarica dim. 600 x 600 x 110 mm iz pocinkane pločevine s pokrovom s cilindrično ključavnico, plastificirana v niansi RAL 9010,</t>
  </si>
  <si>
    <t>- merilnik toplotne energije Allmess Integral; Qn = 0,6; Vn = 0,6 m³/h; DN 15; s hidravličnim delom, z dvema temperaturnima tipaloma, z računsko enoto s komunikacijsko kartico M-Bus,</t>
  </si>
  <si>
    <t>- vodomer za hladno vodo z impulznim izhodom Allmess; Qn = 1,5; Vn = 1,5 m³/h; DN 15,</t>
  </si>
  <si>
    <t>- vodomer za toplo vodo z impulznim izhodom Allmess; Qn = 1,5; Vn = 1,5 m³/h; DN 15; 90 °C,</t>
  </si>
  <si>
    <t>- 3 kosi - medeninasti krogelni ventil DN 15 navojne izvedbe, s tesnilnim materialom;  110 °C; PN 10</t>
  </si>
  <si>
    <t>- 4 kosi - medeninasti krogelni ventil DN 15 za hladno ali toplo vodo, navojne izvedbe, s tesnilnim materialom;  110 °C; PN 11</t>
  </si>
  <si>
    <t>- drobni in povezovalni material (inštalacijska doza, sponke, napisne ploščice, odzračevalnika …)</t>
  </si>
  <si>
    <t>- montažni material</t>
  </si>
  <si>
    <t>Ustreza: Sauter UNI T 600 ali enakovredno</t>
  </si>
  <si>
    <r>
      <t>Cev iz nelegiranega jekla:</t>
    </r>
    <r>
      <rPr>
        <sz val="10"/>
        <rFont val="Arial"/>
        <family val="2"/>
        <charset val="238"/>
      </rPr>
      <t xml:space="preserve">
Dobava in montaža  jeklene cevi iz nelegiranega jekla 1.0308 po DIN EN 10305-3, zunaj cinkane od 8 do 15 μ, s fazonskimi kosi, z dodatkom za razrez, s spojnim materialom za spajanje s hladnim stiskanjem z zagotavljanjem tlačne stopnje PN 16, t</t>
    </r>
    <r>
      <rPr>
        <vertAlign val="subscript"/>
        <sz val="10"/>
        <rFont val="Arial"/>
        <family val="2"/>
        <charset val="238"/>
      </rPr>
      <t>max</t>
    </r>
    <r>
      <rPr>
        <sz val="10"/>
        <rFont val="Arial"/>
        <family val="2"/>
        <charset val="238"/>
      </rPr>
      <t xml:space="preserve"> = 110 °C, s pritrdilnim materialom</t>
    </r>
  </si>
  <si>
    <t>Ustreza: Viega, Prestabo ali enakovredno</t>
  </si>
  <si>
    <t xml:space="preserve">  12 x 1,2 mm</t>
  </si>
  <si>
    <t xml:space="preserve">  15 x 1,2 mm</t>
  </si>
  <si>
    <t xml:space="preserve">  18 x 1,2 mm</t>
  </si>
  <si>
    <t xml:space="preserve">  22 x 1,5 mm</t>
  </si>
  <si>
    <t xml:space="preserve">  28 x 1,5 mm</t>
  </si>
  <si>
    <r>
      <t>Krogelni ventil - navojni:</t>
    </r>
    <r>
      <rPr>
        <sz val="10"/>
        <rFont val="Arial"/>
        <family val="2"/>
        <charset val="238"/>
      </rPr>
      <t xml:space="preserve">
Dobava in montaža medeninastega krogelnega ventila navojne izvedbe, s tesnilnim materialom;  110 </t>
    </r>
    <r>
      <rPr>
        <sz val="10"/>
        <rFont val="Arial"/>
        <family val="2"/>
        <charset val="238"/>
      </rPr>
      <t>°</t>
    </r>
    <r>
      <rPr>
        <sz val="10"/>
        <rFont val="Arial"/>
        <family val="2"/>
        <charset val="238"/>
      </rPr>
      <t>C; PN 6</t>
    </r>
  </si>
  <si>
    <t xml:space="preserve">  DN 20</t>
  </si>
  <si>
    <t xml:space="preserve">  DN 25</t>
  </si>
  <si>
    <r>
      <t>Termometer - tekočinski - ravni:</t>
    </r>
    <r>
      <rPr>
        <sz val="10"/>
        <rFont val="Arial"/>
        <family val="2"/>
        <charset val="238"/>
      </rPr>
      <t xml:space="preserve">
Dobava in montaža ravnega tekočinskega termometra z zaščitno tulko, z območjem od 20 do 110 °C, s priključkom DN 15</t>
    </r>
  </si>
  <si>
    <r>
      <t>Termometer - tekočinski - kotni:</t>
    </r>
    <r>
      <rPr>
        <sz val="10"/>
        <rFont val="Arial"/>
        <family val="2"/>
        <charset val="238"/>
      </rPr>
      <t xml:space="preserve">
Dobava in montaža kotnega tekočinskega termometra z zaščitno tulko, z območjem od 0 do 40 °C, s priključkom DN 15</t>
    </r>
  </si>
  <si>
    <r>
      <t>Toplotni števec - ogrevanje:</t>
    </r>
    <r>
      <rPr>
        <sz val="10"/>
        <rFont val="Arial"/>
        <family val="2"/>
        <charset val="238"/>
      </rPr>
      <t xml:space="preserve">
Dobava in vgradnja toplotnega  števca, komplet s holandci in računsko enoto ter dvema temperaturnima tipaloma,</t>
    </r>
  </si>
  <si>
    <t>- z opcijsko kartico M-Bus z možnostjo priključitve vodomera z impulznim izhodom</t>
  </si>
  <si>
    <t xml:space="preserve">  Qn = 0,6 m³/h</t>
  </si>
  <si>
    <t xml:space="preserve">  DN 15; PN 16</t>
  </si>
  <si>
    <t>Ustreza: Allmess Allmess Integral; Qn = 0,6 
               ali enakovredno</t>
  </si>
  <si>
    <r>
      <t>Nastavitve s programsko opremo:</t>
    </r>
    <r>
      <rPr>
        <sz val="10"/>
        <rFont val="Arial"/>
        <family val="2"/>
        <charset val="238"/>
      </rPr>
      <t xml:space="preserve">
Dobava programske opreme ter vzpostavitev delovanja daljinskega odčitavanja kalorimetrov</t>
    </r>
  </si>
  <si>
    <r>
      <t>Izolacija cevovodov ogrevanja:</t>
    </r>
    <r>
      <rPr>
        <sz val="10"/>
        <rFont val="Arial"/>
        <family val="2"/>
        <charset val="238"/>
      </rPr>
      <t xml:space="preserve">
Izolacija cevovodov z ovojnim materialom iz parozapornega negorljivega izolacijskega materiala, λ ≤ 0,039 W/mK, μ ≥ 7000, požarni razred B1, z dodatkom za razrez in z lepilnim materialom</t>
    </r>
  </si>
  <si>
    <t>Ustreza: Armacell, Armaflex ITS ali enakovredno</t>
  </si>
  <si>
    <t xml:space="preserve">  19 x 12 mm</t>
  </si>
  <si>
    <t xml:space="preserve">  19 x 15 mm</t>
  </si>
  <si>
    <t xml:space="preserve">  19 x 18 mm</t>
  </si>
  <si>
    <t xml:space="preserve">  25 x 22 mm</t>
  </si>
  <si>
    <t xml:space="preserve">  32 x 28 mm</t>
  </si>
  <si>
    <r>
      <t>Demontaža in ponovna montaža:</t>
    </r>
    <r>
      <rPr>
        <sz val="10"/>
        <rFont val="Arial"/>
        <family val="2"/>
        <charset val="238"/>
      </rPr>
      <t xml:space="preserve">
Demontaža, zaščita in namestitev v začasnem skladišču ter ponovna montaža radiatorjev</t>
    </r>
  </si>
  <si>
    <r>
      <t>Navodila in shema:</t>
    </r>
    <r>
      <rPr>
        <sz val="10"/>
        <rFont val="Arial"/>
        <family val="2"/>
        <charset val="238"/>
      </rPr>
      <t xml:space="preserve">
Izdelava obratovalnih navodil in funkcionalne sheme kotlovnice z vodoodporno površinsko zaščito ter pritrditev na primernem mestu v kotlovnici</t>
    </r>
  </si>
  <si>
    <r>
      <t>Napisne ploščice in oznake:</t>
    </r>
    <r>
      <rPr>
        <sz val="10"/>
        <rFont val="Arial"/>
        <family val="2"/>
        <charset val="238"/>
      </rPr>
      <t xml:space="preserve">
Izdelava in montaža označevalnih okvirjev z jeklenim zateznim pasom za montažo na izolacijo cevi ali direktno na cev (barva tablice določena na podlagi vrste medija); oznaka smeri pretoka s puščicami v barvi ustrezni mediju; oznake naprav</t>
    </r>
  </si>
  <si>
    <r>
      <t>Tlačni preizkusi:</t>
    </r>
    <r>
      <rPr>
        <sz val="10"/>
        <rFont val="Arial"/>
        <family val="2"/>
        <charset val="238"/>
      </rPr>
      <t xml:space="preserve">
Tlačni in tesnostni preizkusi napeljav, izvedeni po navodilih iz načrta, izdaja poročila</t>
    </r>
  </si>
  <si>
    <r>
      <t>Spiranje in polnjenje sistema:</t>
    </r>
    <r>
      <rPr>
        <sz val="10"/>
        <rFont val="Arial"/>
        <family val="2"/>
        <charset val="238"/>
      </rPr>
      <t xml:space="preserve">
Spiranje strojnih inštalacij ter polnjenje sistema ogrevanja z mehko vodo</t>
    </r>
  </si>
  <si>
    <r>
      <t>Pripravljalna in zaključna dela:</t>
    </r>
    <r>
      <rPr>
        <sz val="10"/>
        <rFont val="Arial"/>
        <family val="2"/>
        <charset val="238"/>
      </rPr>
      <t xml:space="preserve">
Pripravljalna dela, zarisovanje tras, poskusno obratovanje, toplotni preskus, regulacija armatur in zaključna dela</t>
    </r>
  </si>
  <si>
    <t>Prezračevanje</t>
  </si>
  <si>
    <r>
      <t>Stenski ventilator - prezračevalec:</t>
    </r>
    <r>
      <rPr>
        <sz val="10"/>
        <rFont val="Arial"/>
        <family val="2"/>
        <charset val="238"/>
      </rPr>
      <t xml:space="preserve">
Dobava in montaža stenskega ventilatorja, s pritrdilnim in montažnim materialom;</t>
    </r>
  </si>
  <si>
    <r>
      <t>V = 60 m</t>
    </r>
    <r>
      <rPr>
        <sz val="10"/>
        <rFont val="Arial"/>
        <family val="2"/>
        <charset val="238"/>
      </rPr>
      <t>³</t>
    </r>
    <r>
      <rPr>
        <sz val="10"/>
        <rFont val="Arial"/>
        <family val="2"/>
        <charset val="238"/>
      </rPr>
      <t>/h; Δp = 100 Pa;</t>
    </r>
  </si>
  <si>
    <r>
      <t xml:space="preserve">21 W; </t>
    </r>
    <r>
      <rPr>
        <sz val="10"/>
        <rFont val="Arial"/>
        <family val="2"/>
        <charset val="238"/>
      </rPr>
      <t>~</t>
    </r>
    <r>
      <rPr>
        <sz val="10"/>
        <rFont val="Arial"/>
        <family val="2"/>
        <charset val="238"/>
      </rPr>
      <t>230 V;</t>
    </r>
  </si>
  <si>
    <t>Ustreza: O.Erre, Standardmatic 10 
                ali enakovredno</t>
  </si>
  <si>
    <r>
      <t>Stenski ventilator - prezračevalec:</t>
    </r>
    <r>
      <rPr>
        <sz val="10"/>
        <rFont val="Arial"/>
        <family val="2"/>
        <charset val="238"/>
      </rPr>
      <t xml:space="preserve">
Dobava in montaža stenskega ventilatorja, z zakasnitvijo izklopa, s pritrdilnim in montažnim materialom;</t>
    </r>
  </si>
  <si>
    <t>Ustreza: O.Erre, Standardmatic 10T
                ali enakovredno</t>
  </si>
  <si>
    <r>
      <t>Okrogli prezračevalni kanali:</t>
    </r>
    <r>
      <rPr>
        <sz val="10"/>
        <rFont val="Arial"/>
        <family val="2"/>
        <charset val="238"/>
      </rPr>
      <t xml:space="preserve">
Dobava in montaža spiralno robljenih kanalov iz pocinkane pločevine s fazonskimi kosi po SIST EN 1506, SIST prEN 12237, SIST prEN12236 in DIN  24151, s tesnilnim, spojnim, pritrdilnim in obešalnim materialom</t>
    </r>
  </si>
  <si>
    <r>
      <t>Meritve:</t>
    </r>
    <r>
      <rPr>
        <sz val="10"/>
        <rFont val="Arial"/>
        <family val="2"/>
        <charset val="238"/>
      </rPr>
      <t xml:space="preserve">
Merjenje količin zraka, ureguliranje količin zraka predvidene vrednosti</t>
    </r>
  </si>
  <si>
    <r>
      <t>Pripravljalna in zaključna dela:</t>
    </r>
    <r>
      <rPr>
        <sz val="10"/>
        <rFont val="Arial"/>
        <family val="2"/>
        <charset val="238"/>
      </rPr>
      <t xml:space="preserve">
Pripravljalna dela, zarisovanje tras, poskusno obratovanje in zaključna dela</t>
    </r>
  </si>
  <si>
    <t>Plinska inštalacija</t>
  </si>
  <si>
    <r>
      <t>Priključitev na plinovod:</t>
    </r>
    <r>
      <rPr>
        <sz val="10"/>
        <rFont val="Arial"/>
        <family val="2"/>
        <charset val="238"/>
      </rPr>
      <t xml:space="preserve">
Izdelava priključka na obstoječo plinsko napeljavo</t>
    </r>
  </si>
  <si>
    <r>
      <t>Regulator tlaka:</t>
    </r>
    <r>
      <rPr>
        <sz val="10"/>
        <rFont val="Arial"/>
        <family val="2"/>
        <charset val="238"/>
      </rPr>
      <t xml:space="preserve">
Dobava in montaža regulatorja tlaka, z navojnimi priključki, z navojnimi priključki, z izpihovalnim nastavkom in odduhom; </t>
    </r>
  </si>
  <si>
    <r>
      <t>vstopni tlak: p</t>
    </r>
    <r>
      <rPr>
        <vertAlign val="subscript"/>
        <sz val="10"/>
        <rFont val="Arial"/>
        <family val="2"/>
        <charset val="238"/>
      </rPr>
      <t>e</t>
    </r>
    <r>
      <rPr>
        <sz val="10"/>
        <rFont val="Arial"/>
        <family val="2"/>
        <charset val="238"/>
      </rPr>
      <t xml:space="preserve"> = 1,0 - 4,0 bar</t>
    </r>
  </si>
  <si>
    <r>
      <t>izstopni tlak: p</t>
    </r>
    <r>
      <rPr>
        <vertAlign val="subscript"/>
        <sz val="10"/>
        <rFont val="Arial"/>
        <family val="2"/>
        <charset val="238"/>
      </rPr>
      <t>a</t>
    </r>
    <r>
      <rPr>
        <sz val="10"/>
        <rFont val="Arial"/>
        <family val="2"/>
        <charset val="238"/>
      </rPr>
      <t xml:space="preserve"> = 15 - 55 mbar</t>
    </r>
  </si>
  <si>
    <t>DN 20; PN 4</t>
  </si>
  <si>
    <t>Ustreza: Actaris; tip SER 10-4-770 DN 20 
              ali enakovredno</t>
  </si>
  <si>
    <r>
      <t>Števčni regulator tlaka:</t>
    </r>
    <r>
      <rPr>
        <sz val="10"/>
        <rFont val="Arial"/>
        <family val="2"/>
        <charset val="238"/>
      </rPr>
      <t xml:space="preserve">
Dobava in montaža regulatorja tlaka za vstopni tlak 100 mbar in izstopni tlak 20 mbar; z navojnimi priključki; </t>
    </r>
  </si>
  <si>
    <t>za G 4; DN 20</t>
  </si>
  <si>
    <t>Ustreza: Actaris; tip SERus ali enakovredno</t>
  </si>
  <si>
    <r>
      <t>Konzola za plinomer:</t>
    </r>
    <r>
      <rPr>
        <sz val="10"/>
        <rFont val="Arial"/>
        <family val="2"/>
        <charset val="238"/>
      </rPr>
      <t xml:space="preserve">
Dobava in montaža konzole za plinomer z objemkama, z montažnim materialom; </t>
    </r>
  </si>
  <si>
    <r>
      <t>Mehovni plinomer:</t>
    </r>
    <r>
      <rPr>
        <sz val="10"/>
        <rFont val="Arial"/>
        <family val="2"/>
        <charset val="238"/>
      </rPr>
      <t xml:space="preserve">
Dobava in montaža plinomera za zemeljski plin z lokalnim odčitovanjem, z dvocevnimi navojnimi priključki, kompletno s tesnilnim in pritrdilnim materialom, umerjen in ožigosan;</t>
    </r>
  </si>
  <si>
    <t>Qmax = 6 Nm3/h; DN 20; PN 0,1 bar;
Ustreza: Actaris; tip G 4 RF 1 ali enakovredno</t>
  </si>
  <si>
    <r>
      <t>Plinska krogelna pipa:</t>
    </r>
    <r>
      <rPr>
        <sz val="10"/>
        <rFont val="Arial"/>
        <family val="2"/>
        <charset val="238"/>
      </rPr>
      <t xml:space="preserve">
Dobava in montaža krogelne plinske pipe s teflonskim tesnenjem z navojnimi priključki, kompletno s tesnilnim in pritrdilnim materialom; PN 16</t>
    </r>
  </si>
  <si>
    <r>
      <t>Plinska krogelna pipa s termičnim varovalom:</t>
    </r>
    <r>
      <rPr>
        <sz val="10"/>
        <rFont val="Arial"/>
        <family val="2"/>
        <charset val="238"/>
      </rPr>
      <t xml:space="preserve">
Dobava in montaža krogelne plinske pipe s teflonskim tesnenjem in skupaj s termičnim varovalom po DIN 3586, z navojnimi priključki, kompletno s tesnilnim in pritrdilnim materialom, PN 4;</t>
    </r>
  </si>
  <si>
    <t>Ustreza: Streif; tip TAS 22-ST/100 ali enakovredno</t>
  </si>
  <si>
    <r>
      <t>Cev iz plemenitega jekla:</t>
    </r>
    <r>
      <rPr>
        <sz val="10"/>
        <rFont val="Arial"/>
        <family val="2"/>
        <charset val="238"/>
      </rPr>
      <t xml:space="preserve">
Dobava in montaža  jeklene cevi iz plemenitega jekla 1.4401 po EN 10088 in DVGW GW 541(A),  s fazonskimi kosi po EN 1057 in DVGW GW 392, z dodatkom za razrez, s spojnim materialom za spajanje s hladnim stiskanjem z zagotavljanjem tlačne stopnje PN 5, t</t>
    </r>
    <r>
      <rPr>
        <vertAlign val="subscript"/>
        <sz val="10"/>
        <rFont val="Arial"/>
        <family val="2"/>
        <charset val="238"/>
      </rPr>
      <t>max</t>
    </r>
    <r>
      <rPr>
        <sz val="10"/>
        <rFont val="Arial"/>
        <family val="2"/>
        <charset val="238"/>
      </rPr>
      <t xml:space="preserve"> = 70 °C, s pritrdilnim materialom</t>
    </r>
  </si>
  <si>
    <t>Ustreza: Viega, tip Sanpress Inox G ali enakovredno</t>
  </si>
  <si>
    <t xml:space="preserve">  22 x 1,2 mm</t>
  </si>
  <si>
    <r>
      <t>Zaščitna cev:</t>
    </r>
    <r>
      <rPr>
        <sz val="10"/>
        <rFont val="Arial"/>
        <family val="2"/>
        <charset val="238"/>
      </rPr>
      <t xml:space="preserve">
Dobava in vgradnja zaščitne cevi s privarjenimi sidri na prehodih plinske napeljave skozi zid, ovite z bituminizirano vrvjo in na konceh zatesnjene s trajnim elastičnim kitom; </t>
    </r>
  </si>
  <si>
    <t xml:space="preserve">  DN 40; l = 310 mm</t>
  </si>
  <si>
    <r>
      <t>Priključitev plinskega porabnika:</t>
    </r>
    <r>
      <rPr>
        <sz val="10"/>
        <rFont val="Arial"/>
        <family val="2"/>
        <charset val="238"/>
      </rPr>
      <t xml:space="preserve">
Izdelava cevne povezave med plinskikm priključkom in porabnikom plina</t>
    </r>
  </si>
  <si>
    <r>
      <t xml:space="preserve">Drobni material:
</t>
    </r>
    <r>
      <rPr>
        <sz val="10"/>
        <rFont val="Arial"/>
        <family val="2"/>
        <charset val="238"/>
      </rPr>
      <t>Drobni pritrdilni, obešalni in tesnilni material</t>
    </r>
  </si>
  <si>
    <r>
      <t xml:space="preserve">Izpihovanje cevovoda:
</t>
    </r>
    <r>
      <rPr>
        <sz val="10"/>
        <rFont val="Arial"/>
        <family val="2"/>
        <charset val="238"/>
      </rPr>
      <t>Izpihovanje in notranje čiščenje cevovoda</t>
    </r>
  </si>
  <si>
    <r>
      <t>Tlačni preizkus:</t>
    </r>
    <r>
      <rPr>
        <sz val="10"/>
        <rFont val="Arial"/>
        <family val="2"/>
        <charset val="238"/>
      </rPr>
      <t xml:space="preserve">
Tlačni preizkus plinovoda z zrakom ali z dušikom pri nadtlaku 1,1 bar ter preizkus tesnosti z nadtlakom 0,11 bar in izdaja atesta (distributer)</t>
    </r>
  </si>
  <si>
    <r>
      <t>Pregled in spuščanje plina:</t>
    </r>
    <r>
      <rPr>
        <sz val="10"/>
        <rFont val="Arial"/>
        <family val="2"/>
        <charset val="238"/>
      </rPr>
      <t xml:space="preserve">
Pregled plinske inštalacije ter spuščanje plina v notranjo plinsko inštalacijo s strani distributerja</t>
    </r>
  </si>
  <si>
    <t>Elektro instalacije</t>
  </si>
  <si>
    <t>F.</t>
  </si>
  <si>
    <t>Strojne instalacije</t>
  </si>
  <si>
    <t>DDV v ceni ni upoštevan!</t>
  </si>
  <si>
    <t>Hišni vodovodni priključek</t>
  </si>
  <si>
    <r>
      <t xml:space="preserve">Polietilenska cev PE 100:
</t>
    </r>
    <r>
      <rPr>
        <sz val="10"/>
        <rFont val="Arial"/>
        <family val="2"/>
        <charset val="238"/>
      </rPr>
      <t>Dobava in polaganje polietilenske cevi PE 100,  izdelane po SIST ISO 4427, PN 16, vključno s spojnimi elementi iz sive litine (enojna zobčasta spojka), z elementi iz temprane litine ter z vijačnim in tesnilnim materialom</t>
    </r>
  </si>
  <si>
    <t xml:space="preserve">  DN 50 (d 63 x 5,8 mm)</t>
  </si>
  <si>
    <r>
      <t>Zaščitna polietilenska cev PE 80:</t>
    </r>
    <r>
      <rPr>
        <sz val="10"/>
        <rFont val="Arial"/>
        <family val="2"/>
        <charset val="238"/>
      </rPr>
      <t xml:space="preserve">
Dobava in polaganje polietilenske zaščitne cevi PE 80, izdelane po SIST ISO 4427, PN 8</t>
    </r>
  </si>
  <si>
    <t xml:space="preserve">  DN 100 (d 110 x 6,6 mm)</t>
  </si>
  <si>
    <r>
      <t xml:space="preserve">Opozorilni trak:
</t>
    </r>
    <r>
      <rPr>
        <sz val="10"/>
        <rFont val="Arial"/>
        <family val="2"/>
        <charset val="238"/>
      </rPr>
      <t>Dobava in polaganje opozorilnega traku iz PE folije modre barve, z natisnjenim tekstom "Pozor vodovod", s kovinskim vložkom</t>
    </r>
  </si>
  <si>
    <r>
      <t xml:space="preserve">NL MJ spojka:
</t>
    </r>
    <r>
      <rPr>
        <sz val="10"/>
        <rFont val="Arial"/>
        <family val="2"/>
        <charset val="238"/>
      </rPr>
      <t>Dobava in montaža spojke iz NL po EN 14901 z zateznim obočem in tesnilom EPDM-varioseal za spoj NL cevi s PE cevjo; prašni epoksidni površinski premaz; s spojnim in tesnilnim materialom; PN 16</t>
    </r>
  </si>
  <si>
    <t>Ustreza: Georg Fischer, Multi/Joint 3000 (DN50-DN150)</t>
  </si>
  <si>
    <t xml:space="preserve">  DN 50 / (46 - 71)</t>
  </si>
  <si>
    <t xml:space="preserve">  DN 80 / (84 - 105)</t>
  </si>
  <si>
    <r>
      <t xml:space="preserve">NL T-kos:
</t>
    </r>
    <r>
      <rPr>
        <sz val="10"/>
        <rFont val="Arial"/>
        <family val="2"/>
        <charset val="238"/>
      </rPr>
      <t>Dobava in montaža N-kosa iz NL po EN 545, mere po EN 1563, prirobnice po EN 1092-2; prašni epoksidni površinski premaz; PN 16</t>
    </r>
  </si>
  <si>
    <t xml:space="preserve">  DN 80 / DN 50</t>
  </si>
  <si>
    <r>
      <t xml:space="preserve">Spojka za PE cev z ZN:
</t>
    </r>
    <r>
      <rPr>
        <sz val="10"/>
        <rFont val="Arial"/>
        <family val="2"/>
        <charset val="238"/>
      </rPr>
      <t>Dobava in montaža spojke Fip Magnum za PE cev z zunanjim navojem; ZMP; PN 16</t>
    </r>
  </si>
  <si>
    <t xml:space="preserve">  d 63 / R 2</t>
  </si>
  <si>
    <r>
      <t>Navojni reducirni R kos:</t>
    </r>
    <r>
      <rPr>
        <sz val="10"/>
        <rFont val="Arial"/>
        <family val="2"/>
        <charset val="238"/>
      </rPr>
      <t xml:space="preserve">
Dobava in montaža pocinkanega navojnega reducirnega R kosa iz temprane litine z zunanjim in notranjim navojem, po ISO/EN N4; s tesnilnim materialom; PN 10</t>
    </r>
  </si>
  <si>
    <t xml:space="preserve">  R 2 / R 6/4</t>
  </si>
  <si>
    <r>
      <t xml:space="preserve">Obračunski vodomer:
</t>
    </r>
    <r>
      <rPr>
        <sz val="10"/>
        <rFont val="Arial"/>
        <family val="2"/>
        <charset val="238"/>
      </rPr>
      <t>Dobava in vgradnja obračunskega vodomera tip MTR za hladno vodo, za horizontalno vgradnjo; Qn = 10,0 m</t>
    </r>
    <r>
      <rPr>
        <sz val="10"/>
        <rFont val="Arial"/>
        <family val="2"/>
        <charset val="238"/>
      </rPr>
      <t>³</t>
    </r>
    <r>
      <rPr>
        <sz val="10"/>
        <rFont val="Arial"/>
        <family val="2"/>
        <charset val="238"/>
      </rPr>
      <t>/h; PN 16; t</t>
    </r>
    <r>
      <rPr>
        <vertAlign val="subscript"/>
        <sz val="10"/>
        <rFont val="Arial"/>
        <family val="2"/>
        <charset val="238"/>
      </rPr>
      <t>max</t>
    </r>
    <r>
      <rPr>
        <sz val="10"/>
        <rFont val="Arial"/>
        <family val="2"/>
        <charset val="238"/>
      </rPr>
      <t xml:space="preserve"> = 50 </t>
    </r>
    <r>
      <rPr>
        <sz val="10"/>
        <rFont val="Arial"/>
        <family val="2"/>
        <charset val="238"/>
      </rPr>
      <t>°</t>
    </r>
    <r>
      <rPr>
        <sz val="10"/>
        <rFont val="Arial"/>
        <family val="2"/>
        <charset val="238"/>
      </rPr>
      <t>C; DN 40; s suhim mehanizmom, prašni epoksidni površinski premaz; s priborom, overjen; z enoto za namestitev impulznega senzorja 1/100</t>
    </r>
  </si>
  <si>
    <t>Ustreza: Elster, M120; MTR-KN Qn 10 DN40  
               ali enakovredno</t>
  </si>
  <si>
    <r>
      <t xml:space="preserve">Krogelni ventil - navojni:
</t>
    </r>
    <r>
      <rPr>
        <sz val="10"/>
        <rFont val="Arial"/>
        <family val="2"/>
        <charset val="238"/>
      </rPr>
      <t>Dobava in montaža medeninastega krogelnega ventila za hladno vodo; vijačne izvedbe, s tesnilnim materialom; PN 10</t>
    </r>
  </si>
  <si>
    <r>
      <t xml:space="preserve">Krogelni ventil s pipico - navojni:
</t>
    </r>
    <r>
      <rPr>
        <sz val="10"/>
        <rFont val="Arial"/>
        <family val="2"/>
        <charset val="238"/>
      </rPr>
      <t>Dobava in montaža medeninastega krogelnega ventila za hladno vodo z izpustno pipico; vijačne izvedbe, s tesnilnim materialom; PN 10</t>
    </r>
  </si>
  <si>
    <r>
      <t xml:space="preserve">Vezava jaška:
</t>
    </r>
    <r>
      <rPr>
        <sz val="10"/>
        <rFont val="Arial"/>
        <family val="2"/>
        <charset val="238"/>
      </rPr>
      <t>Dodatek za vezavo opreme iz popisa v jašku, skupaj s potrebnim pritrdilnim, obešalnim in tesnilnim materialom</t>
    </r>
  </si>
  <si>
    <r>
      <t>Zakoličba in posnetek:</t>
    </r>
    <r>
      <rPr>
        <sz val="10"/>
        <rFont val="Arial"/>
        <family val="2"/>
        <charset val="238"/>
      </rPr>
      <t xml:space="preserve">
Zakoličba osi vodovoda, postavitev profilov, posnetek in vris vodovoda v kataster komunalnih vodov</t>
    </r>
  </si>
  <si>
    <r>
      <t>Spiranje in dezinfekcija:</t>
    </r>
    <r>
      <rPr>
        <sz val="10"/>
        <rFont val="Arial"/>
        <family val="2"/>
        <charset val="238"/>
      </rPr>
      <t xml:space="preserve">
Spiranje in dezinfekcija razvoda sanitarne vode, izdaja atesta</t>
    </r>
  </si>
  <si>
    <r>
      <t>Soglasja:</t>
    </r>
    <r>
      <rPr>
        <sz val="10"/>
        <rFont val="Arial"/>
        <family val="2"/>
        <charset val="238"/>
      </rPr>
      <t xml:space="preserve">
Stroški soglasja in izdelave priključka na vodovodno omrežje</t>
    </r>
  </si>
  <si>
    <t>G.</t>
  </si>
  <si>
    <t>Hišni vodovodni pirključek</t>
  </si>
  <si>
    <t>količina</t>
  </si>
  <si>
    <t>cena/EM</t>
  </si>
  <si>
    <t>skupaj</t>
  </si>
  <si>
    <t>5.0 Električne meritve in atesti</t>
  </si>
  <si>
    <t>Rušenje AB nadvratnih preklad. Obračun po m3.</t>
  </si>
  <si>
    <t>Izvedba preboja v obstoječi opečni steni za razvod inštalacij, preboj fi 200mm,  izveden z kronsko vrtalno garnituro. Obračun po kos</t>
  </si>
  <si>
    <t>Zidarska pomoč obrtnikom in inštalaterjem. Razna manjša gradbena dela.</t>
  </si>
  <si>
    <t>11.00</t>
  </si>
  <si>
    <t>- polaganje v elastično lepilo odporno na vlago, proizvajalca MAPEI ali enakovredno, sloj debeline 5 mm</t>
  </si>
  <si>
    <t>- polaganje v elastično lepilo (polaganje na hitrosušeči cementni estrih), proizvajalca MAPEI ali enakovredno, sloj debeline 5 mm</t>
  </si>
  <si>
    <r>
      <t xml:space="preserve">Dobava in izdelava tlaka </t>
    </r>
    <r>
      <rPr>
        <b/>
        <sz val="10"/>
        <rFont val="Arial"/>
        <family val="2"/>
        <charset val="238"/>
      </rPr>
      <t>TL 1- sobe</t>
    </r>
    <r>
      <rPr>
        <sz val="10"/>
        <rFont val="Arial"/>
        <family val="2"/>
        <charset val="238"/>
      </rPr>
      <t>, v postavki je zajeto:</t>
    </r>
  </si>
  <si>
    <r>
      <t xml:space="preserve">Dobava in izdelava tlaka </t>
    </r>
    <r>
      <rPr>
        <b/>
        <sz val="10"/>
        <rFont val="Arial"/>
        <family val="2"/>
        <charset val="238"/>
      </rPr>
      <t>TL 2-  prostor shrambe in kurilnice,</t>
    </r>
    <r>
      <rPr>
        <sz val="10"/>
        <rFont val="Arial"/>
        <family val="2"/>
        <charset val="238"/>
      </rPr>
      <t xml:space="preserve"> v postavki je zajeto:</t>
    </r>
  </si>
  <si>
    <r>
      <t xml:space="preserve">Dobava in izdelava tlaka </t>
    </r>
    <r>
      <rPr>
        <b/>
        <sz val="10"/>
        <rFont val="Arial"/>
        <family val="2"/>
        <charset val="238"/>
      </rPr>
      <t xml:space="preserve">TL1-v bivalni enoti 1,1 </t>
    </r>
    <r>
      <rPr>
        <sz val="10"/>
        <rFont val="Arial"/>
        <family val="2"/>
        <charset val="238"/>
      </rPr>
      <t>(AB plošča), v postavki je zajeto:</t>
    </r>
  </si>
  <si>
    <r>
      <t xml:space="preserve">Dobava in izdelava novih tlakov  na delu obstoječih lesenih stropov, tlak </t>
    </r>
    <r>
      <rPr>
        <b/>
        <sz val="10"/>
        <rFont val="Arial"/>
        <family val="2"/>
        <charset val="238"/>
      </rPr>
      <t>TL 3-hodnik</t>
    </r>
    <r>
      <rPr>
        <sz val="10"/>
        <rFont val="Arial"/>
        <family val="2"/>
        <charset val="238"/>
      </rPr>
      <t>, v postavki je upoštevano:</t>
    </r>
  </si>
  <si>
    <r>
      <t xml:space="preserve">Dobava in izdelava tlaka </t>
    </r>
    <r>
      <rPr>
        <b/>
        <sz val="10"/>
        <rFont val="Arial"/>
        <family val="2"/>
        <charset val="238"/>
      </rPr>
      <t>TL 1- kopalnice</t>
    </r>
    <r>
      <rPr>
        <sz val="10"/>
        <rFont val="Arial"/>
        <family val="2"/>
        <charset val="238"/>
      </rPr>
      <t>, v postavki je zajeto:</t>
    </r>
  </si>
  <si>
    <r>
      <t>- toplotna izolacija debeline</t>
    </r>
    <r>
      <rPr>
        <b/>
        <sz val="10"/>
        <rFont val="Arial"/>
        <family val="2"/>
        <charset val="238"/>
      </rPr>
      <t xml:space="preserve"> 2,0 cm</t>
    </r>
    <r>
      <rPr>
        <sz val="10"/>
        <rFont val="Arial"/>
        <family val="2"/>
        <charset val="238"/>
      </rPr>
      <t>, plošče iz mineralne volne</t>
    </r>
  </si>
  <si>
    <t>GRADBENA DELA SKUPAJ:</t>
  </si>
  <si>
    <t>Odstranjevanje starega opleska iz stropov in sten . Obračun po m2.</t>
  </si>
  <si>
    <t>16.00</t>
  </si>
  <si>
    <t>17.</t>
  </si>
  <si>
    <t>3.</t>
  </si>
  <si>
    <t>2.</t>
  </si>
  <si>
    <t>1.</t>
  </si>
  <si>
    <t>4.</t>
  </si>
  <si>
    <t>5.</t>
  </si>
  <si>
    <t>6.</t>
  </si>
  <si>
    <t xml:space="preserve"> - dimenzija stene skupaj z enokrilnimi vrati 367,5 x 245 cm, z enokrilnimi vrati 90x245cm</t>
  </si>
  <si>
    <t xml:space="preserve"> - ključavnica cilindrična, sistemski ključ</t>
  </si>
  <si>
    <t xml:space="preserve"> -obdelava- prašno barvano po RAL</t>
  </si>
  <si>
    <t xml:space="preserve"> - okvirji tipski PVC profili z prekinjenim toplotnim mostom v beli barvi </t>
  </si>
  <si>
    <t xml:space="preserve"> - zasteklitev - dvoslojni termopan, faktor toplotne izolativnosti  Uw= 1,1W/m2K</t>
  </si>
  <si>
    <t>Dobava in vgrajevanje tipskih ALU zunanjih okenskih polic, širine do 20 cm, z robnimi PVC zaključki</t>
  </si>
  <si>
    <t>ZAKLJUČNA DELA SKUPAJ:</t>
  </si>
  <si>
    <t>Zemeljska dela:</t>
  </si>
  <si>
    <t>Tesarska dela</t>
  </si>
  <si>
    <t xml:space="preserve"> - hitrosušeči cementni estrih s specialnim hidravličnim vezivom kot npr. MAPEI TOPCEM, v deb.  3,5 - 4,0 cm , armiran z pocinkano mrežico z velikostjo okenc max. 30 x 30 mm</t>
  </si>
  <si>
    <r>
      <t>Izdelava, dobava in montaža notranje predelne stene</t>
    </r>
    <r>
      <rPr>
        <b/>
        <sz val="10"/>
        <rFont val="Arial"/>
        <family val="2"/>
      </rPr>
      <t xml:space="preserve"> M1</t>
    </r>
    <r>
      <rPr>
        <sz val="10"/>
        <rFont val="Arial"/>
        <family val="2"/>
        <charset val="238"/>
      </rPr>
      <t xml:space="preserve"> skupaj z vrati, v kurilnici, v postavki je upoštevano:</t>
    </r>
  </si>
  <si>
    <t>Izvedba hidroizolacijskega premaza tlaka kopalnice ter stene v območju tuša z Mapelastic ali enakovredno, z vgradnjo tesnilnega traku Mapeband ali enakovredno. V postavki je upoštevano: Obračun po m2</t>
  </si>
  <si>
    <r>
      <rPr>
        <b/>
        <sz val="10"/>
        <rFont val="Arial"/>
        <family val="2"/>
        <charset val="238"/>
      </rPr>
      <t>vertikalna stenska obloga,</t>
    </r>
    <r>
      <rPr>
        <sz val="10"/>
        <rFont val="Arial"/>
        <family val="2"/>
        <charset val="238"/>
      </rPr>
      <t xml:space="preserve"> dolžine cca. 252,5 cm</t>
    </r>
  </si>
  <si>
    <r>
      <t>Kombinirani izkop zemljine</t>
    </r>
    <r>
      <rPr>
        <sz val="10"/>
        <rFont val="Arial"/>
        <family val="2"/>
        <charset val="238"/>
      </rPr>
      <t>, trapezne oblike, globina 1,50 m, širina na dnu jaška 0,80 m in na površini 2,40 m, odmet od rob izkopa</t>
    </r>
  </si>
  <si>
    <r>
      <t xml:space="preserve">izdelava posteljice in obsip </t>
    </r>
    <r>
      <rPr>
        <sz val="10"/>
        <rFont val="Arial"/>
        <family val="2"/>
        <charset val="238"/>
      </rPr>
      <t>z 2x sejanim peskom</t>
    </r>
  </si>
  <si>
    <r>
      <t xml:space="preserve">kombinirani zasip </t>
    </r>
    <r>
      <rPr>
        <sz val="10"/>
        <rFont val="Arial"/>
        <family val="2"/>
        <charset val="238"/>
      </rPr>
      <t>(90,00 % strojno - 10,00 % ročno) z ostankom izkopa ter utrjevanje zasipa po plasteh v višini/debelini največ po 25 cm. Zasipava se z materialom, ki se je pridobil pri izkopu zemeljsko vlažnega terena. Zasip utrjevati s sprotno komprimacijo do zahtevane togosti in zgoščenosti</t>
    </r>
  </si>
  <si>
    <r>
      <t xml:space="preserve">odvoz </t>
    </r>
    <r>
      <rPr>
        <sz val="10"/>
        <rFont val="Arial"/>
        <family val="2"/>
        <charset val="238"/>
      </rPr>
      <t>viška izkopanega materiala v trajno deponijo</t>
    </r>
  </si>
  <si>
    <r>
      <t>Finalna obnova obstoječih zelenic:</t>
    </r>
    <r>
      <rPr>
        <sz val="10"/>
        <rFont val="Arial"/>
        <family val="2"/>
        <charset val="238"/>
      </rPr>
      <t xml:space="preserve"> minimalni dosip humusa v neravninah zaradi izravnave terena v projektiranih padcih, delno brazdanje in uvaljanega humusa , sejanje travne mešanice skupaj z mešanico umetnega gnojila</t>
    </r>
  </si>
  <si>
    <t xml:space="preserve"> - senčila po shemi arhitekture-zunanje rolete PVC bele barve, alu izolirana kaseta, ročno upravljanje</t>
  </si>
  <si>
    <r>
      <t>Dobava in polaganje tlaka iz  mešanice naravnega in umetnega kavčuka, v deb. 2,0 mm, po izboru projektanta, kot npr. NORAPLAN SIGNA,</t>
    </r>
    <r>
      <rPr>
        <b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v postavki je zajeto:</t>
    </r>
  </si>
  <si>
    <r>
      <t>- plavajoči mikroarmiran betonski estrih  C16/20, mikrovlakna PP 95g/m3, debeline</t>
    </r>
    <r>
      <rPr>
        <b/>
        <sz val="10"/>
        <rFont val="Arial"/>
        <family val="2"/>
        <charset val="238"/>
      </rPr>
      <t xml:space="preserve"> 4,5 cm </t>
    </r>
  </si>
  <si>
    <r>
      <t>- plavajoči mikroarmiran betonski estrih  C16/20, mikrovlakna PP 95g/m3, debeline</t>
    </r>
    <r>
      <rPr>
        <b/>
        <sz val="10"/>
        <rFont val="Arial"/>
        <family val="2"/>
        <charset val="238"/>
      </rPr>
      <t xml:space="preserve"> 6,0 cm </t>
    </r>
  </si>
  <si>
    <r>
      <t>- plavajoči mikroarmiran hitrosušeči estrih s specialnim hidravličnim vezivom kot npr. MAPEI TOPCEM, mikrovlakna PP 95g/m3, debeline</t>
    </r>
    <r>
      <rPr>
        <b/>
        <sz val="10"/>
        <rFont val="Arial"/>
        <family val="2"/>
        <charset val="238"/>
      </rPr>
      <t xml:space="preserve"> 6,0 cm </t>
    </r>
  </si>
  <si>
    <r>
      <t>- plavajoči mikroarmiran hitrosušeči estrih s specialnim hidravličnim vezivom kot npr. MAPEI TOPCEM, mikrovlakna PP 95g/m3, debeline</t>
    </r>
    <r>
      <rPr>
        <b/>
        <sz val="10"/>
        <rFont val="Arial"/>
        <family val="2"/>
        <charset val="238"/>
      </rPr>
      <t xml:space="preserve"> 4,5 cm </t>
    </r>
  </si>
  <si>
    <t>za priklope do 150 mm2, Elektro Ljubljana, IP44, (po veljavni standardizaciji)</t>
  </si>
  <si>
    <r>
      <t>podometne</t>
    </r>
    <r>
      <rPr>
        <sz val="10"/>
        <rFont val="Arial"/>
        <family val="2"/>
        <charset val="238"/>
      </rPr>
      <t xml:space="preserve"> izvedbe (ZOR-3) (po veljavnem elektroenergetskem</t>
    </r>
  </si>
  <si>
    <t>soglasju) in z vgrajeno sledečo opremo:</t>
  </si>
  <si>
    <t>- 1 x zbiralnični sistem 60mm (Cu zbiralnice)</t>
  </si>
  <si>
    <t>- 1 x zbiralnični nosilec</t>
  </si>
  <si>
    <t>- 1 x mehanska zaščita pred neposrednim dotikom, lahko snemljiva,</t>
  </si>
  <si>
    <t xml:space="preserve"> - 1 x nizkonapetostni horizontalni NV varovalčni ločilnik HVL1/NV-250A-3x160A</t>
  </si>
  <si>
    <t xml:space="preserve"> - 4 x nizkonapetostn horizontalni NV varovalčni ločilnik HVL00/NV100-3x---A</t>
  </si>
  <si>
    <t>- 1 x odvodniki prenapetosti, Protec B2S(R), Iskra Zaščite, razred TIP I, Uc≥320V,Up≤2,0kV,</t>
  </si>
  <si>
    <t xml:space="preserve">        Iimp≥12,5kA; In(8/20μs)=25 kA oblike 10/350 s</t>
  </si>
  <si>
    <t>- 4 x instal. odklopnik ST68/C-10A 1p</t>
  </si>
  <si>
    <t xml:space="preserve"> - 1 x PEN zbiralka Cu 25×4 mm s pritrdilnim materialom</t>
  </si>
  <si>
    <t xml:space="preserve"> - 2 x podporni izolator</t>
  </si>
  <si>
    <t>- 3 x Tipska distribucijska ključavnica</t>
  </si>
  <si>
    <t>z dvojnimi enokrilnimi vrati in nadometne prostostoječe izvedbe, z min. 24 merilnimi mesti,</t>
  </si>
  <si>
    <t>za dovod ter odvod kabla preseka do 4x150+1,5mm2, Elektro Ljubljana, IP44,</t>
  </si>
  <si>
    <t>(po veljavnem elektroenergetskem soglasju)</t>
  </si>
  <si>
    <t>nadometne izvedbe dim. 1,865 x 2,1 x 0,25 m in z vgrajeno sledečo opremo:</t>
  </si>
  <si>
    <t xml:space="preserve"> - 1 x nizkonapetostni horizontalni varovalčni ločilnik NV HVL1/NV-250A-3x160A</t>
  </si>
  <si>
    <t xml:space="preserve"> - 1 x nizkonapetostni horizontalni varovalčni ločilnik NV HVL00/NV100-3x63A</t>
  </si>
  <si>
    <t>- 17 x varovalčno podnožje TYTAN 63A-1x25A, 1-p,</t>
  </si>
  <si>
    <t>- 2 x varovalčno podnožje TYTAN 63A-3x25A, 3-p,</t>
  </si>
  <si>
    <t>- 1 x odvodniki prenapetosti, Protec B2S(R), Iskra Zaščite, razred TIP I, Uc≥320V,Up≤1,5kV,</t>
  </si>
  <si>
    <t>- 1 x instal. odklopnik ST68/C-10A 1p</t>
  </si>
  <si>
    <t xml:space="preserve"> - 11 x direktni enofazni univerzalni števec delovne energije z notranjo uro B32kl.2 (IEC) ali A (MID) </t>
  </si>
  <si>
    <t xml:space="preserve">     s PLC komunikacijskim vmesnikom tip L&amp;G ZCF120ACTFS2 + komunikator AD_CP91D140</t>
  </si>
  <si>
    <t xml:space="preserve">     po Soglasju za priključitev Elektro Ljubljana, </t>
  </si>
  <si>
    <t xml:space="preserve">- 2 x tipska distribucijska ključavnica </t>
  </si>
  <si>
    <t>Prestavitev obstoječega zvočno frekvenčnega sprejemnika TS8, »Iskra«</t>
  </si>
  <si>
    <t>Prestavitev obstoječih merilnih mest v novo PMO, kot sledi:</t>
  </si>
  <si>
    <t>- POTOČNIK, št.odj.mesta: 173928; obračunska varovalka: 1x25 A; obr.moč 6 kW</t>
  </si>
  <si>
    <t>- SMLATIĆ, št.odj.mesta: 173929; obračunska varovalka: 1x25 A; obr.moč 6 kW</t>
  </si>
  <si>
    <t>- ZUPANČIČ, št.odj.mesta: 173930; obračunska varovalka: 1x25 A; obr.moč 6 kW</t>
  </si>
  <si>
    <t xml:space="preserve"> - POPOVIČ, št.odj.mesta: 173934; obračunska varovalka: 3x25 A; obr.moč 17 kW</t>
  </si>
  <si>
    <t>- TOPREK, št.odj.mesta: 173933; obračunska varovalka: 1x25 A; obr.moč 6 kW</t>
  </si>
  <si>
    <t>- POTREBUJEŠ, št.odj.mesta: 173935; obračunska varovalka: 1x25 A; obr.moč 6 kW</t>
  </si>
  <si>
    <t>- SKUPNA RABA, št.odj.mesta: 304930; obračunska varovalka: 1x25 A; obr.moč 6 kW</t>
  </si>
  <si>
    <t>- SKUPNOST STANOVALCEV, št.odj.mesta: 305683; obračunska varovalka: 3x25 A; obr.moč 17 kW</t>
  </si>
  <si>
    <t>Odstranitev obstoječih el.elementov v "KO" in odvoz na odpadno deponijo</t>
  </si>
  <si>
    <t>Odstranitev obstoječe PMO in odvoz na odpadno deponijo</t>
  </si>
  <si>
    <t>Odkop obstoječih NN-kablov in ponovni priklop v novi</t>
  </si>
  <si>
    <t xml:space="preserve">PMO, komplet s spojnim in pritrdilnim materialom </t>
  </si>
  <si>
    <t xml:space="preserve">Odklop obstoječih NN-kablov in ponovni priklop v novi </t>
  </si>
  <si>
    <t>"KO", komplet z spojnim in pritrdilnim materialom</t>
  </si>
  <si>
    <t>Označitev kablov</t>
  </si>
  <si>
    <t>Izdelava vseh povezav med PE zbiralnico</t>
  </si>
  <si>
    <t>v kabelski omarici in ozemljilom</t>
  </si>
  <si>
    <t>Instalacijska cev položena p/o PVC cev fi 80 mm</t>
  </si>
  <si>
    <t>Polaganje energetskega kabla 1 kV</t>
  </si>
  <si>
    <t>prereza NA2XY-J 4x70+1,5mm2 v instalacijsko cev PVC Fi-80mm</t>
  </si>
  <si>
    <t>Montaža suhega kabelskega končnika EPKT 0047 "RAYCHEM",</t>
  </si>
  <si>
    <t>za zunanjo montažo in priklop kabla 1 kV</t>
  </si>
  <si>
    <t>prereza NA2XY-J 4x70+1,5mm2</t>
  </si>
  <si>
    <t>Instalacijska cev položena p/o PVC cev fi 50 mm</t>
  </si>
  <si>
    <t>za kable po meritvah</t>
  </si>
  <si>
    <t>Dobava in polaganje energetskega kabla 1 kV</t>
  </si>
  <si>
    <t>NYM 3x16 mm2 v instalacijsko cev PVC Fi-50mm po meritvah</t>
  </si>
  <si>
    <t>NYM 4x16 mm2 v instalacijski cevi PVC Fi-50mm po meritvah</t>
  </si>
  <si>
    <t>Meritev NN razvoda in opreme</t>
  </si>
  <si>
    <t>Stroški distribucijskega podjetja, nadzor in</t>
  </si>
  <si>
    <t>predvideno</t>
  </si>
  <si>
    <t>Nepredvidena dela</t>
  </si>
  <si>
    <t>REKAPITULACIJA STROŠKOV</t>
  </si>
  <si>
    <t>"NN" DOVOD</t>
  </si>
  <si>
    <t xml:space="preserve"> -------------------------------------------------------------------------------------------------------------------------------------------</t>
  </si>
  <si>
    <t xml:space="preserve"> ======================================================================</t>
  </si>
  <si>
    <t xml:space="preserve">OPOMBA: </t>
  </si>
  <si>
    <t>Pred pričetkom del je potrebno pridobiti ponudbeno</t>
  </si>
  <si>
    <t>ceno stroškov ustrezne izvajalske organizacije.</t>
  </si>
  <si>
    <t xml:space="preserve">GRADBENA IN OBRTNIŠKA DELA </t>
  </si>
  <si>
    <t>OPOMBA: pri izvedbi vseh gradbenih obrtniških in instalaterskih del, je v ceni postavk</t>
  </si>
  <si>
    <t xml:space="preserve">upoštevati zaščito objekta, posebej je potrebno zaščititi tlake v sosednjih prostorih, </t>
  </si>
  <si>
    <t xml:space="preserve">potrebne odklope instalacij, čiščenje objekta in prostorov med gradnjo, </t>
  </si>
  <si>
    <t>Pregled obstoječega stanja iskanje vertikal in optimalnih tras za nove kable obvezno sodelovanje vzdrževalcev objekta</t>
  </si>
  <si>
    <t>Demontaža obstoječih elementov električnih inštalacij (svetilke, vtičnice, stikala, ...) komplet s kabli</t>
  </si>
  <si>
    <t xml:space="preserve">Odvoz demontiranega materiala na deponijo; obvezna predložitev certifikata o odvozu in sortiranju odpadkov </t>
  </si>
  <si>
    <t>kpl</t>
  </si>
  <si>
    <t>Gradbena pomoč instalaterjem ( prebijanje, zazidava odprtin, vrtanje lukenj v steno ali strop do fi 80 mm)</t>
  </si>
  <si>
    <t xml:space="preserve">Dolbljenje utorov v stenah in stropovih za nove instalacije ter kasnejše krpanje utorov; komplet za električne instalacije </t>
  </si>
  <si>
    <t xml:space="preserve">Krpanje ometov sten na območju instalacijskih utorov; komplet z vsem materialom, prenosi in pomožnimi deli;  </t>
  </si>
  <si>
    <t xml:space="preserve">Pleskanje sten z jupolom v enem tonu, vključno kitanje in glajenje z vilaplanom in jubolin kitom; komplet z vsem materialom, prenosi in pomožnimi deli; </t>
  </si>
  <si>
    <t>Razna nepredvidena gradbena dela - ocenjeno 10 % od vrednosti gradbenih del:</t>
  </si>
  <si>
    <t>Zaključno čiščenje objekta; tlorisna površina + del okoliških prostorov in v delu kleti</t>
  </si>
  <si>
    <t>GRADBENA IN OBRTNIŠKA DELA</t>
  </si>
  <si>
    <t xml:space="preserve"> ----------------------------------------------------------------------------------------------------------------------------------------</t>
  </si>
  <si>
    <t>Iimp≥12,5kA; In(8/20μs)=25 kA oblike 10/350 s</t>
  </si>
  <si>
    <t>Primopredajna dokumentacija – atesti, certifikati</t>
  </si>
  <si>
    <r>
      <rPr>
        <b/>
        <sz val="10"/>
        <rFont val="Arial"/>
        <family val="2"/>
        <charset val="238"/>
      </rPr>
      <t>Obstoječa kabelsko razdelilna omara "KO"</t>
    </r>
    <r>
      <rPr>
        <sz val="10"/>
        <rFont val="Arial"/>
        <family val="2"/>
        <charset val="238"/>
      </rPr>
      <t xml:space="preserve"> na fasadi objravnavanega objekta</t>
    </r>
  </si>
  <si>
    <r>
      <rPr>
        <b/>
        <sz val="10"/>
        <rFont val="Arial"/>
        <family val="2"/>
        <charset val="238"/>
      </rPr>
      <t xml:space="preserve">Priključno merilna omarica PMO, </t>
    </r>
    <r>
      <rPr>
        <sz val="10"/>
        <rFont val="Arial"/>
        <family val="2"/>
        <charset val="238"/>
      </rPr>
      <t>kovinska izdelana iz nerjaveče pločevine (INOX)</t>
    </r>
  </si>
  <si>
    <t>vsa pomožna delovna sredstva in strošek prevzema gradbenih odpadkov pri pooblaščenem zbiratelju oz. predelovalcu gr. odpadkov.</t>
  </si>
  <si>
    <t xml:space="preserve">usklajevanje ob izvedbi izkopov,preklopov in </t>
  </si>
  <si>
    <t xml:space="preserve">ponovnih vklopov pri izdelavi vseh NN priključkov </t>
  </si>
  <si>
    <t>Transportni in manipulativni stroški - predvideno</t>
  </si>
  <si>
    <t>Zidarska pomoč obrtnikom in instalaterjem; pavšal, 5% od vrednosti gradbenih del</t>
  </si>
  <si>
    <t>ELEKTROINŠTALACIJA - NN PRIKLJUČEK</t>
  </si>
  <si>
    <t>E.1</t>
  </si>
  <si>
    <t>E.2</t>
  </si>
  <si>
    <t>NN priključek</t>
  </si>
  <si>
    <t>"NN" DOVOD SKUPAJ</t>
  </si>
  <si>
    <t>GRADBENA IN OBRTNIŠKA DELA SKUPAJ</t>
  </si>
  <si>
    <t>SKUPAJ</t>
  </si>
</sst>
</file>

<file path=xl/styles.xml><?xml version="1.0" encoding="utf-8"?>
<styleSheet xmlns="http://schemas.openxmlformats.org/spreadsheetml/2006/main">
  <numFmts count="18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.0"/>
    <numFmt numFmtId="165" formatCode="_-* #,##0.00\ _S_I_T_-;\-* #,##0.00\ _S_I_T_-;_-* &quot;-&quot;??\ _S_I_T_-;_-@_-"/>
    <numFmt numFmtId="166" formatCode="#,##0.00\ &quot;SIT&quot;"/>
    <numFmt numFmtId="167" formatCode="#,##0.00\ &quot;€&quot;"/>
    <numFmt numFmtId="168" formatCode="_-* #,##0.00&quot;SIT&quot;_-;\-* #,##0.00&quot;SIT&quot;_-;_-* &quot;-&quot;??&quot;SIT&quot;_-;_-@_-"/>
    <numFmt numFmtId="169" formatCode="&quot;SIT&quot;#,##0_);\(&quot;SIT&quot;#,##0\)"/>
    <numFmt numFmtId="170" formatCode="mmmm\ d\,\ yyyy"/>
    <numFmt numFmtId="171" formatCode="_(&quot;$&quot;* #,##0_);_(&quot;$&quot;* \(#,##0\);_(&quot;$&quot;* &quot;-&quot;_);_(@_)"/>
    <numFmt numFmtId="172" formatCode="_(&quot;$&quot;* #,##0.00_);_(&quot;$&quot;* \(#,##0.00\);_(&quot;$&quot;* &quot;-&quot;??_);_(@_)"/>
    <numFmt numFmtId="173" formatCode="#,##0.00\ [$SIT-424]"/>
    <numFmt numFmtId="174" formatCode="_(* #,##0.00_);_(* \(#,##0.00\);_(* &quot;-&quot;??_);_(@_)"/>
    <numFmt numFmtId="175" formatCode="#,##0.00\ [$EUR]"/>
    <numFmt numFmtId="176" formatCode="0.0"/>
    <numFmt numFmtId="177" formatCode="00&quot;.&quot;"/>
    <numFmt numFmtId="178" formatCode="#,##0.00\ _€"/>
    <numFmt numFmtId="179" formatCode="[$-F800]dddd\,\ mmmm\ dd\,\ yyyy"/>
  </numFmts>
  <fonts count="41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9"/>
      <name val="Arial"/>
      <family val="2"/>
      <charset val="238"/>
    </font>
    <font>
      <sz val="9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0"/>
      <name val="Helv"/>
    </font>
    <font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name val="Arial"/>
      <family val="2"/>
    </font>
    <font>
      <u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 CE"/>
      <family val="2"/>
      <charset val="238"/>
    </font>
    <font>
      <sz val="10"/>
      <color theme="1"/>
      <name val="Cambria"/>
      <family val="1"/>
      <charset val="238"/>
    </font>
    <font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</font>
    <font>
      <sz val="10"/>
      <name val="Calibri"/>
      <family val="2"/>
      <charset val="238"/>
      <scheme val="minor"/>
    </font>
    <font>
      <sz val="10"/>
      <name val="Calibri"/>
      <family val="2"/>
      <charset val="238"/>
    </font>
    <font>
      <sz val="10"/>
      <color theme="1"/>
      <name val="Cambria"/>
      <family val="1"/>
      <charset val="238"/>
      <scheme val="major"/>
    </font>
    <font>
      <sz val="10"/>
      <name val="Arial CE"/>
    </font>
    <font>
      <u/>
      <sz val="8.25"/>
      <color indexed="12"/>
      <name val="Garamond"/>
      <family val="1"/>
      <charset val="238"/>
    </font>
    <font>
      <sz val="10"/>
      <name val="Gatineau"/>
    </font>
    <font>
      <b/>
      <sz val="10"/>
      <name val="Arial"/>
      <family val="2"/>
    </font>
    <font>
      <b/>
      <i/>
      <sz val="10"/>
      <name val="Arial"/>
      <family val="2"/>
      <charset val="238"/>
    </font>
    <font>
      <sz val="10"/>
      <name val="Arial"/>
      <family val="2"/>
      <charset val="238"/>
    </font>
    <font>
      <sz val="11"/>
      <name val="Tahoma"/>
      <family val="2"/>
      <charset val="238"/>
    </font>
    <font>
      <i/>
      <sz val="10"/>
      <name val="Arial"/>
      <family val="2"/>
      <charset val="238"/>
    </font>
    <font>
      <sz val="12"/>
      <name val="Courier"/>
      <family val="3"/>
    </font>
    <font>
      <sz val="8.6999999999999993"/>
      <name val="Arial"/>
      <family val="2"/>
      <charset val="238"/>
    </font>
    <font>
      <sz val="8.5"/>
      <name val="Arial"/>
      <family val="2"/>
      <charset val="238"/>
    </font>
    <font>
      <vertAlign val="subscript"/>
      <sz val="10"/>
      <name val="Arial"/>
      <family val="2"/>
      <charset val="238"/>
    </font>
    <font>
      <sz val="11"/>
      <name val="Arial"/>
      <family val="2"/>
      <charset val="238"/>
    </font>
    <font>
      <sz val="8.9"/>
      <name val="Arial"/>
      <family val="2"/>
    </font>
    <font>
      <b/>
      <sz val="10"/>
      <color theme="1"/>
      <name val="Arial"/>
      <family val="2"/>
      <charset val="238"/>
    </font>
    <font>
      <sz val="10"/>
      <color indexed="57"/>
      <name val="Arial"/>
      <family val="2"/>
      <charset val="238"/>
    </font>
    <font>
      <sz val="10"/>
      <color indexed="10"/>
      <name val="Arial"/>
      <family val="2"/>
      <charset val="238"/>
    </font>
    <font>
      <sz val="10"/>
      <color indexed="1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auto="1"/>
      </left>
      <right/>
      <top/>
      <bottom style="thin">
        <color indexed="64"/>
      </bottom>
      <diagonal/>
    </border>
    <border>
      <left style="hair">
        <color auto="1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double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6">
    <xf numFmtId="0" fontId="0" fillId="0" borderId="0"/>
    <xf numFmtId="0" fontId="8" fillId="0" borderId="0"/>
    <xf numFmtId="0" fontId="11" fillId="0" borderId="0"/>
    <xf numFmtId="1" fontId="10" fillId="0" borderId="0"/>
    <xf numFmtId="3" fontId="5" fillId="0" borderId="0" applyAlignment="0">
      <alignment horizontal="right"/>
      <protection locked="0"/>
    </xf>
    <xf numFmtId="3" fontId="5" fillId="0" borderId="0" applyAlignment="0">
      <alignment horizontal="right"/>
      <protection locked="0"/>
    </xf>
    <xf numFmtId="3" fontId="5" fillId="0" borderId="0" applyAlignment="0">
      <alignment horizontal="right"/>
      <protection locked="0"/>
    </xf>
    <xf numFmtId="3" fontId="5" fillId="0" borderId="0" applyAlignment="0">
      <alignment horizontal="right"/>
      <protection locked="0"/>
    </xf>
    <xf numFmtId="3" fontId="5" fillId="0" borderId="0" applyAlignment="0">
      <alignment horizontal="right"/>
      <protection locked="0"/>
    </xf>
    <xf numFmtId="3" fontId="5" fillId="0" borderId="0" applyAlignment="0">
      <alignment horizontal="right"/>
      <protection locked="0"/>
    </xf>
    <xf numFmtId="3" fontId="5" fillId="0" borderId="0" applyAlignment="0">
      <alignment horizontal="right"/>
      <protection locked="0"/>
    </xf>
    <xf numFmtId="3" fontId="5" fillId="0" borderId="0" applyAlignment="0">
      <alignment horizontal="right"/>
      <protection locked="0"/>
    </xf>
    <xf numFmtId="3" fontId="5" fillId="0" borderId="0" applyAlignment="0">
      <alignment horizontal="right"/>
      <protection locked="0"/>
    </xf>
    <xf numFmtId="3" fontId="5" fillId="0" borderId="0" applyAlignment="0">
      <alignment horizontal="right"/>
      <protection locked="0"/>
    </xf>
    <xf numFmtId="0" fontId="8" fillId="0" borderId="0"/>
    <xf numFmtId="0" fontId="8" fillId="0" borderId="0"/>
    <xf numFmtId="0" fontId="15" fillId="0" borderId="0"/>
    <xf numFmtId="1" fontId="10" fillId="0" borderId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/>
    <xf numFmtId="1" fontId="10" fillId="0" borderId="0"/>
    <xf numFmtId="43" fontId="8" fillId="0" borderId="0" applyFont="0" applyFill="0" applyBorder="0" applyAlignment="0" applyProtection="0"/>
    <xf numFmtId="0" fontId="17" fillId="0" borderId="0">
      <alignment vertical="top" wrapText="1"/>
    </xf>
    <xf numFmtId="0" fontId="17" fillId="0" borderId="0">
      <alignment horizontal="right"/>
    </xf>
    <xf numFmtId="0" fontId="17" fillId="0" borderId="0">
      <alignment horizontal="right"/>
    </xf>
    <xf numFmtId="0" fontId="1" fillId="0" borderId="0"/>
    <xf numFmtId="0" fontId="17" fillId="0" borderId="0">
      <alignment horizontal="left" vertical="top"/>
    </xf>
    <xf numFmtId="49" fontId="19" fillId="0" borderId="0">
      <alignment vertical="top" wrapText="1"/>
    </xf>
    <xf numFmtId="0" fontId="16" fillId="0" borderId="0"/>
    <xf numFmtId="0" fontId="10" fillId="0" borderId="0"/>
    <xf numFmtId="165" fontId="9" fillId="0" borderId="0" applyFont="0" applyFill="0" applyBorder="0" applyAlignment="0" applyProtection="0"/>
    <xf numFmtId="37" fontId="8" fillId="0" borderId="0" applyFill="0" applyBorder="0" applyAlignment="0" applyProtection="0"/>
    <xf numFmtId="168" fontId="23" fillId="0" borderId="0" applyFont="0" applyFill="0" applyBorder="0" applyAlignment="0" applyProtection="0"/>
    <xf numFmtId="168" fontId="9" fillId="0" borderId="0" applyFont="0" applyFill="0" applyBorder="0" applyAlignment="0" applyProtection="0"/>
    <xf numFmtId="169" fontId="8" fillId="0" borderId="0" applyFill="0" applyBorder="0" applyAlignment="0" applyProtection="0"/>
    <xf numFmtId="170" fontId="8" fillId="0" borderId="0" applyFill="0" applyBorder="0" applyAlignment="0" applyProtection="0"/>
    <xf numFmtId="171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2" fontId="8" fillId="0" borderId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9" fillId="0" borderId="0"/>
    <xf numFmtId="0" fontId="9" fillId="0" borderId="0"/>
    <xf numFmtId="0" fontId="9" fillId="0" borderId="0" applyProtection="0"/>
    <xf numFmtId="0" fontId="8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3" fillId="0" borderId="0" applyProtection="0"/>
    <xf numFmtId="0" fontId="23" fillId="0" borderId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0" borderId="0"/>
    <xf numFmtId="0" fontId="23" fillId="0" borderId="0"/>
    <xf numFmtId="165" fontId="25" fillId="0" borderId="0" applyFont="0" applyFill="0" applyBorder="0" applyAlignment="0" applyProtection="0"/>
    <xf numFmtId="174" fontId="23" fillId="0" borderId="0" applyFont="0" applyFill="0" applyBorder="0" applyAlignment="0" applyProtection="0"/>
    <xf numFmtId="0" fontId="28" fillId="0" borderId="0"/>
    <xf numFmtId="37" fontId="31" fillId="0" borderId="0"/>
    <xf numFmtId="174" fontId="28" fillId="0" borderId="0" applyFont="0" applyFill="0" applyBorder="0" applyAlignment="0" applyProtection="0"/>
    <xf numFmtId="0" fontId="25" fillId="0" borderId="0"/>
    <xf numFmtId="165" fontId="28" fillId="0" borderId="0" applyFont="0" applyFill="0" applyBorder="0" applyAlignment="0" applyProtection="0"/>
    <xf numFmtId="0" fontId="23" fillId="0" borderId="0"/>
    <xf numFmtId="0" fontId="23" fillId="0" borderId="0"/>
    <xf numFmtId="0" fontId="8" fillId="0" borderId="0"/>
    <xf numFmtId="165" fontId="8" fillId="0" borderId="0" applyFont="0" applyFill="0" applyBorder="0" applyAlignment="0" applyProtection="0"/>
    <xf numFmtId="174" fontId="23" fillId="0" borderId="0" applyFont="0" applyFill="0" applyBorder="0" applyAlignment="0" applyProtection="0"/>
    <xf numFmtId="44" fontId="8" fillId="0" borderId="0" applyFont="0" applyFill="0" applyBorder="0" applyAlignment="0" applyProtection="0"/>
  </cellStyleXfs>
  <cellXfs count="767">
    <xf numFmtId="0" fontId="0" fillId="0" borderId="0" xfId="0"/>
    <xf numFmtId="4" fontId="8" fillId="0" borderId="0" xfId="5" applyNumberFormat="1" applyFont="1" applyFill="1" applyBorder="1" applyAlignment="1">
      <alignment horizontal="right"/>
      <protection locked="0"/>
    </xf>
    <xf numFmtId="3" fontId="8" fillId="0" borderId="0" xfId="5" applyFont="1" applyFill="1" applyBorder="1" applyAlignment="1">
      <protection locked="0"/>
    </xf>
    <xf numFmtId="3" fontId="8" fillId="0" borderId="0" xfId="7" applyFont="1" applyFill="1" applyBorder="1">
      <alignment horizontal="right"/>
      <protection locked="0"/>
    </xf>
    <xf numFmtId="3" fontId="7" fillId="0" borderId="0" xfId="7" applyFont="1" applyFill="1" applyAlignment="1">
      <protection locked="0"/>
    </xf>
    <xf numFmtId="3" fontId="5" fillId="0" borderId="0" xfId="7" applyFont="1" applyFill="1" applyAlignment="1">
      <protection locked="0"/>
    </xf>
    <xf numFmtId="4" fontId="5" fillId="0" borderId="0" xfId="7" applyNumberFormat="1" applyFont="1" applyFill="1" applyAlignment="1">
      <protection locked="0"/>
    </xf>
    <xf numFmtId="3" fontId="4" fillId="0" borderId="0" xfId="7" applyFont="1" applyFill="1" applyBorder="1" applyAlignment="1">
      <protection locked="0"/>
    </xf>
    <xf numFmtId="4" fontId="4" fillId="0" borderId="0" xfId="7" applyNumberFormat="1" applyFont="1" applyFill="1" applyBorder="1">
      <alignment horizontal="right"/>
      <protection locked="0"/>
    </xf>
    <xf numFmtId="4" fontId="8" fillId="0" borderId="0" xfId="7" applyNumberFormat="1" applyFont="1" applyFill="1" applyBorder="1">
      <alignment horizontal="right"/>
      <protection locked="0"/>
    </xf>
    <xf numFmtId="3" fontId="4" fillId="0" borderId="0" xfId="7" applyFont="1" applyFill="1" applyAlignment="1">
      <alignment horizontal="left" vertical="top"/>
      <protection locked="0"/>
    </xf>
    <xf numFmtId="49" fontId="4" fillId="0" borderId="0" xfId="7" applyNumberFormat="1" applyFont="1" applyFill="1" applyAlignment="1">
      <alignment horizontal="left" vertical="top" wrapText="1"/>
      <protection locked="0"/>
    </xf>
    <xf numFmtId="3" fontId="4" fillId="0" borderId="0" xfId="7" applyFont="1" applyFill="1" applyAlignment="1">
      <protection locked="0"/>
    </xf>
    <xf numFmtId="4" fontId="4" fillId="0" borderId="0" xfId="7" applyNumberFormat="1" applyFont="1" applyFill="1">
      <alignment horizontal="right"/>
      <protection locked="0"/>
    </xf>
    <xf numFmtId="4" fontId="8" fillId="0" borderId="0" xfId="7" applyNumberFormat="1" applyFont="1" applyFill="1">
      <alignment horizontal="right"/>
      <protection locked="0"/>
    </xf>
    <xf numFmtId="3" fontId="8" fillId="0" borderId="0" xfId="7" applyFont="1" applyFill="1">
      <alignment horizontal="right"/>
      <protection locked="0"/>
    </xf>
    <xf numFmtId="3" fontId="7" fillId="0" borderId="0" xfId="5" applyFont="1" applyFill="1" applyAlignment="1">
      <protection locked="0"/>
    </xf>
    <xf numFmtId="3" fontId="5" fillId="0" borderId="0" xfId="5" applyFont="1" applyFill="1" applyAlignment="1">
      <protection locked="0"/>
    </xf>
    <xf numFmtId="4" fontId="5" fillId="0" borderId="0" xfId="5" applyNumberFormat="1" applyFont="1" applyFill="1" applyAlignment="1">
      <protection locked="0"/>
    </xf>
    <xf numFmtId="3" fontId="4" fillId="0" borderId="0" xfId="5" applyFont="1" applyFill="1" applyBorder="1" applyAlignment="1">
      <protection locked="0"/>
    </xf>
    <xf numFmtId="4" fontId="4" fillId="0" borderId="0" xfId="5" applyNumberFormat="1" applyFont="1" applyFill="1" applyBorder="1">
      <alignment horizontal="right"/>
      <protection locked="0"/>
    </xf>
    <xf numFmtId="4" fontId="8" fillId="0" borderId="0" xfId="5" applyNumberFormat="1" applyFont="1" applyFill="1" applyBorder="1">
      <alignment horizontal="right"/>
      <protection locked="0"/>
    </xf>
    <xf numFmtId="3" fontId="8" fillId="0" borderId="0" xfId="5" applyFont="1" applyFill="1" applyBorder="1">
      <alignment horizontal="right"/>
      <protection locked="0"/>
    </xf>
    <xf numFmtId="49" fontId="8" fillId="0" borderId="3" xfId="5" applyNumberFormat="1" applyFont="1" applyFill="1" applyBorder="1" applyAlignment="1">
      <alignment horizontal="left" vertical="top" wrapText="1"/>
      <protection locked="0"/>
    </xf>
    <xf numFmtId="3" fontId="5" fillId="0" borderId="0" xfId="5" applyFont="1" applyFill="1" applyBorder="1" applyAlignment="1">
      <protection locked="0"/>
    </xf>
    <xf numFmtId="3" fontId="4" fillId="0" borderId="0" xfId="5" applyFont="1" applyFill="1" applyAlignment="1">
      <alignment horizontal="left" vertical="top"/>
      <protection locked="0"/>
    </xf>
    <xf numFmtId="49" fontId="4" fillId="0" borderId="0" xfId="5" applyNumberFormat="1" applyFont="1" applyFill="1" applyAlignment="1">
      <alignment horizontal="left" vertical="top" wrapText="1"/>
      <protection locked="0"/>
    </xf>
    <xf numFmtId="3" fontId="4" fillId="0" borderId="0" xfId="5" applyFont="1" applyFill="1" applyAlignment="1">
      <protection locked="0"/>
    </xf>
    <xf numFmtId="4" fontId="4" fillId="0" borderId="0" xfId="5" applyNumberFormat="1" applyFont="1" applyFill="1">
      <alignment horizontal="right"/>
      <protection locked="0"/>
    </xf>
    <xf numFmtId="4" fontId="8" fillId="0" borderId="0" xfId="5" applyNumberFormat="1" applyFont="1" applyFill="1">
      <alignment horizontal="right"/>
      <protection locked="0"/>
    </xf>
    <xf numFmtId="3" fontId="8" fillId="0" borderId="0" xfId="5" applyNumberFormat="1" applyFont="1" applyFill="1">
      <alignment horizontal="right"/>
      <protection locked="0"/>
    </xf>
    <xf numFmtId="3" fontId="8" fillId="0" borderId="0" xfId="5" applyFont="1" applyFill="1">
      <alignment horizontal="right"/>
      <protection locked="0"/>
    </xf>
    <xf numFmtId="3" fontId="8" fillId="0" borderId="0" xfId="6" applyFont="1" applyFill="1" applyBorder="1" applyAlignment="1">
      <alignment horizontal="left"/>
      <protection locked="0"/>
    </xf>
    <xf numFmtId="3" fontId="8" fillId="0" borderId="0" xfId="5" applyFont="1" applyFill="1" applyBorder="1" applyAlignment="1">
      <alignment horizontal="left"/>
      <protection locked="0"/>
    </xf>
    <xf numFmtId="1" fontId="8" fillId="0" borderId="0" xfId="3" applyFont="1" applyFill="1"/>
    <xf numFmtId="1" fontId="8" fillId="0" borderId="0" xfId="3" applyFont="1" applyFill="1" applyBorder="1"/>
    <xf numFmtId="3" fontId="8" fillId="0" borderId="0" xfId="5" applyFont="1" applyFill="1" applyBorder="1" applyProtection="1">
      <alignment horizontal="right"/>
    </xf>
    <xf numFmtId="49" fontId="0" fillId="0" borderId="3" xfId="5" applyNumberFormat="1" applyFont="1" applyFill="1" applyBorder="1" applyAlignment="1">
      <alignment horizontal="left" vertical="top" wrapText="1"/>
      <protection locked="0"/>
    </xf>
    <xf numFmtId="3" fontId="4" fillId="0" borderId="0" xfId="5" applyFont="1" applyFill="1" applyAlignment="1">
      <alignment horizontal="center" vertical="top"/>
      <protection locked="0"/>
    </xf>
    <xf numFmtId="4" fontId="7" fillId="0" borderId="0" xfId="7" applyNumberFormat="1" applyFont="1" applyFill="1" applyAlignment="1">
      <protection locked="0"/>
    </xf>
    <xf numFmtId="4" fontId="8" fillId="0" borderId="0" xfId="7" applyNumberFormat="1" applyFont="1" applyFill="1" applyBorder="1" applyAlignment="1">
      <alignment horizontal="left"/>
      <protection locked="0"/>
    </xf>
    <xf numFmtId="4" fontId="0" fillId="0" borderId="0" xfId="7" applyNumberFormat="1" applyFont="1" applyFill="1" applyBorder="1">
      <alignment horizontal="right"/>
      <protection locked="0"/>
    </xf>
    <xf numFmtId="4" fontId="8" fillId="0" borderId="0" xfId="7" applyNumberFormat="1" applyFont="1" applyFill="1" applyAlignment="1">
      <alignment horizontal="left"/>
      <protection locked="0"/>
    </xf>
    <xf numFmtId="164" fontId="8" fillId="0" borderId="14" xfId="3" applyNumberFormat="1" applyFont="1" applyFill="1" applyBorder="1"/>
    <xf numFmtId="49" fontId="8" fillId="0" borderId="3" xfId="3" applyNumberFormat="1" applyFont="1" applyFill="1" applyBorder="1" applyAlignment="1">
      <alignment horizontal="left" vertical="top" wrapText="1"/>
    </xf>
    <xf numFmtId="49" fontId="8" fillId="0" borderId="0" xfId="8" applyNumberFormat="1" applyFont="1" applyFill="1" applyBorder="1" applyAlignment="1">
      <alignment horizontal="left" vertical="top" wrapText="1"/>
      <protection locked="0"/>
    </xf>
    <xf numFmtId="49" fontId="8" fillId="0" borderId="0" xfId="7" applyNumberFormat="1" applyFont="1" applyFill="1" applyBorder="1" applyAlignment="1">
      <alignment horizontal="left" vertical="top" wrapText="1"/>
      <protection locked="0"/>
    </xf>
    <xf numFmtId="4" fontId="12" fillId="0" borderId="0" xfId="7" applyNumberFormat="1" applyFont="1" applyFill="1" applyBorder="1">
      <alignment horizontal="right"/>
      <protection locked="0"/>
    </xf>
    <xf numFmtId="49" fontId="8" fillId="0" borderId="0" xfId="5" applyNumberFormat="1" applyFont="1" applyFill="1" applyAlignment="1">
      <alignment horizontal="left" vertical="top" wrapText="1"/>
      <protection locked="0"/>
    </xf>
    <xf numFmtId="49" fontId="8" fillId="0" borderId="18" xfId="3" applyNumberFormat="1" applyFont="1" applyFill="1" applyBorder="1" applyAlignment="1">
      <alignment horizontal="left" vertical="top" wrapText="1"/>
    </xf>
    <xf numFmtId="3" fontId="8" fillId="0" borderId="0" xfId="5" applyFont="1" applyFill="1" applyAlignment="1">
      <protection locked="0"/>
    </xf>
    <xf numFmtId="49" fontId="0" fillId="0" borderId="0" xfId="0" applyNumberFormat="1" applyFill="1" applyBorder="1" applyAlignment="1">
      <alignment vertical="top" wrapText="1"/>
    </xf>
    <xf numFmtId="49" fontId="8" fillId="0" borderId="0" xfId="3" applyNumberFormat="1" applyFont="1" applyFill="1" applyBorder="1" applyAlignment="1">
      <alignment horizontal="left" vertical="top" wrapText="1"/>
    </xf>
    <xf numFmtId="1" fontId="8" fillId="0" borderId="0" xfId="3" applyFont="1" applyFill="1" applyBorder="1" applyAlignment="1">
      <alignment wrapText="1"/>
    </xf>
    <xf numFmtId="4" fontId="8" fillId="0" borderId="0" xfId="3" applyNumberFormat="1" applyFont="1" applyFill="1" applyBorder="1"/>
    <xf numFmtId="4" fontId="8" fillId="0" borderId="0" xfId="6" applyNumberFormat="1" applyFont="1" applyFill="1" applyBorder="1" applyAlignment="1">
      <protection locked="0"/>
    </xf>
    <xf numFmtId="3" fontId="8" fillId="0" borderId="0" xfId="6" applyFont="1" applyFill="1" applyBorder="1" applyAlignment="1">
      <protection locked="0"/>
    </xf>
    <xf numFmtId="4" fontId="8" fillId="0" borderId="14" xfId="7" applyNumberFormat="1" applyFont="1" applyFill="1" applyBorder="1" applyAlignment="1">
      <alignment horizontal="left"/>
      <protection locked="0"/>
    </xf>
    <xf numFmtId="4" fontId="6" fillId="0" borderId="0" xfId="7" applyNumberFormat="1" applyFont="1" applyFill="1" applyAlignment="1">
      <alignment horizontal="left"/>
      <protection locked="0"/>
    </xf>
    <xf numFmtId="0" fontId="0" fillId="0" borderId="0" xfId="0" applyFont="1"/>
    <xf numFmtId="0" fontId="0" fillId="0" borderId="0" xfId="20" applyFont="1"/>
    <xf numFmtId="4" fontId="0" fillId="0" borderId="0" xfId="20" applyNumberFormat="1" applyFont="1" applyAlignment="1">
      <alignment horizontal="right"/>
    </xf>
    <xf numFmtId="0" fontId="0" fillId="0" borderId="0" xfId="20" quotePrefix="1" applyFont="1" applyBorder="1" applyAlignment="1">
      <alignment horizontal="left"/>
    </xf>
    <xf numFmtId="0" fontId="0" fillId="0" borderId="0" xfId="20" applyFont="1" applyBorder="1"/>
    <xf numFmtId="0" fontId="0" fillId="0" borderId="0" xfId="20" applyFont="1" applyBorder="1" applyAlignment="1">
      <alignment horizontal="left"/>
    </xf>
    <xf numFmtId="0" fontId="0" fillId="0" borderId="0" xfId="20" applyFont="1" applyBorder="1" applyAlignment="1">
      <alignment horizontal="right"/>
    </xf>
    <xf numFmtId="4" fontId="0" fillId="0" borderId="0" xfId="20" applyNumberFormat="1" applyFont="1" applyBorder="1" applyAlignment="1">
      <alignment horizontal="right"/>
    </xf>
    <xf numFmtId="0" fontId="4" fillId="0" borderId="0" xfId="20" quotePrefix="1" applyFont="1" applyBorder="1" applyAlignment="1">
      <alignment horizontal="left"/>
    </xf>
    <xf numFmtId="0" fontId="4" fillId="0" borderId="0" xfId="20" applyFont="1" applyBorder="1"/>
    <xf numFmtId="0" fontId="4" fillId="0" borderId="0" xfId="20" applyFont="1" applyBorder="1" applyAlignment="1">
      <alignment horizontal="left"/>
    </xf>
    <xf numFmtId="0" fontId="4" fillId="0" borderId="0" xfId="20" applyFont="1" applyBorder="1" applyAlignment="1">
      <alignment horizontal="right"/>
    </xf>
    <xf numFmtId="4" fontId="4" fillId="0" borderId="0" xfId="20" applyNumberFormat="1" applyFont="1" applyBorder="1" applyAlignment="1">
      <alignment horizontal="right"/>
    </xf>
    <xf numFmtId="17" fontId="0" fillId="0" borderId="0" xfId="20" applyNumberFormat="1" applyFont="1" applyBorder="1" applyAlignment="1">
      <alignment horizontal="right"/>
    </xf>
    <xf numFmtId="17" fontId="0" fillId="0" borderId="0" xfId="20" applyNumberFormat="1" applyFont="1" applyBorder="1"/>
    <xf numFmtId="0" fontId="0" fillId="0" borderId="17" xfId="20" quotePrefix="1" applyFont="1" applyBorder="1" applyAlignment="1">
      <alignment horizontal="left"/>
    </xf>
    <xf numFmtId="0" fontId="0" fillId="0" borderId="17" xfId="20" applyFont="1" applyBorder="1"/>
    <xf numFmtId="0" fontId="0" fillId="0" borderId="17" xfId="20" applyFont="1" applyBorder="1" applyAlignment="1">
      <alignment horizontal="left"/>
    </xf>
    <xf numFmtId="0" fontId="0" fillId="0" borderId="17" xfId="20" applyFont="1" applyBorder="1" applyAlignment="1">
      <alignment horizontal="right"/>
    </xf>
    <xf numFmtId="4" fontId="0" fillId="0" borderId="17" xfId="20" applyNumberFormat="1" applyFont="1" applyBorder="1" applyAlignment="1">
      <alignment horizontal="right"/>
    </xf>
    <xf numFmtId="4" fontId="0" fillId="0" borderId="0" xfId="20" applyNumberFormat="1" applyFont="1" applyBorder="1" applyAlignment="1">
      <alignment horizontal="center"/>
    </xf>
    <xf numFmtId="166" fontId="4" fillId="0" borderId="0" xfId="20" applyNumberFormat="1" applyFont="1" applyBorder="1" applyAlignment="1">
      <alignment horizontal="center"/>
    </xf>
    <xf numFmtId="4" fontId="0" fillId="0" borderId="0" xfId="20" applyNumberFormat="1" applyFont="1"/>
    <xf numFmtId="0" fontId="4" fillId="0" borderId="0" xfId="20" applyFont="1"/>
    <xf numFmtId="0" fontId="4" fillId="0" borderId="0" xfId="20" applyFont="1" applyAlignment="1">
      <alignment horizontal="left"/>
    </xf>
    <xf numFmtId="0" fontId="4" fillId="0" borderId="0" xfId="20" applyFont="1" applyAlignment="1">
      <alignment horizontal="right"/>
    </xf>
    <xf numFmtId="4" fontId="4" fillId="0" borderId="0" xfId="20" applyNumberFormat="1" applyFont="1" applyAlignment="1">
      <alignment horizontal="center"/>
    </xf>
    <xf numFmtId="0" fontId="0" fillId="0" borderId="0" xfId="20" applyFont="1" applyAlignment="1">
      <alignment horizontal="right"/>
    </xf>
    <xf numFmtId="0" fontId="4" fillId="0" borderId="0" xfId="20" applyFont="1" applyAlignment="1">
      <alignment horizontal="center"/>
    </xf>
    <xf numFmtId="0" fontId="0" fillId="0" borderId="17" xfId="20" applyFont="1" applyBorder="1" applyAlignment="1">
      <alignment horizontal="center" vertical="top"/>
    </xf>
    <xf numFmtId="0" fontId="0" fillId="0" borderId="17" xfId="20" applyFont="1" applyBorder="1" applyAlignment="1">
      <alignment horizontal="justify" vertical="top" wrapText="1"/>
    </xf>
    <xf numFmtId="0" fontId="0" fillId="0" borderId="17" xfId="20" applyFont="1" applyBorder="1" applyAlignment="1">
      <alignment horizontal="justify" vertical="top"/>
    </xf>
    <xf numFmtId="3" fontId="8" fillId="0" borderId="14" xfId="5" applyFont="1" applyFill="1" applyBorder="1">
      <alignment horizontal="right"/>
      <protection locked="0"/>
    </xf>
    <xf numFmtId="3" fontId="12" fillId="0" borderId="0" xfId="5" applyFont="1" applyFill="1" applyBorder="1">
      <alignment horizontal="right"/>
      <protection locked="0"/>
    </xf>
    <xf numFmtId="4" fontId="7" fillId="0" borderId="0" xfId="5" applyNumberFormat="1" applyFont="1" applyFill="1" applyAlignment="1">
      <protection locked="0"/>
    </xf>
    <xf numFmtId="4" fontId="8" fillId="0" borderId="0" xfId="3" applyNumberFormat="1" applyFont="1" applyFill="1"/>
    <xf numFmtId="4" fontId="0" fillId="0" borderId="0" xfId="7" applyNumberFormat="1" applyFont="1" applyFill="1" applyBorder="1" applyAlignment="1">
      <alignment horizontal="left"/>
      <protection locked="0"/>
    </xf>
    <xf numFmtId="4" fontId="0" fillId="0" borderId="0" xfId="5" applyNumberFormat="1" applyFont="1" applyFill="1" applyBorder="1">
      <alignment horizontal="right"/>
      <protection locked="0"/>
    </xf>
    <xf numFmtId="3" fontId="8" fillId="0" borderId="0" xfId="5" applyFont="1" applyFill="1" applyAlignment="1">
      <alignment horizontal="center" vertical="top"/>
      <protection locked="0"/>
    </xf>
    <xf numFmtId="2" fontId="8" fillId="0" borderId="0" xfId="5" applyNumberFormat="1" applyFont="1" applyFill="1">
      <alignment horizontal="right"/>
      <protection locked="0"/>
    </xf>
    <xf numFmtId="0" fontId="4" fillId="0" borderId="17" xfId="20" applyFont="1" applyBorder="1" applyAlignment="1">
      <alignment horizontal="center" vertical="top"/>
    </xf>
    <xf numFmtId="3" fontId="8" fillId="0" borderId="0" xfId="5" applyFont="1" applyFill="1" applyBorder="1" applyAlignment="1">
      <alignment horizontal="right" wrapText="1"/>
      <protection locked="0"/>
    </xf>
    <xf numFmtId="4" fontId="8" fillId="0" borderId="0" xfId="5" applyNumberFormat="1" applyFont="1" applyFill="1" applyBorder="1" applyAlignment="1">
      <alignment horizontal="right" wrapText="1"/>
      <protection locked="0"/>
    </xf>
    <xf numFmtId="2" fontId="8" fillId="0" borderId="39" xfId="8" applyNumberFormat="1" applyFont="1" applyFill="1" applyBorder="1">
      <alignment horizontal="right"/>
      <protection locked="0"/>
    </xf>
    <xf numFmtId="4" fontId="8" fillId="0" borderId="0" xfId="6" applyNumberFormat="1" applyFont="1" applyFill="1" applyBorder="1">
      <alignment horizontal="right"/>
      <protection locked="0"/>
    </xf>
    <xf numFmtId="167" fontId="0" fillId="0" borderId="0" xfId="20" applyNumberFormat="1" applyFont="1" applyBorder="1" applyAlignment="1">
      <alignment horizontal="right" vertical="center"/>
    </xf>
    <xf numFmtId="167" fontId="4" fillId="0" borderId="0" xfId="20" applyNumberFormat="1" applyFont="1" applyBorder="1" applyAlignment="1">
      <alignment horizontal="right" vertical="center"/>
    </xf>
    <xf numFmtId="167" fontId="4" fillId="0" borderId="0" xfId="20" applyNumberFormat="1" applyFont="1" applyAlignment="1">
      <alignment horizontal="right"/>
    </xf>
    <xf numFmtId="167" fontId="4" fillId="0" borderId="17" xfId="20" applyNumberFormat="1" applyFont="1" applyBorder="1" applyAlignment="1">
      <alignment horizontal="right"/>
    </xf>
    <xf numFmtId="43" fontId="8" fillId="0" borderId="1" xfId="22" applyFont="1" applyFill="1" applyBorder="1" applyAlignment="1" applyProtection="1">
      <protection locked="0"/>
    </xf>
    <xf numFmtId="43" fontId="8" fillId="0" borderId="22" xfId="22" applyFont="1" applyFill="1" applyBorder="1" applyAlignment="1" applyProtection="1">
      <protection locked="0"/>
    </xf>
    <xf numFmtId="43" fontId="4" fillId="0" borderId="24" xfId="22" applyFont="1" applyFill="1" applyBorder="1" applyAlignment="1" applyProtection="1"/>
    <xf numFmtId="43" fontId="8" fillId="0" borderId="34" xfId="22" applyFont="1" applyFill="1" applyBorder="1" applyAlignment="1" applyProtection="1">
      <protection locked="0"/>
    </xf>
    <xf numFmtId="43" fontId="4" fillId="0" borderId="22" xfId="22" applyFont="1" applyFill="1" applyBorder="1" applyAlignment="1" applyProtection="1">
      <protection locked="0"/>
    </xf>
    <xf numFmtId="43" fontId="4" fillId="0" borderId="1" xfId="22" applyFont="1" applyFill="1" applyBorder="1" applyAlignment="1" applyProtection="1">
      <protection locked="0"/>
    </xf>
    <xf numFmtId="43" fontId="8" fillId="0" borderId="0" xfId="22" applyFont="1" applyFill="1" applyAlignment="1" applyProtection="1">
      <protection locked="0"/>
    </xf>
    <xf numFmtId="1" fontId="4" fillId="0" borderId="0" xfId="3" applyFont="1" applyFill="1" applyBorder="1" applyAlignment="1">
      <alignment wrapText="1"/>
    </xf>
    <xf numFmtId="0" fontId="17" fillId="0" borderId="0" xfId="24">
      <alignment horizontal="right"/>
    </xf>
    <xf numFmtId="0" fontId="17" fillId="0" borderId="0" xfId="25">
      <alignment horizontal="right"/>
    </xf>
    <xf numFmtId="0" fontId="18" fillId="0" borderId="0" xfId="26" applyFont="1"/>
    <xf numFmtId="0" fontId="17" fillId="0" borderId="0" xfId="27">
      <alignment horizontal="left" vertical="top"/>
    </xf>
    <xf numFmtId="0" fontId="17" fillId="0" borderId="0" xfId="23">
      <alignment vertical="top" wrapText="1"/>
    </xf>
    <xf numFmtId="49" fontId="19" fillId="0" borderId="0" xfId="28">
      <alignment vertical="top" wrapText="1"/>
    </xf>
    <xf numFmtId="0" fontId="20" fillId="0" borderId="0" xfId="26" applyFont="1"/>
    <xf numFmtId="0" fontId="22" fillId="0" borderId="0" xfId="26" applyFont="1"/>
    <xf numFmtId="43" fontId="18" fillId="0" borderId="0" xfId="22" applyFont="1"/>
    <xf numFmtId="0" fontId="8" fillId="0" borderId="0" xfId="72" applyFont="1" applyAlignment="1">
      <alignment horizontal="right"/>
    </xf>
    <xf numFmtId="0" fontId="8" fillId="0" borderId="0" xfId="72" applyFont="1"/>
    <xf numFmtId="173" fontId="8" fillId="0" borderId="0" xfId="72" applyNumberFormat="1" applyFont="1"/>
    <xf numFmtId="0" fontId="3" fillId="0" borderId="0" xfId="73" quotePrefix="1" applyNumberFormat="1" applyFont="1" applyFill="1" applyBorder="1" applyAlignment="1">
      <alignment horizontal="left" vertical="top" wrapText="1"/>
    </xf>
    <xf numFmtId="0" fontId="3" fillId="0" borderId="0" xfId="72" applyFont="1"/>
    <xf numFmtId="0" fontId="8" fillId="0" borderId="0" xfId="72" applyFont="1" applyAlignment="1">
      <alignment horizontal="center"/>
    </xf>
    <xf numFmtId="175" fontId="8" fillId="0" borderId="0" xfId="74" applyNumberFormat="1" applyFont="1" applyBorder="1"/>
    <xf numFmtId="173" fontId="8" fillId="0" borderId="0" xfId="74" applyNumberFormat="1" applyFont="1"/>
    <xf numFmtId="0" fontId="8" fillId="0" borderId="17" xfId="72" applyFont="1" applyBorder="1" applyAlignment="1">
      <alignment horizontal="right"/>
    </xf>
    <xf numFmtId="0" fontId="8" fillId="0" borderId="17" xfId="72" applyFont="1" applyBorder="1"/>
    <xf numFmtId="175" fontId="8" fillId="0" borderId="17" xfId="74" applyNumberFormat="1" applyFont="1" applyBorder="1"/>
    <xf numFmtId="0" fontId="4" fillId="0" borderId="0" xfId="72" applyFont="1" applyAlignment="1">
      <alignment horizontal="right"/>
    </xf>
    <xf numFmtId="0" fontId="4" fillId="0" borderId="0" xfId="72" applyFont="1"/>
    <xf numFmtId="175" fontId="26" fillId="0" borderId="0" xfId="74" applyNumberFormat="1" applyFont="1"/>
    <xf numFmtId="174" fontId="8" fillId="0" borderId="0" xfId="74" applyFont="1" applyFill="1" applyBorder="1" applyAlignment="1">
      <alignment horizontal="right"/>
    </xf>
    <xf numFmtId="173" fontId="8" fillId="0" borderId="0" xfId="74" applyNumberFormat="1" applyFont="1" applyFill="1" applyBorder="1" applyAlignment="1">
      <alignment horizontal="right"/>
    </xf>
    <xf numFmtId="0" fontId="27" fillId="0" borderId="0" xfId="73" applyNumberFormat="1" applyFont="1" applyBorder="1" applyAlignment="1">
      <alignment horizontal="left"/>
    </xf>
    <xf numFmtId="0" fontId="8" fillId="0" borderId="0" xfId="75" applyFont="1"/>
    <xf numFmtId="0" fontId="8" fillId="0" borderId="0" xfId="73" applyNumberFormat="1" applyFont="1" applyBorder="1" applyAlignment="1">
      <alignment horizontal="left"/>
    </xf>
    <xf numFmtId="0" fontId="4" fillId="0" borderId="0" xfId="75" applyFont="1" applyAlignment="1">
      <alignment horizontal="right" vertical="center"/>
    </xf>
    <xf numFmtId="4" fontId="4" fillId="0" borderId="0" xfId="73" applyNumberFormat="1" applyFont="1" applyBorder="1" applyAlignment="1">
      <alignment horizontal="right"/>
    </xf>
    <xf numFmtId="0" fontId="8" fillId="0" borderId="0" xfId="75" applyFont="1" applyAlignment="1">
      <alignment wrapText="1"/>
    </xf>
    <xf numFmtId="0" fontId="8" fillId="0" borderId="0" xfId="75" applyFont="1" applyAlignment="1">
      <alignment horizontal="left" wrapText="1"/>
    </xf>
    <xf numFmtId="0" fontId="8" fillId="0" borderId="0" xfId="75" applyFont="1" applyAlignment="1" applyProtection="1">
      <alignment horizontal="right" wrapText="1"/>
      <protection locked="0"/>
    </xf>
    <xf numFmtId="0" fontId="29" fillId="0" borderId="0" xfId="72" applyFont="1"/>
    <xf numFmtId="0" fontId="8" fillId="0" borderId="0" xfId="73" applyNumberFormat="1" applyFont="1" applyBorder="1" applyAlignment="1">
      <alignment horizontal="left" wrapText="1"/>
    </xf>
    <xf numFmtId="0" fontId="30" fillId="0" borderId="0" xfId="73" applyNumberFormat="1" applyFont="1" applyBorder="1" applyAlignment="1">
      <alignment horizontal="left"/>
    </xf>
    <xf numFmtId="0" fontId="30" fillId="0" borderId="0" xfId="75" applyFont="1" applyAlignment="1">
      <alignment horizontal="left" wrapText="1"/>
    </xf>
    <xf numFmtId="0" fontId="30" fillId="0" borderId="0" xfId="75" applyFont="1" applyAlignment="1">
      <alignment wrapText="1"/>
    </xf>
    <xf numFmtId="0" fontId="30" fillId="0" borderId="0" xfId="75" applyFont="1" applyAlignment="1" applyProtection="1">
      <alignment horizontal="right" wrapText="1"/>
      <protection locked="0"/>
    </xf>
    <xf numFmtId="0" fontId="30" fillId="0" borderId="0" xfId="73" applyNumberFormat="1" applyFont="1" applyBorder="1" applyAlignment="1">
      <alignment horizontal="left" wrapText="1"/>
    </xf>
    <xf numFmtId="0" fontId="29" fillId="0" borderId="0" xfId="72" applyFont="1" applyAlignment="1">
      <alignment horizontal="right"/>
    </xf>
    <xf numFmtId="173" fontId="29" fillId="0" borderId="0" xfId="72" applyNumberFormat="1" applyFont="1"/>
    <xf numFmtId="49" fontId="4" fillId="0" borderId="0" xfId="73" applyNumberFormat="1" applyFont="1" applyFill="1" applyBorder="1" applyAlignment="1">
      <alignment horizontal="left" wrapText="1"/>
    </xf>
    <xf numFmtId="0" fontId="28" fillId="0" borderId="0" xfId="75" applyAlignment="1">
      <alignment wrapText="1"/>
    </xf>
    <xf numFmtId="177" fontId="8" fillId="0" borderId="42" xfId="76" applyNumberFormat="1" applyFont="1" applyFill="1" applyBorder="1" applyAlignment="1">
      <alignment horizontal="left" vertical="center" wrapText="1"/>
    </xf>
    <xf numFmtId="0" fontId="8" fillId="0" borderId="42" xfId="76" applyNumberFormat="1" applyFont="1" applyFill="1" applyBorder="1" applyAlignment="1">
      <alignment horizontal="center" vertical="center"/>
    </xf>
    <xf numFmtId="0" fontId="8" fillId="0" borderId="42" xfId="76" applyNumberFormat="1" applyFont="1" applyFill="1" applyBorder="1" applyAlignment="1">
      <alignment horizontal="left" vertical="center"/>
    </xf>
    <xf numFmtId="176" fontId="8" fillId="0" borderId="42" xfId="76" applyNumberFormat="1" applyFont="1" applyFill="1" applyBorder="1" applyAlignment="1">
      <alignment horizontal="center" vertical="center"/>
    </xf>
    <xf numFmtId="4" fontId="8" fillId="0" borderId="42" xfId="77" applyNumberFormat="1" applyFont="1" applyFill="1" applyBorder="1" applyAlignment="1" applyProtection="1">
      <alignment horizontal="center" vertical="center"/>
      <protection locked="0"/>
    </xf>
    <xf numFmtId="0" fontId="2" fillId="0" borderId="0" xfId="75" applyFont="1" applyAlignment="1">
      <alignment wrapText="1"/>
    </xf>
    <xf numFmtId="0" fontId="8" fillId="0" borderId="0" xfId="75" applyFont="1" applyAlignment="1" applyProtection="1">
      <alignment horizontal="right" wrapText="1"/>
    </xf>
    <xf numFmtId="177" fontId="8" fillId="0" borderId="0" xfId="76" applyNumberFormat="1" applyFont="1" applyFill="1" applyBorder="1" applyAlignment="1">
      <alignment horizontal="right" vertical="top" wrapText="1"/>
    </xf>
    <xf numFmtId="0" fontId="4" fillId="0" borderId="0" xfId="73" applyNumberFormat="1" applyFont="1" applyFill="1" applyBorder="1" applyAlignment="1">
      <alignment horizontal="left" vertical="top" wrapText="1"/>
    </xf>
    <xf numFmtId="0" fontId="8" fillId="0" borderId="0" xfId="73" applyNumberFormat="1" applyFont="1" applyFill="1" applyBorder="1" applyAlignment="1">
      <alignment horizontal="left" wrapText="1"/>
    </xf>
    <xf numFmtId="1" fontId="8" fillId="0" borderId="0" xfId="73" applyNumberFormat="1" applyFont="1" applyFill="1" applyBorder="1" applyAlignment="1">
      <alignment horizontal="right" wrapText="1"/>
    </xf>
    <xf numFmtId="4" fontId="8" fillId="0" borderId="0" xfId="78" applyNumberFormat="1" applyFont="1" applyAlignment="1" applyProtection="1">
      <alignment horizontal="right" wrapText="1"/>
    </xf>
    <xf numFmtId="0" fontId="8" fillId="2" borderId="0" xfId="75" applyFont="1" applyFill="1" applyAlignment="1">
      <alignment wrapText="1"/>
    </xf>
    <xf numFmtId="0" fontId="8" fillId="0" borderId="0" xfId="73" applyNumberFormat="1" applyFont="1" applyFill="1" applyBorder="1" applyAlignment="1">
      <alignment horizontal="left" vertical="top" wrapText="1"/>
    </xf>
    <xf numFmtId="4" fontId="8" fillId="0" borderId="0" xfId="75" applyNumberFormat="1" applyFont="1" applyFill="1" applyAlignment="1" applyProtection="1">
      <alignment horizontal="right"/>
      <protection locked="0"/>
    </xf>
    <xf numFmtId="4" fontId="8" fillId="0" borderId="0" xfId="75" applyNumberFormat="1" applyFont="1" applyFill="1" applyAlignment="1" applyProtection="1">
      <protection locked="0"/>
    </xf>
    <xf numFmtId="0" fontId="8" fillId="0" borderId="0" xfId="73" applyNumberFormat="1" applyFont="1" applyFill="1" applyBorder="1" applyAlignment="1">
      <alignment horizontal="left"/>
    </xf>
    <xf numFmtId="49" fontId="8" fillId="0" borderId="0" xfId="76" applyNumberFormat="1" applyFont="1" applyFill="1" applyBorder="1" applyAlignment="1">
      <alignment horizontal="left" vertical="top"/>
    </xf>
    <xf numFmtId="2" fontId="8" fillId="0" borderId="0" xfId="75" applyNumberFormat="1" applyFont="1" applyFill="1" applyAlignment="1" applyProtection="1">
      <alignment horizontal="right"/>
      <protection locked="0"/>
    </xf>
    <xf numFmtId="4" fontId="8" fillId="0" borderId="0" xfId="78" applyNumberFormat="1" applyFont="1" applyFill="1" applyAlignment="1" applyProtection="1">
      <alignment horizontal="right" wrapText="1"/>
    </xf>
    <xf numFmtId="176" fontId="8" fillId="0" borderId="0" xfId="73" applyNumberFormat="1" applyFont="1" applyFill="1" applyBorder="1" applyAlignment="1">
      <alignment horizontal="right"/>
    </xf>
    <xf numFmtId="0" fontId="8" fillId="0" borderId="0" xfId="14" applyFont="1" applyAlignment="1">
      <alignment horizontal="left"/>
    </xf>
    <xf numFmtId="1" fontId="8" fillId="0" borderId="0" xfId="14" applyNumberFormat="1" applyFont="1" applyAlignment="1">
      <alignment horizontal="right"/>
    </xf>
    <xf numFmtId="4" fontId="8" fillId="0" borderId="0" xfId="14" applyNumberFormat="1" applyFont="1" applyFill="1" applyAlignment="1" applyProtection="1">
      <alignment horizontal="right"/>
      <protection locked="0"/>
    </xf>
    <xf numFmtId="0" fontId="8" fillId="0" borderId="0" xfId="75" applyFont="1" applyFill="1" applyAlignment="1">
      <alignment wrapText="1"/>
    </xf>
    <xf numFmtId="4" fontId="8" fillId="0" borderId="0" xfId="75" applyNumberFormat="1" applyFont="1" applyAlignment="1" applyProtection="1">
      <alignment horizontal="right" wrapText="1"/>
      <protection locked="0"/>
    </xf>
    <xf numFmtId="4" fontId="8" fillId="0" borderId="0" xfId="75" applyNumberFormat="1" applyFont="1" applyAlignment="1" applyProtection="1">
      <alignment horizontal="right" wrapText="1"/>
    </xf>
    <xf numFmtId="0" fontId="35" fillId="2" borderId="0" xfId="75" applyFont="1" applyFill="1"/>
    <xf numFmtId="0" fontId="8" fillId="0" borderId="0" xfId="75" applyFont="1" applyBorder="1" applyAlignment="1" applyProtection="1">
      <alignment horizontal="right" wrapText="1"/>
    </xf>
    <xf numFmtId="177" fontId="8" fillId="0" borderId="24" xfId="73" applyNumberFormat="1" applyFont="1" applyFill="1" applyBorder="1" applyAlignment="1">
      <alignment horizontal="left" vertical="center" wrapText="1"/>
    </xf>
    <xf numFmtId="0" fontId="4" fillId="0" borderId="24" xfId="73" applyNumberFormat="1" applyFont="1" applyFill="1" applyBorder="1" applyAlignment="1">
      <alignment horizontal="left"/>
    </xf>
    <xf numFmtId="0" fontId="4" fillId="0" borderId="24" xfId="73" applyNumberFormat="1" applyFont="1" applyFill="1" applyBorder="1" applyAlignment="1">
      <alignment horizontal="left" wrapText="1"/>
    </xf>
    <xf numFmtId="176" fontId="8" fillId="0" borderId="24" xfId="73" applyNumberFormat="1" applyFont="1" applyFill="1" applyBorder="1" applyAlignment="1">
      <alignment horizontal="right" wrapText="1"/>
    </xf>
    <xf numFmtId="4" fontId="4" fillId="0" borderId="24" xfId="78" applyNumberFormat="1" applyFont="1" applyFill="1" applyBorder="1" applyAlignment="1" applyProtection="1">
      <alignment horizontal="right"/>
      <protection locked="0"/>
    </xf>
    <xf numFmtId="4" fontId="4" fillId="0" borderId="24" xfId="73" applyNumberFormat="1" applyFont="1" applyFill="1" applyBorder="1" applyAlignment="1" applyProtection="1">
      <alignment horizontal="right" wrapText="1"/>
    </xf>
    <xf numFmtId="0" fontId="28" fillId="0" borderId="0" xfId="75" applyAlignment="1">
      <alignment horizontal="left" wrapText="1"/>
    </xf>
    <xf numFmtId="0" fontId="28" fillId="0" borderId="0" xfId="75" applyAlignment="1">
      <alignment horizontal="right" wrapText="1"/>
    </xf>
    <xf numFmtId="0" fontId="28" fillId="0" borderId="0" xfId="75" applyAlignment="1" applyProtection="1">
      <alignment horizontal="right" wrapText="1"/>
      <protection locked="0"/>
    </xf>
    <xf numFmtId="176" fontId="8" fillId="0" borderId="0" xfId="73" applyNumberFormat="1" applyFont="1" applyFill="1" applyBorder="1" applyAlignment="1">
      <alignment horizontal="left"/>
    </xf>
    <xf numFmtId="4" fontId="4" fillId="0" borderId="0" xfId="73" applyNumberFormat="1" applyFont="1" applyFill="1" applyBorder="1" applyAlignment="1">
      <alignment horizontal="right"/>
    </xf>
    <xf numFmtId="4" fontId="4" fillId="0" borderId="0" xfId="73" applyNumberFormat="1" applyFont="1" applyFill="1" applyBorder="1" applyAlignment="1" applyProtection="1">
      <alignment horizontal="right"/>
      <protection locked="0"/>
    </xf>
    <xf numFmtId="0" fontId="28" fillId="0" borderId="0" xfId="75" applyAlignment="1">
      <alignment vertical="top"/>
    </xf>
    <xf numFmtId="0" fontId="8" fillId="0" borderId="0" xfId="75" applyFont="1" applyAlignment="1">
      <alignment vertical="top"/>
    </xf>
    <xf numFmtId="0" fontId="8" fillId="0" borderId="0" xfId="75" applyFont="1" applyAlignment="1">
      <alignment horizontal="left"/>
    </xf>
    <xf numFmtId="0" fontId="8" fillId="0" borderId="0" xfId="75" applyFont="1" applyAlignment="1" applyProtection="1">
      <alignment horizontal="right"/>
      <protection locked="0"/>
    </xf>
    <xf numFmtId="0" fontId="8" fillId="0" borderId="0" xfId="76" applyNumberFormat="1" applyFont="1" applyFill="1" applyBorder="1" applyAlignment="1">
      <alignment horizontal="left"/>
    </xf>
    <xf numFmtId="4" fontId="8" fillId="0" borderId="0" xfId="77" applyNumberFormat="1" applyFont="1" applyFill="1" applyBorder="1" applyAlignment="1" applyProtection="1">
      <alignment horizontal="right"/>
    </xf>
    <xf numFmtId="1" fontId="8" fillId="0" borderId="0" xfId="75" applyNumberFormat="1" applyFont="1" applyAlignment="1">
      <alignment horizontal="right"/>
    </xf>
    <xf numFmtId="0" fontId="8" fillId="0" borderId="0" xfId="75" applyFont="1" applyFill="1" applyAlignment="1" applyProtection="1">
      <alignment horizontal="right"/>
      <protection locked="0"/>
    </xf>
    <xf numFmtId="0" fontId="8" fillId="0" borderId="0" xfId="75" applyFont="1" applyAlignment="1" applyProtection="1">
      <alignment horizontal="right"/>
    </xf>
    <xf numFmtId="0" fontId="8" fillId="0" borderId="0" xfId="14" applyFont="1" applyBorder="1" applyAlignment="1">
      <alignment horizontal="left"/>
    </xf>
    <xf numFmtId="0" fontId="8" fillId="0" borderId="0" xfId="75" applyFont="1" applyAlignment="1">
      <alignment horizontal="right" vertical="top"/>
    </xf>
    <xf numFmtId="0" fontId="28" fillId="2" borderId="0" xfId="75" applyFill="1" applyAlignment="1">
      <alignment vertical="top"/>
    </xf>
    <xf numFmtId="0" fontId="8" fillId="0" borderId="0" xfId="80" applyFont="1" applyAlignment="1">
      <alignment horizontal="left"/>
    </xf>
    <xf numFmtId="0" fontId="8" fillId="0" borderId="0" xfId="80" applyFont="1" applyAlignment="1" applyProtection="1">
      <alignment horizontal="right"/>
      <protection locked="0"/>
    </xf>
    <xf numFmtId="4" fontId="8" fillId="0" borderId="0" xfId="75" applyNumberFormat="1" applyFont="1" applyAlignment="1" applyProtection="1">
      <alignment horizontal="right"/>
      <protection locked="0"/>
    </xf>
    <xf numFmtId="4" fontId="8" fillId="0" borderId="0" xfId="75" applyNumberFormat="1" applyFont="1" applyAlignment="1" applyProtection="1">
      <alignment horizontal="right"/>
    </xf>
    <xf numFmtId="177" fontId="8" fillId="0" borderId="0" xfId="73" applyNumberFormat="1" applyFont="1" applyFill="1" applyBorder="1" applyAlignment="1">
      <alignment horizontal="left" vertical="top" wrapText="1"/>
    </xf>
    <xf numFmtId="0" fontId="4" fillId="0" borderId="0" xfId="73" applyNumberFormat="1" applyFont="1" applyFill="1" applyBorder="1" applyAlignment="1">
      <alignment horizontal="left" vertical="top"/>
    </xf>
    <xf numFmtId="0" fontId="4" fillId="0" borderId="0" xfId="73" applyNumberFormat="1" applyFont="1" applyFill="1" applyBorder="1" applyAlignment="1">
      <alignment horizontal="left"/>
    </xf>
    <xf numFmtId="0" fontId="28" fillId="0" borderId="0" xfId="75" applyAlignment="1">
      <alignment horizontal="left"/>
    </xf>
    <xf numFmtId="0" fontId="28" fillId="0" borderId="0" xfId="75" applyAlignment="1">
      <alignment horizontal="right"/>
    </xf>
    <xf numFmtId="0" fontId="28" fillId="0" borderId="0" xfId="75" applyAlignment="1" applyProtection="1">
      <alignment horizontal="right"/>
      <protection locked="0"/>
    </xf>
    <xf numFmtId="0" fontId="4" fillId="0" borderId="0" xfId="73" applyNumberFormat="1" applyFont="1" applyBorder="1" applyAlignment="1">
      <alignment horizontal="left"/>
    </xf>
    <xf numFmtId="0" fontId="8" fillId="0" borderId="0" xfId="14" applyFont="1" applyAlignment="1">
      <alignment horizontal="right"/>
    </xf>
    <xf numFmtId="0" fontId="8" fillId="0" borderId="0" xfId="14"/>
    <xf numFmtId="0" fontId="35" fillId="0" borderId="0" xfId="75" applyFont="1"/>
    <xf numFmtId="0" fontId="8" fillId="0" borderId="0" xfId="14" applyFont="1"/>
    <xf numFmtId="177" fontId="8" fillId="0" borderId="0" xfId="76" applyNumberFormat="1" applyFont="1" applyFill="1" applyBorder="1" applyAlignment="1">
      <alignment horizontal="left" vertical="center" wrapText="1"/>
    </xf>
    <xf numFmtId="0" fontId="8" fillId="0" borderId="0" xfId="76" applyNumberFormat="1" applyFont="1" applyFill="1" applyBorder="1" applyAlignment="1">
      <alignment horizontal="center"/>
    </xf>
    <xf numFmtId="176" fontId="8" fillId="0" borderId="0" xfId="76" applyNumberFormat="1" applyFont="1" applyFill="1" applyBorder="1" applyAlignment="1">
      <alignment horizontal="right"/>
    </xf>
    <xf numFmtId="0" fontId="8" fillId="0" borderId="0" xfId="14" applyFont="1" applyAlignment="1" applyProtection="1">
      <alignment horizontal="right"/>
      <protection locked="0"/>
    </xf>
    <xf numFmtId="0" fontId="8" fillId="0" borderId="0" xfId="14" applyFill="1"/>
    <xf numFmtId="0" fontId="8" fillId="0" borderId="0" xfId="73" applyNumberFormat="1" applyFont="1" applyFill="1" applyBorder="1" applyAlignment="1">
      <alignment horizontal="left" vertical="top"/>
    </xf>
    <xf numFmtId="1" fontId="8" fillId="0" borderId="0" xfId="73" applyNumberFormat="1" applyFont="1" applyFill="1" applyBorder="1" applyAlignment="1">
      <alignment horizontal="right"/>
    </xf>
    <xf numFmtId="0" fontId="8" fillId="0" borderId="0" xfId="14" applyFont="1" applyAlignment="1">
      <alignment horizontal="right" vertical="top"/>
    </xf>
    <xf numFmtId="0" fontId="8" fillId="0" borderId="0" xfId="14" applyFont="1" applyAlignment="1">
      <alignment vertical="top"/>
    </xf>
    <xf numFmtId="4" fontId="8" fillId="0" borderId="0" xfId="14" applyNumberFormat="1" applyFont="1" applyAlignment="1" applyProtection="1">
      <alignment horizontal="right"/>
    </xf>
    <xf numFmtId="0" fontId="8" fillId="0" borderId="0" xfId="14" applyFont="1" applyAlignment="1" applyProtection="1">
      <alignment horizontal="right"/>
    </xf>
    <xf numFmtId="0" fontId="8" fillId="0" borderId="0" xfId="14" applyFont="1" applyBorder="1" applyAlignment="1">
      <alignment vertical="top"/>
    </xf>
    <xf numFmtId="0" fontId="8" fillId="0" borderId="0" xfId="14" applyFont="1" applyBorder="1" applyAlignment="1" applyProtection="1">
      <alignment horizontal="right"/>
      <protection locked="0"/>
    </xf>
    <xf numFmtId="0" fontId="8" fillId="0" borderId="0" xfId="14" applyFont="1" applyBorder="1" applyAlignment="1" applyProtection="1">
      <alignment horizontal="right" wrapText="1"/>
      <protection locked="0"/>
    </xf>
    <xf numFmtId="0" fontId="8" fillId="0" borderId="0" xfId="14" applyFont="1" applyBorder="1" applyAlignment="1" applyProtection="1">
      <alignment horizontal="right" wrapText="1"/>
    </xf>
    <xf numFmtId="0" fontId="35" fillId="0" borderId="0" xfId="75" applyFont="1" applyAlignment="1">
      <alignment horizontal="left"/>
    </xf>
    <xf numFmtId="0" fontId="35" fillId="0" borderId="0" xfId="75" applyFont="1" applyProtection="1">
      <protection locked="0"/>
    </xf>
    <xf numFmtId="0" fontId="8" fillId="0" borderId="0" xfId="14" applyFont="1" applyFill="1"/>
    <xf numFmtId="0" fontId="8" fillId="0" borderId="0" xfId="76" applyNumberFormat="1" applyFont="1" applyFill="1" applyBorder="1" applyAlignment="1">
      <alignment horizontal="right"/>
    </xf>
    <xf numFmtId="0" fontId="8" fillId="0" borderId="0" xfId="14" applyFont="1" applyFill="1" applyProtection="1">
      <protection locked="0"/>
    </xf>
    <xf numFmtId="4" fontId="8" fillId="0" borderId="0" xfId="14" applyNumberFormat="1" applyFont="1" applyFill="1" applyAlignment="1" applyProtection="1">
      <protection locked="0"/>
    </xf>
    <xf numFmtId="0" fontId="8" fillId="0" borderId="0" xfId="14" applyFont="1" applyAlignment="1"/>
    <xf numFmtId="1" fontId="8" fillId="0" borderId="0" xfId="14" applyNumberFormat="1" applyFont="1" applyAlignment="1"/>
    <xf numFmtId="0" fontId="8" fillId="2" borderId="0" xfId="14" applyFont="1" applyFill="1"/>
    <xf numFmtId="4" fontId="8" fillId="0" borderId="0" xfId="14" applyNumberFormat="1" applyFont="1" applyAlignment="1" applyProtection="1"/>
    <xf numFmtId="0" fontId="8" fillId="0" borderId="0" xfId="14" applyFont="1" applyAlignment="1" applyProtection="1">
      <protection locked="0"/>
    </xf>
    <xf numFmtId="0" fontId="8" fillId="0" borderId="0" xfId="14" applyFont="1" applyAlignment="1" applyProtection="1"/>
    <xf numFmtId="0" fontId="8" fillId="0" borderId="0" xfId="14" applyFont="1" applyBorder="1" applyAlignment="1"/>
    <xf numFmtId="0" fontId="8" fillId="0" borderId="0" xfId="14" applyFont="1" applyBorder="1" applyAlignment="1" applyProtection="1">
      <alignment wrapText="1"/>
      <protection locked="0"/>
    </xf>
    <xf numFmtId="0" fontId="8" fillId="0" borderId="0" xfId="14" applyFont="1" applyBorder="1" applyAlignment="1" applyProtection="1">
      <alignment wrapText="1"/>
    </xf>
    <xf numFmtId="0" fontId="4" fillId="0" borderId="24" xfId="73" applyNumberFormat="1" applyFont="1" applyFill="1" applyBorder="1" applyAlignment="1">
      <alignment horizontal="right" wrapText="1"/>
    </xf>
    <xf numFmtId="4" fontId="4" fillId="0" borderId="24" xfId="73" applyNumberFormat="1" applyFont="1" applyFill="1" applyBorder="1" applyAlignment="1" applyProtection="1">
      <alignment wrapText="1"/>
    </xf>
    <xf numFmtId="0" fontId="8" fillId="0" borderId="0" xfId="14" applyFont="1" applyAlignment="1">
      <alignment wrapText="1"/>
    </xf>
    <xf numFmtId="0" fontId="0" fillId="0" borderId="0" xfId="72" applyFont="1"/>
    <xf numFmtId="0" fontId="4" fillId="0" borderId="0" xfId="72" applyFont="1" applyAlignment="1">
      <alignment horizontal="center"/>
    </xf>
    <xf numFmtId="175" fontId="4" fillId="0" borderId="0" xfId="74" applyNumberFormat="1" applyFont="1" applyBorder="1"/>
    <xf numFmtId="43" fontId="18" fillId="0" borderId="0" xfId="22" applyFont="1" applyAlignment="1"/>
    <xf numFmtId="167" fontId="37" fillId="0" borderId="0" xfId="24" applyNumberFormat="1" applyFont="1" applyAlignment="1">
      <alignment horizontal="right"/>
    </xf>
    <xf numFmtId="164" fontId="4" fillId="0" borderId="14" xfId="3" applyNumberFormat="1" applyFont="1" applyFill="1" applyBorder="1"/>
    <xf numFmtId="4" fontId="4" fillId="0" borderId="0" xfId="3" applyNumberFormat="1" applyFont="1" applyFill="1" applyBorder="1"/>
    <xf numFmtId="4" fontId="4" fillId="0" borderId="0" xfId="3" applyNumberFormat="1" applyFont="1" applyFill="1"/>
    <xf numFmtId="1" fontId="4" fillId="0" borderId="0" xfId="3" applyFont="1" applyFill="1"/>
    <xf numFmtId="3" fontId="4" fillId="0" borderId="0" xfId="5" applyFont="1" applyFill="1" applyBorder="1">
      <alignment horizontal="right"/>
      <protection locked="0"/>
    </xf>
    <xf numFmtId="4" fontId="12" fillId="0" borderId="14" xfId="7" applyNumberFormat="1" applyFont="1" applyFill="1" applyBorder="1" applyAlignment="1">
      <alignment horizontal="left"/>
      <protection locked="0"/>
    </xf>
    <xf numFmtId="3" fontId="12" fillId="0" borderId="0" xfId="7" applyFont="1" applyFill="1" applyBorder="1">
      <alignment horizontal="right"/>
      <protection locked="0"/>
    </xf>
    <xf numFmtId="4" fontId="26" fillId="0" borderId="14" xfId="7" applyNumberFormat="1" applyFont="1" applyFill="1" applyBorder="1" applyAlignment="1">
      <alignment horizontal="left"/>
      <protection locked="0"/>
    </xf>
    <xf numFmtId="4" fontId="26" fillId="0" borderId="0" xfId="7" applyNumberFormat="1" applyFont="1" applyFill="1">
      <alignment horizontal="right"/>
      <protection locked="0"/>
    </xf>
    <xf numFmtId="3" fontId="26" fillId="0" borderId="0" xfId="7" applyFont="1" applyFill="1">
      <alignment horizontal="right"/>
      <protection locked="0"/>
    </xf>
    <xf numFmtId="2" fontId="8" fillId="0" borderId="4" xfId="5" applyNumberFormat="1" applyFont="1" applyFill="1" applyBorder="1" applyAlignment="1" applyProtection="1"/>
    <xf numFmtId="4" fontId="8" fillId="0" borderId="2" xfId="5" applyNumberFormat="1" applyFont="1" applyFill="1" applyBorder="1" applyProtection="1">
      <alignment horizontal="right"/>
    </xf>
    <xf numFmtId="4" fontId="8" fillId="0" borderId="9" xfId="5" applyNumberFormat="1" applyFont="1" applyFill="1" applyBorder="1" applyAlignment="1" applyProtection="1">
      <alignment horizontal="centerContinuous"/>
    </xf>
    <xf numFmtId="4" fontId="8" fillId="0" borderId="13" xfId="5" applyNumberFormat="1" applyFont="1" applyFill="1" applyBorder="1" applyAlignment="1" applyProtection="1">
      <alignment horizontal="center"/>
    </xf>
    <xf numFmtId="4" fontId="8" fillId="0" borderId="4" xfId="5" applyNumberFormat="1" applyFont="1" applyFill="1" applyBorder="1" applyAlignment="1" applyProtection="1"/>
    <xf numFmtId="4" fontId="16" fillId="0" borderId="19" xfId="20" applyNumberFormat="1" applyFont="1" applyFill="1" applyBorder="1" applyAlignment="1" applyProtection="1">
      <alignment horizontal="right" wrapText="1"/>
    </xf>
    <xf numFmtId="4" fontId="8" fillId="0" borderId="4" xfId="5" applyNumberFormat="1" applyFont="1" applyFill="1" applyBorder="1" applyAlignment="1" applyProtection="1">
      <alignment wrapText="1"/>
    </xf>
    <xf numFmtId="4" fontId="8" fillId="0" borderId="2" xfId="5" applyNumberFormat="1" applyFont="1" applyFill="1" applyBorder="1" applyAlignment="1" applyProtection="1"/>
    <xf numFmtId="4" fontId="8" fillId="0" borderId="15" xfId="5" applyNumberFormat="1" applyFont="1" applyFill="1" applyBorder="1" applyProtection="1">
      <alignment horizontal="right"/>
    </xf>
    <xf numFmtId="4" fontId="8" fillId="0" borderId="2" xfId="5" applyNumberFormat="1" applyFont="1" applyFill="1" applyBorder="1" applyAlignment="1" applyProtection="1">
      <alignment horizontal="right"/>
    </xf>
    <xf numFmtId="4" fontId="4" fillId="0" borderId="15" xfId="5" applyNumberFormat="1" applyFont="1" applyFill="1" applyBorder="1" applyProtection="1">
      <alignment horizontal="right"/>
    </xf>
    <xf numFmtId="3" fontId="8" fillId="0" borderId="9" xfId="5" applyNumberFormat="1" applyFont="1" applyFill="1" applyBorder="1" applyAlignment="1" applyProtection="1">
      <alignment horizontal="centerContinuous"/>
    </xf>
    <xf numFmtId="3" fontId="8" fillId="0" borderId="13" xfId="5" applyNumberFormat="1" applyFont="1" applyFill="1" applyBorder="1" applyAlignment="1" applyProtection="1">
      <alignment horizontal="center"/>
    </xf>
    <xf numFmtId="3" fontId="8" fillId="0" borderId="4" xfId="5" applyNumberFormat="1" applyFont="1" applyFill="1" applyBorder="1" applyAlignment="1" applyProtection="1"/>
    <xf numFmtId="2" fontId="16" fillId="0" borderId="19" xfId="20" applyNumberFormat="1" applyFont="1" applyFill="1" applyBorder="1" applyAlignment="1" applyProtection="1">
      <alignment horizontal="right" wrapText="1"/>
    </xf>
    <xf numFmtId="2" fontId="12" fillId="0" borderId="4" xfId="5" applyNumberFormat="1" applyFont="1" applyFill="1" applyBorder="1" applyAlignment="1" applyProtection="1"/>
    <xf numFmtId="2" fontId="8" fillId="0" borderId="15" xfId="5" applyNumberFormat="1" applyFont="1" applyFill="1" applyBorder="1" applyProtection="1">
      <alignment horizontal="right"/>
    </xf>
    <xf numFmtId="4" fontId="4" fillId="0" borderId="25" xfId="5" applyNumberFormat="1" applyFont="1" applyFill="1" applyBorder="1" applyAlignment="1" applyProtection="1">
      <alignment horizontal="right"/>
    </xf>
    <xf numFmtId="3" fontId="6" fillId="0" borderId="9" xfId="5" applyNumberFormat="1" applyFont="1" applyFill="1" applyBorder="1" applyAlignment="1" applyProtection="1">
      <alignment horizontal="centerContinuous"/>
    </xf>
    <xf numFmtId="3" fontId="6" fillId="0" borderId="13" xfId="5" applyNumberFormat="1" applyFont="1" applyFill="1" applyBorder="1" applyAlignment="1" applyProtection="1">
      <alignment horizontal="center"/>
    </xf>
    <xf numFmtId="3" fontId="5" fillId="0" borderId="4" xfId="5" applyNumberFormat="1" applyFont="1" applyFill="1" applyBorder="1" applyAlignment="1" applyProtection="1"/>
    <xf numFmtId="3" fontId="5" fillId="0" borderId="2" xfId="5" applyNumberFormat="1" applyFont="1" applyFill="1" applyBorder="1" applyAlignment="1" applyProtection="1"/>
    <xf numFmtId="4" fontId="5" fillId="0" borderId="2" xfId="5" applyNumberFormat="1" applyFont="1" applyFill="1" applyBorder="1" applyAlignment="1" applyProtection="1"/>
    <xf numFmtId="4" fontId="0" fillId="0" borderId="2" xfId="0" applyNumberFormat="1" applyFont="1" applyFill="1" applyBorder="1" applyProtection="1"/>
    <xf numFmtId="4" fontId="8" fillId="0" borderId="2" xfId="0" applyNumberFormat="1" applyFont="1" applyFill="1" applyBorder="1" applyProtection="1"/>
    <xf numFmtId="4" fontId="8" fillId="0" borderId="25" xfId="0" applyNumberFormat="1" applyFont="1" applyFill="1" applyBorder="1" applyProtection="1"/>
    <xf numFmtId="3" fontId="8" fillId="0" borderId="0" xfId="5" applyNumberFormat="1" applyFont="1" applyFill="1" applyProtection="1">
      <alignment horizontal="right"/>
    </xf>
    <xf numFmtId="43" fontId="6" fillId="0" borderId="9" xfId="22" applyFont="1" applyFill="1" applyBorder="1" applyAlignment="1" applyProtection="1"/>
    <xf numFmtId="43" fontId="6" fillId="0" borderId="13" xfId="22" applyFont="1" applyFill="1" applyBorder="1" applyAlignment="1" applyProtection="1"/>
    <xf numFmtId="43" fontId="8" fillId="0" borderId="4" xfId="22" applyFont="1" applyFill="1" applyBorder="1" applyAlignment="1" applyProtection="1"/>
    <xf numFmtId="43" fontId="8" fillId="0" borderId="2" xfId="22" applyFont="1" applyFill="1" applyBorder="1" applyAlignment="1" applyProtection="1"/>
    <xf numFmtId="43" fontId="4" fillId="0" borderId="25" xfId="22" applyFont="1" applyFill="1" applyBorder="1" applyAlignment="1" applyProtection="1"/>
    <xf numFmtId="43" fontId="8" fillId="0" borderId="0" xfId="22" applyFont="1" applyFill="1" applyBorder="1" applyAlignment="1" applyProtection="1"/>
    <xf numFmtId="43" fontId="16" fillId="0" borderId="19" xfId="22" applyFont="1" applyFill="1" applyBorder="1" applyAlignment="1" applyProtection="1">
      <alignment wrapText="1"/>
    </xf>
    <xf numFmtId="43" fontId="16" fillId="0" borderId="0" xfId="22" applyFont="1" applyFill="1" applyBorder="1" applyAlignment="1" applyProtection="1">
      <alignment wrapText="1"/>
    </xf>
    <xf numFmtId="43" fontId="4" fillId="0" borderId="0" xfId="22" applyFont="1" applyFill="1" applyBorder="1" applyAlignment="1" applyProtection="1"/>
    <xf numFmtId="43" fontId="26" fillId="0" borderId="24" xfId="22" applyFont="1" applyFill="1" applyBorder="1" applyAlignment="1" applyProtection="1"/>
    <xf numFmtId="167" fontId="0" fillId="0" borderId="0" xfId="20" applyNumberFormat="1" applyFont="1" applyAlignment="1">
      <alignment horizontal="right"/>
    </xf>
    <xf numFmtId="167" fontId="0" fillId="0" borderId="17" xfId="20" applyNumberFormat="1" applyFont="1" applyBorder="1" applyAlignment="1">
      <alignment horizontal="right"/>
    </xf>
    <xf numFmtId="3" fontId="8" fillId="0" borderId="5" xfId="5" applyFont="1" applyFill="1" applyBorder="1" applyAlignment="1" applyProtection="1">
      <alignment horizontal="center" vertical="top"/>
    </xf>
    <xf numFmtId="49" fontId="8" fillId="0" borderId="6" xfId="5" applyNumberFormat="1" applyFont="1" applyFill="1" applyBorder="1" applyAlignment="1" applyProtection="1">
      <alignment horizontal="left" vertical="top" wrapText="1"/>
    </xf>
    <xf numFmtId="3" fontId="8" fillId="0" borderId="7" xfId="5" applyFont="1" applyFill="1" applyBorder="1" applyAlignment="1" applyProtection="1"/>
    <xf numFmtId="4" fontId="8" fillId="0" borderId="7" xfId="5" applyNumberFormat="1" applyFont="1" applyFill="1" applyBorder="1" applyAlignment="1" applyProtection="1">
      <alignment horizontal="center"/>
    </xf>
    <xf numFmtId="4" fontId="8" fillId="0" borderId="8" xfId="5" applyNumberFormat="1" applyFont="1" applyFill="1" applyBorder="1" applyAlignment="1" applyProtection="1">
      <alignment horizontal="centerContinuous"/>
    </xf>
    <xf numFmtId="3" fontId="8" fillId="0" borderId="10" xfId="5" applyFont="1" applyFill="1" applyBorder="1" applyAlignment="1" applyProtection="1">
      <alignment horizontal="center" vertical="top"/>
    </xf>
    <xf numFmtId="49" fontId="8" fillId="0" borderId="11" xfId="5" applyNumberFormat="1" applyFont="1" applyFill="1" applyBorder="1" applyAlignment="1" applyProtection="1">
      <alignment horizontal="center" vertical="top" wrapText="1"/>
    </xf>
    <xf numFmtId="3" fontId="8" fillId="0" borderId="12" xfId="5" applyFont="1" applyFill="1" applyBorder="1" applyAlignment="1" applyProtection="1"/>
    <xf numFmtId="4" fontId="8" fillId="0" borderId="12" xfId="5" applyNumberFormat="1" applyFont="1" applyFill="1" applyBorder="1" applyAlignment="1" applyProtection="1">
      <alignment horizontal="center"/>
    </xf>
    <xf numFmtId="4" fontId="8" fillId="0" borderId="10" xfId="5" applyNumberFormat="1" applyFont="1" applyFill="1" applyBorder="1" applyAlignment="1" applyProtection="1">
      <alignment horizontal="center"/>
    </xf>
    <xf numFmtId="3" fontId="8" fillId="0" borderId="14" xfId="5" applyFont="1" applyFill="1" applyBorder="1" applyAlignment="1" applyProtection="1">
      <alignment horizontal="center" vertical="top"/>
    </xf>
    <xf numFmtId="49" fontId="8" fillId="0" borderId="21" xfId="5" applyNumberFormat="1" applyFont="1" applyFill="1" applyBorder="1" applyAlignment="1" applyProtection="1">
      <alignment horizontal="left" vertical="top" wrapText="1"/>
    </xf>
    <xf numFmtId="3" fontId="8" fillId="0" borderId="0" xfId="5" applyFont="1" applyFill="1" applyAlignment="1" applyProtection="1"/>
    <xf numFmtId="4" fontId="8" fillId="0" borderId="0" xfId="5" applyNumberFormat="1" applyFont="1" applyFill="1" applyAlignment="1" applyProtection="1"/>
    <xf numFmtId="3" fontId="4" fillId="0" borderId="14" xfId="5" applyFont="1" applyFill="1" applyBorder="1" applyAlignment="1" applyProtection="1">
      <alignment horizontal="center" vertical="top"/>
    </xf>
    <xf numFmtId="49" fontId="4" fillId="0" borderId="18" xfId="5" applyNumberFormat="1" applyFont="1" applyFill="1" applyBorder="1" applyAlignment="1" applyProtection="1">
      <alignment horizontal="left" vertical="top"/>
    </xf>
    <xf numFmtId="3" fontId="4" fillId="0" borderId="19" xfId="5" applyFont="1" applyFill="1" applyBorder="1" applyAlignment="1" applyProtection="1"/>
    <xf numFmtId="4" fontId="4" fillId="0" borderId="0" xfId="5" applyNumberFormat="1" applyFont="1" applyFill="1" applyBorder="1" applyProtection="1">
      <alignment horizontal="right"/>
    </xf>
    <xf numFmtId="4" fontId="8" fillId="0" borderId="1" xfId="5" applyNumberFormat="1" applyFont="1" applyFill="1" applyBorder="1" applyProtection="1">
      <alignment horizontal="right"/>
    </xf>
    <xf numFmtId="49" fontId="4" fillId="0" borderId="18" xfId="5" applyNumberFormat="1" applyFont="1" applyFill="1" applyBorder="1" applyAlignment="1" applyProtection="1">
      <alignment horizontal="left" vertical="top" wrapText="1"/>
    </xf>
    <xf numFmtId="49" fontId="4" fillId="0" borderId="37" xfId="0" applyNumberFormat="1" applyFont="1" applyFill="1" applyBorder="1" applyAlignment="1" applyProtection="1">
      <alignment vertical="top" wrapText="1"/>
    </xf>
    <xf numFmtId="3" fontId="4" fillId="0" borderId="0" xfId="5" applyFont="1" applyFill="1" applyBorder="1" applyAlignment="1" applyProtection="1"/>
    <xf numFmtId="49" fontId="8" fillId="0" borderId="18" xfId="0" applyNumberFormat="1" applyFont="1" applyFill="1" applyBorder="1" applyAlignment="1" applyProtection="1">
      <alignment horizontal="left" vertical="top" wrapText="1"/>
    </xf>
    <xf numFmtId="49" fontId="8" fillId="0" borderId="18" xfId="0" applyNumberFormat="1" applyFont="1" applyFill="1" applyBorder="1" applyAlignment="1" applyProtection="1">
      <alignment vertical="top" wrapText="1"/>
    </xf>
    <xf numFmtId="49" fontId="0" fillId="0" borderId="18" xfId="0" applyNumberFormat="1" applyFill="1" applyBorder="1" applyAlignment="1" applyProtection="1">
      <alignment vertical="top" wrapText="1"/>
    </xf>
    <xf numFmtId="49" fontId="8" fillId="0" borderId="18" xfId="5" applyNumberFormat="1" applyFont="1" applyFill="1" applyBorder="1" applyAlignment="1" applyProtection="1">
      <alignment horizontal="left" vertical="top" wrapText="1"/>
    </xf>
    <xf numFmtId="3" fontId="8" fillId="0" borderId="19" xfId="5" applyFont="1" applyFill="1" applyBorder="1" applyAlignment="1" applyProtection="1"/>
    <xf numFmtId="4" fontId="8" fillId="0" borderId="0" xfId="5" applyNumberFormat="1" applyFont="1" applyFill="1" applyBorder="1" applyProtection="1">
      <alignment horizontal="right"/>
    </xf>
    <xf numFmtId="3" fontId="0" fillId="0" borderId="14" xfId="5" applyFont="1" applyFill="1" applyBorder="1" applyAlignment="1" applyProtection="1">
      <alignment horizontal="center" vertical="top"/>
    </xf>
    <xf numFmtId="49" fontId="0" fillId="0" borderId="18" xfId="5" applyNumberFormat="1" applyFont="1" applyFill="1" applyBorder="1" applyAlignment="1" applyProtection="1">
      <alignment horizontal="left" vertical="top" wrapText="1"/>
    </xf>
    <xf numFmtId="3" fontId="0" fillId="0" borderId="19" xfId="5" applyFont="1" applyFill="1" applyBorder="1" applyAlignment="1" applyProtection="1"/>
    <xf numFmtId="0" fontId="16" fillId="0" borderId="0" xfId="20" applyFont="1" applyFill="1" applyAlignment="1" applyProtection="1">
      <alignment horizontal="center" vertical="top" wrapText="1"/>
    </xf>
    <xf numFmtId="0" fontId="16" fillId="0" borderId="19" xfId="20" applyFont="1" applyFill="1" applyBorder="1" applyAlignment="1" applyProtection="1">
      <alignment horizontal="left" wrapText="1"/>
    </xf>
    <xf numFmtId="0" fontId="16" fillId="0" borderId="19" xfId="20" applyFont="1" applyFill="1" applyBorder="1" applyAlignment="1" applyProtection="1">
      <alignment horizontal="center"/>
    </xf>
    <xf numFmtId="4" fontId="16" fillId="0" borderId="0" xfId="20" applyNumberFormat="1" applyFont="1" applyFill="1" applyAlignment="1" applyProtection="1">
      <alignment horizontal="right" wrapText="1"/>
    </xf>
    <xf numFmtId="49" fontId="0" fillId="0" borderId="19" xfId="5" applyNumberFormat="1" applyFont="1" applyFill="1" applyBorder="1" applyAlignment="1" applyProtection="1">
      <alignment horizontal="left" vertical="top" wrapText="1"/>
    </xf>
    <xf numFmtId="0" fontId="16" fillId="0" borderId="18" xfId="20" applyFont="1" applyFill="1" applyBorder="1" applyAlignment="1" applyProtection="1">
      <alignment horizontal="left" wrapText="1"/>
    </xf>
    <xf numFmtId="0" fontId="16" fillId="0" borderId="19" xfId="20" applyFont="1" applyFill="1" applyBorder="1" applyProtection="1"/>
    <xf numFmtId="0" fontId="16" fillId="0" borderId="0" xfId="20" applyFont="1" applyFill="1" applyProtection="1"/>
    <xf numFmtId="3" fontId="8" fillId="0" borderId="0" xfId="5" applyFont="1" applyFill="1" applyBorder="1" applyAlignment="1" applyProtection="1"/>
    <xf numFmtId="3" fontId="0" fillId="0" borderId="0" xfId="5" applyFont="1" applyFill="1" applyBorder="1" applyAlignment="1" applyProtection="1"/>
    <xf numFmtId="49" fontId="0" fillId="0" borderId="18" xfId="0" applyNumberFormat="1" applyFont="1" applyFill="1" applyBorder="1" applyAlignment="1" applyProtection="1">
      <alignment vertical="top" wrapText="1"/>
    </xf>
    <xf numFmtId="49" fontId="0" fillId="0" borderId="18" xfId="5" applyNumberFormat="1" applyFont="1" applyFill="1" applyBorder="1" applyAlignment="1" applyProtection="1">
      <alignment horizontal="left" vertical="top"/>
    </xf>
    <xf numFmtId="3" fontId="12" fillId="0" borderId="14" xfId="5" applyFont="1" applyFill="1" applyBorder="1" applyAlignment="1" applyProtection="1">
      <alignment horizontal="center" vertical="top"/>
    </xf>
    <xf numFmtId="49" fontId="12" fillId="0" borderId="18" xfId="5" applyNumberFormat="1" applyFont="1" applyFill="1" applyBorder="1" applyAlignment="1" applyProtection="1">
      <alignment horizontal="left" vertical="top" wrapText="1"/>
    </xf>
    <xf numFmtId="3" fontId="12" fillId="0" borderId="19" xfId="5" applyFont="1" applyFill="1" applyBorder="1" applyAlignment="1" applyProtection="1"/>
    <xf numFmtId="4" fontId="12" fillId="0" borderId="0" xfId="5" applyNumberFormat="1" applyFont="1" applyFill="1" applyBorder="1" applyProtection="1">
      <alignment horizontal="right"/>
    </xf>
    <xf numFmtId="3" fontId="8" fillId="0" borderId="30" xfId="5" applyFont="1" applyFill="1" applyBorder="1" applyAlignment="1" applyProtection="1">
      <alignment horizontal="center" vertical="top"/>
    </xf>
    <xf numFmtId="49" fontId="8" fillId="0" borderId="26" xfId="0" applyNumberFormat="1" applyFont="1" applyFill="1" applyBorder="1" applyAlignment="1" applyProtection="1">
      <alignment vertical="top" wrapText="1"/>
    </xf>
    <xf numFmtId="3" fontId="8" fillId="0" borderId="17" xfId="5" applyFont="1" applyFill="1" applyBorder="1" applyAlignment="1" applyProtection="1"/>
    <xf numFmtId="2" fontId="8" fillId="0" borderId="26" xfId="5" applyNumberFormat="1" applyFont="1" applyFill="1" applyBorder="1" applyProtection="1">
      <alignment horizontal="right"/>
    </xf>
    <xf numFmtId="3" fontId="4" fillId="0" borderId="40" xfId="5" applyFont="1" applyFill="1" applyBorder="1" applyAlignment="1" applyProtection="1">
      <alignment horizontal="center" vertical="top"/>
    </xf>
    <xf numFmtId="49" fontId="4" fillId="0" borderId="24" xfId="5" applyNumberFormat="1" applyFont="1" applyFill="1" applyBorder="1" applyAlignment="1" applyProtection="1">
      <alignment horizontal="left" wrapText="1"/>
    </xf>
    <xf numFmtId="3" fontId="4" fillId="0" borderId="24" xfId="5" applyFont="1" applyFill="1" applyBorder="1" applyAlignment="1" applyProtection="1"/>
    <xf numFmtId="4" fontId="4" fillId="0" borderId="24" xfId="5" applyNumberFormat="1" applyFont="1" applyFill="1" applyBorder="1" applyAlignment="1" applyProtection="1">
      <alignment horizontal="right"/>
    </xf>
    <xf numFmtId="2" fontId="4" fillId="0" borderId="24" xfId="5" applyNumberFormat="1" applyFont="1" applyFill="1" applyBorder="1" applyAlignment="1" applyProtection="1">
      <alignment horizontal="right"/>
    </xf>
    <xf numFmtId="3" fontId="8" fillId="0" borderId="0" xfId="5" applyFont="1" applyFill="1" applyBorder="1" applyAlignment="1" applyProtection="1">
      <alignment horizontal="center" vertical="top"/>
    </xf>
    <xf numFmtId="49" fontId="8" fillId="0" borderId="0" xfId="5" applyNumberFormat="1" applyFont="1" applyFill="1" applyBorder="1" applyAlignment="1" applyProtection="1">
      <alignment horizontal="left" vertical="top" wrapText="1"/>
    </xf>
    <xf numFmtId="2" fontId="8" fillId="0" borderId="0" xfId="5" applyNumberFormat="1" applyFont="1" applyFill="1" applyBorder="1" applyProtection="1">
      <alignment horizontal="right"/>
    </xf>
    <xf numFmtId="3" fontId="6" fillId="0" borderId="5" xfId="7" applyFont="1" applyFill="1" applyBorder="1" applyAlignment="1" applyProtection="1">
      <alignment horizontal="left" vertical="top"/>
    </xf>
    <xf numFmtId="49" fontId="6" fillId="0" borderId="6" xfId="7" applyNumberFormat="1" applyFont="1" applyFill="1" applyBorder="1" applyAlignment="1" applyProtection="1">
      <alignment horizontal="left" vertical="top" wrapText="1"/>
    </xf>
    <xf numFmtId="3" fontId="6" fillId="0" borderId="7" xfId="7" applyFont="1" applyFill="1" applyBorder="1" applyAlignment="1" applyProtection="1"/>
    <xf numFmtId="4" fontId="6" fillId="0" borderId="7" xfId="7" applyNumberFormat="1" applyFont="1" applyFill="1" applyBorder="1" applyAlignment="1" applyProtection="1">
      <alignment horizontal="center"/>
    </xf>
    <xf numFmtId="43" fontId="6" fillId="0" borderId="8" xfId="22" applyFont="1" applyFill="1" applyBorder="1" applyAlignment="1" applyProtection="1"/>
    <xf numFmtId="3" fontId="6" fillId="0" borderId="10" xfId="7" applyFont="1" applyFill="1" applyBorder="1" applyAlignment="1" applyProtection="1">
      <alignment horizontal="left" vertical="top"/>
    </xf>
    <xf numFmtId="49" fontId="6" fillId="0" borderId="11" xfId="7" applyNumberFormat="1" applyFont="1" applyFill="1" applyBorder="1" applyAlignment="1" applyProtection="1">
      <alignment horizontal="center" vertical="top" wrapText="1"/>
    </xf>
    <xf numFmtId="3" fontId="6" fillId="0" borderId="12" xfId="7" applyFont="1" applyFill="1" applyBorder="1" applyAlignment="1" applyProtection="1"/>
    <xf numFmtId="4" fontId="6" fillId="0" borderId="12" xfId="7" applyNumberFormat="1" applyFont="1" applyFill="1" applyBorder="1" applyAlignment="1" applyProtection="1">
      <alignment horizontal="center"/>
    </xf>
    <xf numFmtId="43" fontId="6" fillId="0" borderId="10" xfId="22" applyFont="1" applyFill="1" applyBorder="1" applyAlignment="1" applyProtection="1"/>
    <xf numFmtId="3" fontId="8" fillId="0" borderId="1" xfId="7" applyFont="1" applyFill="1" applyBorder="1" applyAlignment="1" applyProtection="1">
      <alignment horizontal="left" vertical="top"/>
    </xf>
    <xf numFmtId="49" fontId="8" fillId="0" borderId="3" xfId="7" applyNumberFormat="1" applyFont="1" applyFill="1" applyBorder="1" applyAlignment="1" applyProtection="1">
      <alignment horizontal="left" vertical="top" wrapText="1"/>
    </xf>
    <xf numFmtId="3" fontId="8" fillId="0" borderId="0" xfId="7" applyFont="1" applyFill="1" applyAlignment="1" applyProtection="1"/>
    <xf numFmtId="4" fontId="8" fillId="0" borderId="0" xfId="7" applyNumberFormat="1" applyFont="1" applyFill="1" applyAlignment="1" applyProtection="1"/>
    <xf numFmtId="43" fontId="8" fillId="0" borderId="1" xfId="22" applyFont="1" applyFill="1" applyBorder="1" applyAlignment="1" applyProtection="1"/>
    <xf numFmtId="3" fontId="3" fillId="0" borderId="14" xfId="7" applyFont="1" applyFill="1" applyBorder="1" applyAlignment="1" applyProtection="1">
      <alignment horizontal="left" vertical="top"/>
    </xf>
    <xf numFmtId="49" fontId="3" fillId="0" borderId="0" xfId="7" applyNumberFormat="1" applyFont="1" applyFill="1" applyBorder="1" applyAlignment="1" applyProtection="1">
      <alignment horizontal="left" vertical="top"/>
    </xf>
    <xf numFmtId="3" fontId="4" fillId="0" borderId="0" xfId="7" applyFont="1" applyFill="1" applyBorder="1" applyAlignment="1" applyProtection="1"/>
    <xf numFmtId="4" fontId="4" fillId="0" borderId="0" xfId="7" applyNumberFormat="1" applyFont="1" applyFill="1" applyBorder="1" applyProtection="1">
      <alignment horizontal="right"/>
    </xf>
    <xf numFmtId="43" fontId="8" fillId="0" borderId="14" xfId="22" applyFont="1" applyFill="1" applyBorder="1" applyAlignment="1" applyProtection="1"/>
    <xf numFmtId="49" fontId="4" fillId="0" borderId="0" xfId="7" applyNumberFormat="1" applyFont="1" applyFill="1" applyBorder="1" applyAlignment="1" applyProtection="1">
      <alignment horizontal="left" vertical="top" wrapText="1"/>
    </xf>
    <xf numFmtId="3" fontId="4" fillId="0" borderId="14" xfId="7" applyFont="1" applyFill="1" applyBorder="1" applyAlignment="1" applyProtection="1">
      <alignment horizontal="left" vertical="top"/>
    </xf>
    <xf numFmtId="3" fontId="4" fillId="0" borderId="1" xfId="7" applyFont="1" applyFill="1" applyBorder="1" applyAlignment="1" applyProtection="1">
      <alignment horizontal="left" vertical="top"/>
    </xf>
    <xf numFmtId="49" fontId="4" fillId="0" borderId="3" xfId="7" applyNumberFormat="1" applyFont="1" applyFill="1" applyBorder="1" applyAlignment="1" applyProtection="1">
      <alignment horizontal="left" vertical="top" wrapText="1"/>
    </xf>
    <xf numFmtId="3" fontId="8" fillId="0" borderId="0" xfId="7" applyFont="1" applyFill="1" applyBorder="1" applyAlignment="1" applyProtection="1"/>
    <xf numFmtId="4" fontId="8" fillId="0" borderId="19" xfId="7" applyNumberFormat="1" applyFont="1" applyFill="1" applyBorder="1" applyProtection="1">
      <alignment horizontal="right"/>
    </xf>
    <xf numFmtId="3" fontId="8" fillId="0" borderId="1" xfId="7" applyFont="1" applyFill="1" applyBorder="1" applyAlignment="1" applyProtection="1">
      <alignment horizontal="center" vertical="top"/>
    </xf>
    <xf numFmtId="4" fontId="8" fillId="0" borderId="4" xfId="7" applyNumberFormat="1" applyFont="1" applyFill="1" applyBorder="1" applyProtection="1">
      <alignment horizontal="right"/>
    </xf>
    <xf numFmtId="49" fontId="0" fillId="0" borderId="3" xfId="8" applyNumberFormat="1" applyFont="1" applyFill="1" applyBorder="1" applyAlignment="1" applyProtection="1">
      <alignment horizontal="left" vertical="top" wrapText="1"/>
    </xf>
    <xf numFmtId="49" fontId="0" fillId="0" borderId="3" xfId="7" applyNumberFormat="1" applyFont="1" applyFill="1" applyBorder="1" applyAlignment="1" applyProtection="1">
      <alignment horizontal="left" vertical="top" wrapText="1"/>
    </xf>
    <xf numFmtId="49" fontId="8" fillId="0" borderId="3" xfId="8" applyNumberFormat="1" applyFont="1" applyFill="1" applyBorder="1" applyAlignment="1" applyProtection="1">
      <alignment horizontal="left" vertical="top" wrapText="1"/>
    </xf>
    <xf numFmtId="49" fontId="0" fillId="0" borderId="3" xfId="8" applyNumberFormat="1" applyFont="1" applyFill="1" applyBorder="1" applyAlignment="1" applyProtection="1">
      <alignment vertical="top" wrapText="1"/>
    </xf>
    <xf numFmtId="49" fontId="8" fillId="0" borderId="3" xfId="8" applyNumberFormat="1" applyFont="1" applyFill="1" applyBorder="1" applyAlignment="1" applyProtection="1">
      <alignment vertical="top" wrapText="1"/>
    </xf>
    <xf numFmtId="3" fontId="0" fillId="0" borderId="1" xfId="7" applyFont="1" applyFill="1" applyBorder="1" applyAlignment="1" applyProtection="1">
      <alignment horizontal="center" vertical="top"/>
    </xf>
    <xf numFmtId="3" fontId="0" fillId="0" borderId="0" xfId="7" applyFont="1" applyFill="1" applyBorder="1" applyAlignment="1" applyProtection="1"/>
    <xf numFmtId="3" fontId="8" fillId="0" borderId="22" xfId="7" applyFont="1" applyFill="1" applyBorder="1" applyAlignment="1" applyProtection="1">
      <alignment horizontal="left" vertical="top"/>
    </xf>
    <xf numFmtId="49" fontId="4" fillId="0" borderId="23" xfId="7" applyNumberFormat="1" applyFont="1" applyFill="1" applyBorder="1" applyAlignment="1" applyProtection="1">
      <alignment horizontal="left" vertical="top" wrapText="1"/>
    </xf>
    <xf numFmtId="3" fontId="8" fillId="0" borderId="24" xfId="7" applyFont="1" applyFill="1" applyBorder="1" applyAlignment="1" applyProtection="1"/>
    <xf numFmtId="4" fontId="8" fillId="0" borderId="27" xfId="7" applyNumberFormat="1" applyFont="1" applyFill="1" applyBorder="1" applyProtection="1">
      <alignment horizontal="right"/>
    </xf>
    <xf numFmtId="49" fontId="0" fillId="0" borderId="3" xfId="9" applyNumberFormat="1" applyFont="1" applyFill="1" applyBorder="1" applyAlignment="1" applyProtection="1">
      <alignment horizontal="left" vertical="top" wrapText="1"/>
    </xf>
    <xf numFmtId="49" fontId="8" fillId="0" borderId="3" xfId="9" applyNumberFormat="1" applyFont="1" applyFill="1" applyBorder="1" applyAlignment="1" applyProtection="1">
      <alignment horizontal="left" vertical="top" wrapText="1"/>
    </xf>
    <xf numFmtId="49" fontId="0" fillId="0" borderId="3" xfId="0" applyNumberFormat="1" applyFill="1" applyBorder="1" applyAlignment="1" applyProtection="1">
      <alignment horizontal="left" vertical="top" wrapText="1"/>
    </xf>
    <xf numFmtId="0" fontId="16" fillId="0" borderId="0" xfId="20" applyFont="1" applyFill="1" applyAlignment="1" applyProtection="1">
      <alignment horizontal="left" wrapText="1"/>
    </xf>
    <xf numFmtId="49" fontId="0" fillId="0" borderId="0" xfId="9" applyNumberFormat="1" applyFont="1" applyFill="1" applyBorder="1" applyAlignment="1" applyProtection="1">
      <alignment horizontal="left" vertical="top" wrapText="1"/>
    </xf>
    <xf numFmtId="3" fontId="0" fillId="0" borderId="18" xfId="7" applyFont="1" applyFill="1" applyBorder="1" applyAlignment="1" applyProtection="1"/>
    <xf numFmtId="3" fontId="8" fillId="0" borderId="3" xfId="7" applyFont="1" applyFill="1" applyBorder="1" applyAlignment="1" applyProtection="1">
      <alignment horizontal="center" vertical="top"/>
    </xf>
    <xf numFmtId="3" fontId="0" fillId="0" borderId="3" xfId="7" applyFont="1" applyFill="1" applyBorder="1" applyAlignment="1" applyProtection="1">
      <alignment horizontal="center" vertical="top"/>
    </xf>
    <xf numFmtId="49" fontId="8" fillId="0" borderId="23" xfId="12" applyNumberFormat="1" applyFont="1" applyFill="1" applyBorder="1" applyAlignment="1" applyProtection="1">
      <alignment wrapText="1"/>
    </xf>
    <xf numFmtId="3" fontId="4" fillId="0" borderId="24" xfId="7" applyFont="1" applyFill="1" applyBorder="1" applyAlignment="1" applyProtection="1"/>
    <xf numFmtId="49" fontId="8" fillId="0" borderId="3" xfId="12" applyNumberFormat="1" applyFont="1" applyFill="1" applyBorder="1" applyAlignment="1" applyProtection="1">
      <alignment wrapText="1"/>
    </xf>
    <xf numFmtId="49" fontId="8" fillId="0" borderId="3" xfId="13" applyNumberFormat="1" applyFont="1" applyFill="1" applyBorder="1" applyAlignment="1" applyProtection="1">
      <alignment horizontal="left" vertical="top" wrapText="1"/>
    </xf>
    <xf numFmtId="49" fontId="0" fillId="0" borderId="3" xfId="13" applyNumberFormat="1" applyFont="1" applyFill="1" applyBorder="1" applyAlignment="1" applyProtection="1">
      <alignment horizontal="left" vertical="top" wrapText="1"/>
    </xf>
    <xf numFmtId="49" fontId="0" fillId="0" borderId="3" xfId="13" applyNumberFormat="1" applyFont="1" applyFill="1" applyBorder="1" applyAlignment="1" applyProtection="1">
      <alignment horizontal="left" wrapText="1"/>
    </xf>
    <xf numFmtId="49" fontId="8" fillId="0" borderId="3" xfId="10" applyNumberFormat="1" applyFont="1" applyFill="1" applyBorder="1" applyAlignment="1" applyProtection="1">
      <alignment horizontal="left" vertical="top" wrapText="1"/>
    </xf>
    <xf numFmtId="3" fontId="8" fillId="0" borderId="0" xfId="10" applyFont="1" applyFill="1" applyBorder="1" applyAlignment="1" applyProtection="1"/>
    <xf numFmtId="4" fontId="8" fillId="0" borderId="4" xfId="10" applyNumberFormat="1" applyFont="1" applyFill="1" applyBorder="1" applyProtection="1">
      <alignment horizontal="right"/>
    </xf>
    <xf numFmtId="3" fontId="0" fillId="0" borderId="0" xfId="10" applyFont="1" applyFill="1" applyBorder="1" applyAlignment="1" applyProtection="1"/>
    <xf numFmtId="49" fontId="8" fillId="0" borderId="3" xfId="0" applyNumberFormat="1" applyFont="1" applyFill="1" applyBorder="1" applyAlignment="1" applyProtection="1">
      <alignment horizontal="left" vertical="top" wrapText="1"/>
    </xf>
    <xf numFmtId="0" fontId="13" fillId="0" borderId="0" xfId="0" applyFont="1" applyFill="1" applyAlignment="1" applyProtection="1">
      <alignment horizontal="left" vertical="top" wrapText="1"/>
    </xf>
    <xf numFmtId="3" fontId="0" fillId="0" borderId="18" xfId="10" applyFont="1" applyFill="1" applyBorder="1" applyAlignment="1" applyProtection="1"/>
    <xf numFmtId="3" fontId="8" fillId="0" borderId="18" xfId="10" applyFont="1" applyFill="1" applyBorder="1" applyAlignment="1" applyProtection="1"/>
    <xf numFmtId="3" fontId="8" fillId="0" borderId="22" xfId="7" applyFont="1" applyFill="1" applyBorder="1" applyAlignment="1" applyProtection="1">
      <alignment horizontal="center" vertical="top"/>
    </xf>
    <xf numFmtId="49" fontId="4" fillId="0" borderId="23" xfId="10" applyNumberFormat="1" applyFont="1" applyFill="1" applyBorder="1" applyAlignment="1" applyProtection="1">
      <alignment horizontal="left" vertical="top" wrapText="1"/>
    </xf>
    <xf numFmtId="3" fontId="8" fillId="0" borderId="24" xfId="10" applyFont="1" applyFill="1" applyBorder="1" applyAlignment="1" applyProtection="1"/>
    <xf numFmtId="4" fontId="8" fillId="0" borderId="27" xfId="10" applyNumberFormat="1" applyFont="1" applyFill="1" applyBorder="1" applyProtection="1">
      <alignment horizontal="right"/>
    </xf>
    <xf numFmtId="49" fontId="8" fillId="0" borderId="3" xfId="14" applyNumberFormat="1" applyFont="1" applyFill="1" applyBorder="1" applyAlignment="1" applyProtection="1">
      <alignment horizontal="left" vertical="top" wrapText="1"/>
    </xf>
    <xf numFmtId="0" fontId="8" fillId="0" borderId="0" xfId="14" applyFont="1" applyFill="1" applyBorder="1" applyProtection="1"/>
    <xf numFmtId="3" fontId="0" fillId="0" borderId="1" xfId="5" applyFont="1" applyFill="1" applyBorder="1" applyAlignment="1" applyProtection="1">
      <alignment horizontal="left" vertical="top"/>
    </xf>
    <xf numFmtId="49" fontId="0" fillId="0" borderId="0" xfId="5" applyNumberFormat="1" applyFont="1" applyFill="1" applyBorder="1" applyAlignment="1" applyProtection="1">
      <alignment horizontal="left" vertical="top" wrapText="1"/>
    </xf>
    <xf numFmtId="3" fontId="5" fillId="0" borderId="19" xfId="5" applyFont="1" applyFill="1" applyBorder="1" applyAlignment="1" applyProtection="1"/>
    <xf numFmtId="1" fontId="0" fillId="0" borderId="0" xfId="21" applyFont="1" applyFill="1" applyBorder="1" applyAlignment="1" applyProtection="1">
      <alignment horizontal="left" vertical="top" wrapText="1"/>
    </xf>
    <xf numFmtId="1" fontId="0" fillId="0" borderId="3" xfId="21" quotePrefix="1" applyFont="1" applyFill="1" applyBorder="1" applyAlignment="1" applyProtection="1">
      <alignment horizontal="left" vertical="top" wrapText="1"/>
    </xf>
    <xf numFmtId="3" fontId="8" fillId="0" borderId="1" xfId="5" applyFont="1" applyFill="1" applyBorder="1" applyAlignment="1" applyProtection="1">
      <alignment horizontal="left" vertical="top"/>
    </xf>
    <xf numFmtId="3" fontId="0" fillId="0" borderId="1" xfId="7" applyFont="1" applyFill="1" applyBorder="1" applyAlignment="1" applyProtection="1">
      <alignment horizontal="left" vertical="top"/>
    </xf>
    <xf numFmtId="49" fontId="8" fillId="0" borderId="18" xfId="15" applyNumberFormat="1" applyFont="1" applyFill="1" applyBorder="1" applyAlignment="1" applyProtection="1">
      <alignment vertical="top" wrapText="1"/>
    </xf>
    <xf numFmtId="0" fontId="8" fillId="0" borderId="18" xfId="15" applyFont="1" applyFill="1" applyBorder="1" applyProtection="1"/>
    <xf numFmtId="49" fontId="0" fillId="0" borderId="18" xfId="15" applyNumberFormat="1" applyFont="1" applyFill="1" applyBorder="1" applyAlignment="1" applyProtection="1">
      <alignment vertical="top" wrapText="1"/>
    </xf>
    <xf numFmtId="49" fontId="0" fillId="0" borderId="3" xfId="15" applyNumberFormat="1" applyFont="1" applyFill="1" applyBorder="1" applyAlignment="1" applyProtection="1">
      <alignment horizontal="left" vertical="top" wrapText="1"/>
    </xf>
    <xf numFmtId="49" fontId="8" fillId="0" borderId="3" xfId="15" applyNumberFormat="1" applyFont="1" applyFill="1" applyBorder="1" applyAlignment="1" applyProtection="1">
      <alignment horizontal="left" vertical="top" wrapText="1"/>
    </xf>
    <xf numFmtId="49" fontId="0" fillId="0" borderId="3" xfId="14" applyNumberFormat="1" applyFont="1" applyFill="1" applyBorder="1" applyAlignment="1" applyProtection="1">
      <alignment horizontal="left" vertical="top" wrapText="1"/>
    </xf>
    <xf numFmtId="3" fontId="8" fillId="0" borderId="1" xfId="7" applyFont="1" applyFill="1" applyBorder="1" applyAlignment="1" applyProtection="1">
      <alignment horizontal="right" vertical="top"/>
    </xf>
    <xf numFmtId="3" fontId="8" fillId="0" borderId="22" xfId="7" applyFont="1" applyFill="1" applyBorder="1" applyAlignment="1" applyProtection="1">
      <alignment horizontal="right" vertical="top"/>
    </xf>
    <xf numFmtId="49" fontId="4" fillId="0" borderId="23" xfId="0" applyNumberFormat="1" applyFont="1" applyFill="1" applyBorder="1" applyAlignment="1" applyProtection="1">
      <alignment horizontal="left" vertical="top" wrapText="1"/>
    </xf>
    <xf numFmtId="49" fontId="0" fillId="0" borderId="3" xfId="11" applyNumberFormat="1" applyFont="1" applyFill="1" applyBorder="1" applyAlignment="1" applyProtection="1">
      <alignment horizontal="left" vertical="top" wrapText="1"/>
    </xf>
    <xf numFmtId="0" fontId="13" fillId="0" borderId="0" xfId="0" applyFont="1" applyFill="1" applyBorder="1" applyAlignment="1" applyProtection="1">
      <alignment vertical="top" wrapText="1"/>
    </xf>
    <xf numFmtId="0" fontId="13" fillId="0" borderId="19" xfId="0" applyFont="1" applyFill="1" applyBorder="1" applyAlignment="1" applyProtection="1"/>
    <xf numFmtId="0" fontId="13" fillId="0" borderId="0" xfId="0" applyFont="1" applyFill="1" applyBorder="1" applyAlignment="1" applyProtection="1"/>
    <xf numFmtId="49" fontId="8" fillId="0" borderId="3" xfId="11" applyNumberFormat="1" applyFont="1" applyFill="1" applyBorder="1" applyAlignment="1" applyProtection="1">
      <alignment horizontal="left" vertical="top" wrapText="1"/>
    </xf>
    <xf numFmtId="49" fontId="4" fillId="0" borderId="23" xfId="11" applyNumberFormat="1" applyFont="1" applyFill="1" applyBorder="1" applyAlignment="1" applyProtection="1">
      <alignment horizontal="left" vertical="top" wrapText="1"/>
    </xf>
    <xf numFmtId="4" fontId="8" fillId="0" borderId="0" xfId="7" applyNumberFormat="1" applyFont="1" applyFill="1" applyBorder="1" applyAlignment="1" applyProtection="1">
      <alignment horizontal="left"/>
    </xf>
    <xf numFmtId="49" fontId="0" fillId="0" borderId="3" xfId="4" applyNumberFormat="1" applyFont="1" applyFill="1" applyBorder="1" applyAlignment="1" applyProtection="1">
      <alignment horizontal="left" vertical="top" wrapText="1"/>
    </xf>
    <xf numFmtId="49" fontId="8" fillId="0" borderId="3" xfId="4" applyNumberFormat="1" applyFont="1" applyFill="1" applyBorder="1" applyAlignment="1" applyProtection="1">
      <alignment horizontal="left" vertical="top" wrapText="1"/>
    </xf>
    <xf numFmtId="3" fontId="4" fillId="0" borderId="22" xfId="7" applyFont="1" applyFill="1" applyBorder="1" applyAlignment="1" applyProtection="1">
      <alignment horizontal="center" vertical="top"/>
    </xf>
    <xf numFmtId="4" fontId="4" fillId="0" borderId="27" xfId="7" applyNumberFormat="1" applyFont="1" applyFill="1" applyBorder="1" applyProtection="1">
      <alignment horizontal="right"/>
    </xf>
    <xf numFmtId="43" fontId="4" fillId="0" borderId="22" xfId="22" applyFont="1" applyFill="1" applyBorder="1" applyAlignment="1" applyProtection="1"/>
    <xf numFmtId="3" fontId="4" fillId="0" borderId="1" xfId="7" applyFont="1" applyFill="1" applyBorder="1" applyAlignment="1" applyProtection="1">
      <alignment horizontal="center" vertical="top"/>
    </xf>
    <xf numFmtId="4" fontId="4" fillId="0" borderId="4" xfId="7" applyNumberFormat="1" applyFont="1" applyFill="1" applyBorder="1" applyProtection="1">
      <alignment horizontal="right"/>
    </xf>
    <xf numFmtId="3" fontId="26" fillId="0" borderId="24" xfId="7" applyFont="1" applyFill="1" applyBorder="1" applyAlignment="1" applyProtection="1">
      <alignment horizontal="left" vertical="top"/>
    </xf>
    <xf numFmtId="49" fontId="26" fillId="0" borderId="24" xfId="7" applyNumberFormat="1" applyFont="1" applyFill="1" applyBorder="1" applyAlignment="1" applyProtection="1">
      <alignment horizontal="left"/>
    </xf>
    <xf numFmtId="3" fontId="26" fillId="0" borderId="24" xfId="7" applyFont="1" applyFill="1" applyBorder="1" applyAlignment="1" applyProtection="1"/>
    <xf numFmtId="4" fontId="4" fillId="0" borderId="29" xfId="7" applyNumberFormat="1" applyFont="1" applyFill="1" applyBorder="1" applyProtection="1">
      <alignment horizontal="right"/>
    </xf>
    <xf numFmtId="3" fontId="4" fillId="0" borderId="0" xfId="7" applyFont="1" applyFill="1" applyAlignment="1" applyProtection="1">
      <alignment horizontal="left" vertical="top"/>
    </xf>
    <xf numFmtId="49" fontId="8" fillId="0" borderId="0" xfId="8" applyNumberFormat="1" applyFont="1" applyFill="1" applyBorder="1" applyAlignment="1" applyProtection="1">
      <alignment horizontal="left" vertical="top" wrapText="1"/>
    </xf>
    <xf numFmtId="43" fontId="8" fillId="0" borderId="0" xfId="22" applyFont="1" applyFill="1" applyAlignment="1" applyProtection="1"/>
    <xf numFmtId="49" fontId="4" fillId="0" borderId="18" xfId="0" applyNumberFormat="1" applyFont="1" applyFill="1" applyBorder="1" applyAlignment="1" applyProtection="1">
      <alignment horizontal="left" vertical="top" wrapText="1"/>
    </xf>
    <xf numFmtId="49" fontId="0" fillId="0" borderId="18" xfId="0" applyNumberFormat="1" applyFill="1" applyBorder="1" applyAlignment="1" applyProtection="1">
      <alignment horizontal="left" vertical="top" wrapText="1"/>
    </xf>
    <xf numFmtId="49" fontId="14" fillId="0" borderId="18" xfId="0" applyNumberFormat="1" applyFont="1" applyFill="1" applyBorder="1" applyAlignment="1" applyProtection="1">
      <alignment horizontal="left" vertical="top" wrapText="1"/>
    </xf>
    <xf numFmtId="49" fontId="4" fillId="0" borderId="18" xfId="0" applyNumberFormat="1" applyFont="1" applyFill="1" applyBorder="1" applyAlignment="1" applyProtection="1">
      <alignment vertical="top" wrapText="1"/>
    </xf>
    <xf numFmtId="2" fontId="16" fillId="0" borderId="0" xfId="20" applyNumberFormat="1" applyFont="1" applyFill="1" applyProtection="1"/>
    <xf numFmtId="2" fontId="16" fillId="0" borderId="0" xfId="20" applyNumberFormat="1" applyFont="1" applyFill="1" applyAlignment="1" applyProtection="1">
      <alignment horizontal="right" wrapText="1"/>
    </xf>
    <xf numFmtId="49" fontId="8" fillId="0" borderId="18" xfId="5" applyNumberFormat="1" applyFont="1" applyFill="1" applyBorder="1" applyAlignment="1" applyProtection="1">
      <alignment horizontal="left" vertical="top"/>
    </xf>
    <xf numFmtId="3" fontId="0" fillId="0" borderId="14" xfId="5" applyFont="1" applyFill="1" applyBorder="1" applyAlignment="1" applyProtection="1">
      <alignment horizontal="center" vertical="top" wrapText="1"/>
    </xf>
    <xf numFmtId="3" fontId="8" fillId="0" borderId="19" xfId="5" applyFont="1" applyFill="1" applyBorder="1" applyAlignment="1" applyProtection="1">
      <alignment wrapText="1"/>
    </xf>
    <xf numFmtId="2" fontId="8" fillId="0" borderId="0" xfId="5" applyNumberFormat="1" applyFont="1" applyFill="1" applyBorder="1" applyAlignment="1" applyProtection="1">
      <alignment horizontal="right" wrapText="1"/>
    </xf>
    <xf numFmtId="3" fontId="8" fillId="0" borderId="14" xfId="5" applyFont="1" applyFill="1" applyBorder="1" applyAlignment="1" applyProtection="1">
      <alignment horizontal="center" vertical="top" wrapText="1"/>
    </xf>
    <xf numFmtId="49" fontId="0" fillId="0" borderId="26" xfId="0" applyNumberFormat="1" applyFont="1" applyFill="1" applyBorder="1" applyAlignment="1" applyProtection="1">
      <alignment vertical="top" wrapText="1"/>
    </xf>
    <xf numFmtId="4" fontId="8" fillId="0" borderId="26" xfId="5" applyNumberFormat="1" applyFont="1" applyFill="1" applyBorder="1" applyProtection="1">
      <alignment horizontal="right"/>
    </xf>
    <xf numFmtId="49" fontId="8" fillId="0" borderId="0" xfId="5" applyNumberFormat="1" applyFont="1" applyFill="1" applyBorder="1" applyAlignment="1" applyProtection="1">
      <alignment horizontal="left" wrapText="1"/>
    </xf>
    <xf numFmtId="2" fontId="8" fillId="0" borderId="0" xfId="5" applyNumberFormat="1" applyFont="1" applyFill="1" applyBorder="1" applyAlignment="1" applyProtection="1">
      <alignment horizontal="right"/>
    </xf>
    <xf numFmtId="4" fontId="8" fillId="0" borderId="0" xfId="5" applyNumberFormat="1" applyFont="1" applyFill="1" applyBorder="1" applyAlignment="1" applyProtection="1">
      <alignment horizontal="right"/>
    </xf>
    <xf numFmtId="3" fontId="8" fillId="0" borderId="16" xfId="5" applyFont="1" applyFill="1" applyBorder="1" applyAlignment="1" applyProtection="1">
      <alignment horizontal="center" vertical="top"/>
    </xf>
    <xf numFmtId="49" fontId="4" fillId="0" borderId="17" xfId="5" applyNumberFormat="1" applyFont="1" applyFill="1" applyBorder="1" applyAlignment="1" applyProtection="1">
      <alignment horizontal="left" vertical="top" wrapText="1"/>
    </xf>
    <xf numFmtId="2" fontId="8" fillId="0" borderId="17" xfId="5" applyNumberFormat="1" applyFont="1" applyFill="1" applyBorder="1" applyProtection="1">
      <alignment horizontal="right"/>
    </xf>
    <xf numFmtId="4" fontId="8" fillId="0" borderId="17" xfId="5" applyNumberFormat="1" applyFont="1" applyFill="1" applyBorder="1" applyProtection="1">
      <alignment horizontal="right"/>
    </xf>
    <xf numFmtId="49" fontId="4" fillId="0" borderId="0" xfId="73" applyNumberFormat="1" applyFont="1" applyFill="1" applyBorder="1" applyAlignment="1" applyProtection="1">
      <alignment horizontal="left" wrapText="1"/>
    </xf>
    <xf numFmtId="0" fontId="4" fillId="0" borderId="0" xfId="73" applyNumberFormat="1" applyFont="1" applyBorder="1" applyAlignment="1" applyProtection="1">
      <alignment horizontal="left" wrapText="1"/>
    </xf>
    <xf numFmtId="176" fontId="8" fillId="0" borderId="0" xfId="73" applyNumberFormat="1" applyFont="1" applyFill="1" applyBorder="1" applyAlignment="1" applyProtection="1">
      <alignment horizontal="left" wrapText="1"/>
    </xf>
    <xf numFmtId="4" fontId="4" fillId="0" borderId="0" xfId="73" applyNumberFormat="1" applyFont="1" applyFill="1" applyBorder="1" applyAlignment="1" applyProtection="1">
      <alignment horizontal="right" wrapText="1"/>
    </xf>
    <xf numFmtId="0" fontId="8" fillId="0" borderId="0" xfId="75" applyFont="1" applyAlignment="1" applyProtection="1">
      <alignment wrapText="1"/>
    </xf>
    <xf numFmtId="0" fontId="8" fillId="0" borderId="0" xfId="75" applyFont="1" applyAlignment="1" applyProtection="1">
      <alignment horizontal="left" wrapText="1"/>
    </xf>
    <xf numFmtId="177" fontId="8" fillId="0" borderId="42" xfId="76" applyNumberFormat="1" applyFont="1" applyFill="1" applyBorder="1" applyAlignment="1" applyProtection="1">
      <alignment horizontal="left" vertical="center" wrapText="1"/>
    </xf>
    <xf numFmtId="0" fontId="8" fillId="0" borderId="42" xfId="76" applyNumberFormat="1" applyFont="1" applyFill="1" applyBorder="1" applyAlignment="1" applyProtection="1">
      <alignment horizontal="center" vertical="center"/>
    </xf>
    <xf numFmtId="0" fontId="8" fillId="0" borderId="42" xfId="76" applyNumberFormat="1" applyFont="1" applyFill="1" applyBorder="1" applyAlignment="1" applyProtection="1">
      <alignment horizontal="left" vertical="center"/>
    </xf>
    <xf numFmtId="176" fontId="8" fillId="0" borderId="42" xfId="76" applyNumberFormat="1" applyFont="1" applyFill="1" applyBorder="1" applyAlignment="1" applyProtection="1">
      <alignment horizontal="center" vertical="center"/>
    </xf>
    <xf numFmtId="4" fontId="8" fillId="0" borderId="42" xfId="77" applyNumberFormat="1" applyFont="1" applyFill="1" applyBorder="1" applyAlignment="1" applyProtection="1">
      <alignment horizontal="center" vertical="center"/>
    </xf>
    <xf numFmtId="177" fontId="8" fillId="0" borderId="0" xfId="76" applyNumberFormat="1" applyFont="1" applyFill="1" applyBorder="1" applyAlignment="1" applyProtection="1">
      <alignment horizontal="right" vertical="top" wrapText="1"/>
    </xf>
    <xf numFmtId="0" fontId="4" fillId="0" borderId="0" xfId="73" applyNumberFormat="1" applyFont="1" applyFill="1" applyBorder="1" applyAlignment="1" applyProtection="1">
      <alignment horizontal="left" vertical="top" wrapText="1"/>
    </xf>
    <xf numFmtId="0" fontId="8" fillId="0" borderId="0" xfId="73" applyNumberFormat="1" applyFont="1" applyFill="1" applyBorder="1" applyAlignment="1" applyProtection="1">
      <alignment horizontal="left" wrapText="1"/>
    </xf>
    <xf numFmtId="1" fontId="8" fillId="0" borderId="0" xfId="73" applyNumberFormat="1" applyFont="1" applyFill="1" applyBorder="1" applyAlignment="1" applyProtection="1">
      <alignment horizontal="right" wrapText="1"/>
    </xf>
    <xf numFmtId="0" fontId="8" fillId="0" borderId="0" xfId="73" applyNumberFormat="1" applyFont="1" applyFill="1" applyBorder="1" applyAlignment="1" applyProtection="1">
      <alignment horizontal="left" vertical="top" wrapText="1"/>
    </xf>
    <xf numFmtId="177" fontId="8" fillId="0" borderId="0" xfId="76" applyNumberFormat="1" applyFont="1" applyFill="1" applyBorder="1" applyAlignment="1" applyProtection="1">
      <alignment horizontal="right" vertical="center" wrapText="1"/>
    </xf>
    <xf numFmtId="0" fontId="8" fillId="0" borderId="0" xfId="75" applyFont="1" applyAlignment="1" applyProtection="1">
      <alignment vertical="top" wrapText="1"/>
    </xf>
    <xf numFmtId="1" fontId="8" fillId="0" borderId="0" xfId="75" applyNumberFormat="1" applyFont="1" applyAlignment="1" applyProtection="1">
      <alignment horizontal="right" wrapText="1"/>
    </xf>
    <xf numFmtId="0" fontId="8" fillId="0" borderId="0" xfId="73" applyNumberFormat="1" applyFont="1" applyFill="1" applyBorder="1" applyAlignment="1" applyProtection="1">
      <alignment horizontal="left" vertical="center"/>
    </xf>
    <xf numFmtId="1" fontId="8" fillId="0" borderId="0" xfId="73" applyNumberFormat="1" applyFont="1" applyFill="1" applyBorder="1" applyAlignment="1" applyProtection="1">
      <alignment horizontal="right" vertical="center" wrapText="1"/>
    </xf>
    <xf numFmtId="4" fontId="8" fillId="0" borderId="0" xfId="78" applyNumberFormat="1" applyFont="1" applyFill="1" applyAlignment="1" applyProtection="1">
      <alignment horizontal="right" vertical="center" wrapText="1"/>
    </xf>
    <xf numFmtId="0" fontId="8" fillId="0" borderId="0" xfId="73" applyNumberFormat="1" applyFont="1" applyFill="1" applyBorder="1" applyAlignment="1" applyProtection="1">
      <alignment horizontal="left"/>
    </xf>
    <xf numFmtId="49" fontId="8" fillId="0" borderId="0" xfId="76" applyNumberFormat="1" applyFont="1" applyFill="1" applyBorder="1" applyAlignment="1" applyProtection="1">
      <alignment horizontal="left" vertical="top" wrapText="1"/>
    </xf>
    <xf numFmtId="0" fontId="8" fillId="0" borderId="0" xfId="73" applyNumberFormat="1" applyFont="1" applyFill="1" applyBorder="1" applyAlignment="1" applyProtection="1">
      <alignment horizontal="left" vertical="center" wrapText="1"/>
    </xf>
    <xf numFmtId="49" fontId="8" fillId="0" borderId="0" xfId="76" applyNumberFormat="1" applyFont="1" applyFill="1" applyBorder="1" applyAlignment="1" applyProtection="1">
      <alignment horizontal="left" vertical="top"/>
    </xf>
    <xf numFmtId="0" fontId="8" fillId="0" borderId="0" xfId="73" applyNumberFormat="1" applyFont="1" applyBorder="1" applyAlignment="1" applyProtection="1">
      <alignment horizontal="left" wrapText="1"/>
    </xf>
    <xf numFmtId="173" fontId="29" fillId="0" borderId="0" xfId="72" applyNumberFormat="1" applyFont="1" applyProtection="1"/>
    <xf numFmtId="0" fontId="29" fillId="0" borderId="0" xfId="72" applyFont="1" applyProtection="1"/>
    <xf numFmtId="0" fontId="8" fillId="0" borderId="0" xfId="72" applyFont="1" applyProtection="1"/>
    <xf numFmtId="0" fontId="29" fillId="0" borderId="0" xfId="72" applyFont="1" applyAlignment="1" applyProtection="1">
      <alignment horizontal="right"/>
    </xf>
    <xf numFmtId="0" fontId="8" fillId="0" borderId="0" xfId="75" applyFont="1" applyFill="1" applyAlignment="1" applyProtection="1">
      <alignment horizontal="left" wrapText="1"/>
    </xf>
    <xf numFmtId="1" fontId="8" fillId="0" borderId="0" xfId="75" applyNumberFormat="1" applyFont="1" applyFill="1" applyAlignment="1" applyProtection="1">
      <alignment horizontal="right" wrapText="1"/>
    </xf>
    <xf numFmtId="0" fontId="13" fillId="0" borderId="0" xfId="73" applyNumberFormat="1" applyFont="1" applyFill="1" applyBorder="1" applyAlignment="1" applyProtection="1">
      <alignment horizontal="left" vertical="top" wrapText="1"/>
    </xf>
    <xf numFmtId="177" fontId="8" fillId="0" borderId="0" xfId="79" applyNumberFormat="1" applyFont="1" applyFill="1" applyBorder="1" applyAlignment="1" applyProtection="1">
      <alignment horizontal="right" vertical="top"/>
    </xf>
    <xf numFmtId="176" fontId="8" fillId="0" borderId="0" xfId="73" applyNumberFormat="1" applyFont="1" applyFill="1" applyBorder="1" applyAlignment="1" applyProtection="1">
      <alignment horizontal="right"/>
    </xf>
    <xf numFmtId="0" fontId="8" fillId="0" borderId="0" xfId="75" applyFont="1" applyFill="1" applyAlignment="1" applyProtection="1">
      <alignment vertical="top" wrapText="1"/>
    </xf>
    <xf numFmtId="0" fontId="8" fillId="0" borderId="0" xfId="14" applyFont="1" applyAlignment="1" applyProtection="1">
      <alignment horizontal="left"/>
    </xf>
    <xf numFmtId="1" fontId="8" fillId="0" borderId="0" xfId="14" applyNumberFormat="1" applyFont="1" applyAlignment="1" applyProtection="1">
      <alignment horizontal="right"/>
    </xf>
    <xf numFmtId="177" fontId="8" fillId="0" borderId="0" xfId="79" applyNumberFormat="1" applyFont="1" applyFill="1" applyBorder="1" applyAlignment="1" applyProtection="1">
      <alignment horizontal="right" vertical="top" wrapText="1"/>
    </xf>
    <xf numFmtId="0" fontId="8" fillId="0" borderId="0" xfId="80" applyFont="1" applyAlignment="1" applyProtection="1">
      <alignment horizontal="left" wrapText="1"/>
    </xf>
    <xf numFmtId="0" fontId="8" fillId="0" borderId="0" xfId="80" applyFont="1" applyAlignment="1" applyProtection="1">
      <alignment horizontal="right" wrapText="1"/>
    </xf>
    <xf numFmtId="0" fontId="8" fillId="0" borderId="0" xfId="75" applyFont="1" applyBorder="1" applyAlignment="1" applyProtection="1">
      <alignment wrapText="1"/>
    </xf>
    <xf numFmtId="0" fontId="8" fillId="0" borderId="0" xfId="75" applyFont="1" applyBorder="1" applyAlignment="1" applyProtection="1">
      <alignment horizontal="left" wrapText="1"/>
    </xf>
    <xf numFmtId="177" fontId="8" fillId="0" borderId="24" xfId="73" applyNumberFormat="1" applyFont="1" applyFill="1" applyBorder="1" applyAlignment="1" applyProtection="1">
      <alignment horizontal="left" vertical="center" wrapText="1"/>
    </xf>
    <xf numFmtId="0" fontId="4" fillId="0" borderId="24" xfId="73" applyNumberFormat="1" applyFont="1" applyFill="1" applyBorder="1" applyAlignment="1" applyProtection="1">
      <alignment horizontal="left"/>
    </xf>
    <xf numFmtId="0" fontId="4" fillId="0" borderId="24" xfId="73" applyNumberFormat="1" applyFont="1" applyFill="1" applyBorder="1" applyAlignment="1" applyProtection="1">
      <alignment horizontal="left" wrapText="1"/>
    </xf>
    <xf numFmtId="176" fontId="8" fillId="0" borderId="24" xfId="73" applyNumberFormat="1" applyFont="1" applyFill="1" applyBorder="1" applyAlignment="1" applyProtection="1">
      <alignment horizontal="right" wrapText="1"/>
    </xf>
    <xf numFmtId="4" fontId="4" fillId="0" borderId="24" xfId="78" applyNumberFormat="1" applyFont="1" applyFill="1" applyBorder="1" applyAlignment="1" applyProtection="1">
      <alignment horizontal="right"/>
    </xf>
    <xf numFmtId="176" fontId="8" fillId="0" borderId="0" xfId="73" applyNumberFormat="1" applyFont="1" applyFill="1" applyBorder="1" applyAlignment="1" applyProtection="1">
      <alignment horizontal="left"/>
    </xf>
    <xf numFmtId="4" fontId="4" fillId="0" borderId="0" xfId="73" applyNumberFormat="1" applyFont="1" applyFill="1" applyBorder="1" applyAlignment="1" applyProtection="1">
      <alignment horizontal="right"/>
    </xf>
    <xf numFmtId="0" fontId="8" fillId="0" borderId="0" xfId="75" applyFont="1" applyAlignment="1" applyProtection="1">
      <alignment vertical="top"/>
    </xf>
    <xf numFmtId="0" fontId="8" fillId="0" borderId="0" xfId="75" applyFont="1" applyAlignment="1" applyProtection="1">
      <alignment horizontal="left"/>
    </xf>
    <xf numFmtId="177" fontId="8" fillId="0" borderId="0" xfId="76" applyNumberFormat="1" applyFont="1" applyFill="1" applyBorder="1" applyAlignment="1" applyProtection="1">
      <alignment horizontal="left" vertical="top" wrapText="1"/>
    </xf>
    <xf numFmtId="0" fontId="8" fillId="0" borderId="0" xfId="76" applyNumberFormat="1" applyFont="1" applyFill="1" applyBorder="1" applyAlignment="1" applyProtection="1">
      <alignment horizontal="center" vertical="top"/>
    </xf>
    <xf numFmtId="0" fontId="8" fillId="0" borderId="0" xfId="76" applyNumberFormat="1" applyFont="1" applyFill="1" applyBorder="1" applyAlignment="1" applyProtection="1">
      <alignment horizontal="left"/>
    </xf>
    <xf numFmtId="1" fontId="8" fillId="0" borderId="0" xfId="76" applyNumberFormat="1" applyFont="1" applyFill="1" applyBorder="1" applyAlignment="1" applyProtection="1">
      <alignment horizontal="right"/>
    </xf>
    <xf numFmtId="1" fontId="8" fillId="0" borderId="0" xfId="75" applyNumberFormat="1" applyFont="1" applyAlignment="1" applyProtection="1">
      <alignment horizontal="right"/>
    </xf>
    <xf numFmtId="0" fontId="8" fillId="0" borderId="0" xfId="75" applyFont="1" applyFill="1" applyAlignment="1" applyProtection="1">
      <alignment horizontal="right"/>
    </xf>
    <xf numFmtId="0" fontId="8" fillId="0" borderId="0" xfId="14" applyFont="1" applyBorder="1" applyAlignment="1" applyProtection="1">
      <alignment horizontal="left"/>
    </xf>
    <xf numFmtId="1" fontId="8" fillId="0" borderId="0" xfId="14" applyNumberFormat="1" applyFont="1" applyFill="1" applyBorder="1" applyAlignment="1" applyProtection="1"/>
    <xf numFmtId="0" fontId="8" fillId="0" borderId="0" xfId="75" applyFont="1" applyAlignment="1" applyProtection="1">
      <alignment horizontal="right" vertical="top"/>
    </xf>
    <xf numFmtId="0" fontId="8" fillId="0" borderId="0" xfId="73" quotePrefix="1" applyNumberFormat="1" applyFont="1" applyFill="1" applyBorder="1" applyAlignment="1" applyProtection="1">
      <alignment horizontal="left" vertical="top" wrapText="1"/>
    </xf>
    <xf numFmtId="1" fontId="8" fillId="0" borderId="0" xfId="73" applyNumberFormat="1" applyFont="1" applyFill="1" applyBorder="1" applyAlignment="1" applyProtection="1">
      <alignment wrapText="1"/>
    </xf>
    <xf numFmtId="0" fontId="8" fillId="0" borderId="0" xfId="75" applyFont="1" applyFill="1" applyBorder="1" applyAlignment="1" applyProtection="1">
      <alignment horizontal="left"/>
    </xf>
    <xf numFmtId="1" fontId="8" fillId="0" borderId="0" xfId="75" applyNumberFormat="1" applyFont="1" applyFill="1" applyBorder="1" applyAlignment="1" applyProtection="1"/>
    <xf numFmtId="0" fontId="13" fillId="0" borderId="0" xfId="73" quotePrefix="1" applyNumberFormat="1" applyFont="1" applyFill="1" applyBorder="1" applyAlignment="1" applyProtection="1">
      <alignment horizontal="left" vertical="top" wrapText="1"/>
    </xf>
    <xf numFmtId="0" fontId="8" fillId="0" borderId="0" xfId="75" applyFont="1" applyFill="1" applyAlignment="1" applyProtection="1">
      <alignment horizontal="right" vertical="top"/>
    </xf>
    <xf numFmtId="0" fontId="8" fillId="0" borderId="0" xfId="75" applyFont="1" applyFill="1" applyAlignment="1" applyProtection="1">
      <alignment vertical="top"/>
    </xf>
    <xf numFmtId="0" fontId="8" fillId="0" borderId="0" xfId="75" applyFont="1" applyFill="1" applyAlignment="1" applyProtection="1">
      <alignment horizontal="left"/>
    </xf>
    <xf numFmtId="1" fontId="8" fillId="0" borderId="0" xfId="75" applyNumberFormat="1" applyFont="1" applyFill="1" applyAlignment="1" applyProtection="1">
      <alignment horizontal="right"/>
    </xf>
    <xf numFmtId="0" fontId="28" fillId="0" borderId="0" xfId="75" applyAlignment="1" applyProtection="1">
      <alignment vertical="top"/>
    </xf>
    <xf numFmtId="0" fontId="8" fillId="0" borderId="0" xfId="75" applyFont="1" applyProtection="1"/>
    <xf numFmtId="0" fontId="4" fillId="0" borderId="0" xfId="81" applyFont="1" applyFill="1" applyAlignment="1" applyProtection="1">
      <alignment horizontal="left" vertical="top" wrapText="1"/>
    </xf>
    <xf numFmtId="0" fontId="8" fillId="0" borderId="0" xfId="80" applyFont="1" applyAlignment="1" applyProtection="1">
      <alignment horizontal="left"/>
    </xf>
    <xf numFmtId="0" fontId="8" fillId="0" borderId="0" xfId="80" applyFont="1" applyAlignment="1" applyProtection="1">
      <alignment horizontal="right"/>
    </xf>
    <xf numFmtId="0" fontId="8" fillId="0" borderId="0" xfId="75" applyFont="1" applyBorder="1" applyAlignment="1" applyProtection="1">
      <alignment vertical="top"/>
    </xf>
    <xf numFmtId="0" fontId="8" fillId="0" borderId="0" xfId="75" applyFont="1" applyBorder="1" applyAlignment="1" applyProtection="1">
      <alignment horizontal="left"/>
    </xf>
    <xf numFmtId="0" fontId="8" fillId="0" borderId="0" xfId="75" applyFont="1" applyBorder="1" applyAlignment="1" applyProtection="1">
      <alignment horizontal="right"/>
    </xf>
    <xf numFmtId="177" fontId="8" fillId="0" borderId="0" xfId="73" applyNumberFormat="1" applyFont="1" applyFill="1" applyBorder="1" applyAlignment="1" applyProtection="1">
      <alignment horizontal="left" vertical="top" wrapText="1"/>
    </xf>
    <xf numFmtId="0" fontId="4" fillId="0" borderId="0" xfId="73" applyNumberFormat="1" applyFont="1" applyFill="1" applyBorder="1" applyAlignment="1" applyProtection="1">
      <alignment horizontal="left" vertical="top"/>
    </xf>
    <xf numFmtId="0" fontId="4" fillId="0" borderId="0" xfId="73" applyNumberFormat="1" applyFont="1" applyFill="1" applyBorder="1" applyAlignment="1" applyProtection="1">
      <alignment horizontal="left"/>
    </xf>
    <xf numFmtId="0" fontId="4" fillId="0" borderId="0" xfId="73" applyNumberFormat="1" applyFont="1" applyBorder="1" applyAlignment="1" applyProtection="1">
      <alignment horizontal="left"/>
    </xf>
    <xf numFmtId="0" fontId="4" fillId="0" borderId="0" xfId="80" applyFont="1" applyFill="1" applyAlignment="1" applyProtection="1">
      <alignment horizontal="left" vertical="top" wrapText="1"/>
    </xf>
    <xf numFmtId="0" fontId="8" fillId="0" borderId="0" xfId="80" applyFont="1" applyFill="1" applyAlignment="1" applyProtection="1">
      <alignment horizontal="left"/>
    </xf>
    <xf numFmtId="0" fontId="8" fillId="0" borderId="0" xfId="80" applyFont="1" applyFill="1" applyProtection="1"/>
    <xf numFmtId="0" fontId="8" fillId="0" borderId="0" xfId="80" applyFont="1" applyFill="1" applyAlignment="1" applyProtection="1">
      <alignment horizontal="left" vertical="top" wrapText="1"/>
    </xf>
    <xf numFmtId="177" fontId="8" fillId="0" borderId="0" xfId="83" applyNumberFormat="1" applyFont="1" applyFill="1" applyBorder="1" applyAlignment="1" applyProtection="1">
      <alignment horizontal="right" vertical="top"/>
    </xf>
    <xf numFmtId="0" fontId="8" fillId="0" borderId="0" xfId="75" applyFont="1" applyFill="1" applyAlignment="1" applyProtection="1">
      <alignment horizontal="left" vertical="top" wrapText="1"/>
    </xf>
    <xf numFmtId="177" fontId="8" fillId="0" borderId="0" xfId="84" applyNumberFormat="1" applyFont="1" applyFill="1" applyBorder="1" applyAlignment="1" applyProtection="1">
      <alignment horizontal="right" vertical="top"/>
    </xf>
    <xf numFmtId="1" fontId="8" fillId="0" borderId="0" xfId="75" applyNumberFormat="1" applyFont="1" applyProtection="1"/>
    <xf numFmtId="0" fontId="28" fillId="0" borderId="0" xfId="75" applyAlignment="1" applyProtection="1">
      <alignment wrapText="1"/>
    </xf>
    <xf numFmtId="177" fontId="0" fillId="0" borderId="0" xfId="76" applyNumberFormat="1" applyFont="1" applyFill="1" applyBorder="1" applyAlignment="1" applyProtection="1">
      <alignment horizontal="right" vertical="top" wrapText="1"/>
    </xf>
    <xf numFmtId="0" fontId="0" fillId="0" borderId="0" xfId="80" applyFont="1" applyAlignment="1" applyProtection="1">
      <alignment horizontal="left" wrapText="1"/>
    </xf>
    <xf numFmtId="4" fontId="8" fillId="0" borderId="20" xfId="5" applyNumberFormat="1" applyFont="1" applyFill="1" applyBorder="1" applyAlignment="1" applyProtection="1">
      <protection locked="0"/>
    </xf>
    <xf numFmtId="4" fontId="8" fillId="0" borderId="1" xfId="5" applyNumberFormat="1" applyFont="1" applyFill="1" applyBorder="1" applyProtection="1">
      <alignment horizontal="right"/>
      <protection locked="0"/>
    </xf>
    <xf numFmtId="2" fontId="8" fillId="0" borderId="1" xfId="5" applyNumberFormat="1" applyFont="1" applyFill="1" applyBorder="1" applyProtection="1">
      <alignment horizontal="right"/>
      <protection locked="0"/>
    </xf>
    <xf numFmtId="2" fontId="16" fillId="0" borderId="1" xfId="20" applyNumberFormat="1" applyFont="1" applyFill="1" applyBorder="1" applyAlignment="1" applyProtection="1">
      <alignment horizontal="right" wrapText="1"/>
      <protection locked="0"/>
    </xf>
    <xf numFmtId="2" fontId="16" fillId="0" borderId="1" xfId="20" applyNumberFormat="1" applyFont="1" applyFill="1" applyBorder="1" applyProtection="1">
      <protection locked="0"/>
    </xf>
    <xf numFmtId="2" fontId="12" fillId="0" borderId="1" xfId="5" applyNumberFormat="1" applyFont="1" applyFill="1" applyBorder="1" applyProtection="1">
      <alignment horizontal="right"/>
      <protection locked="0"/>
    </xf>
    <xf numFmtId="4" fontId="8" fillId="0" borderId="3" xfId="5" applyNumberFormat="1" applyFont="1" applyFill="1" applyBorder="1" applyProtection="1">
      <alignment horizontal="right"/>
      <protection locked="0"/>
    </xf>
    <xf numFmtId="4" fontId="8" fillId="0" borderId="23" xfId="5" applyNumberFormat="1" applyFont="1" applyFill="1" applyBorder="1" applyProtection="1">
      <alignment horizontal="right"/>
      <protection locked="0"/>
    </xf>
    <xf numFmtId="4" fontId="8" fillId="0" borderId="0" xfId="5" applyNumberFormat="1" applyFont="1" applyFill="1" applyProtection="1">
      <alignment horizontal="right"/>
      <protection locked="0"/>
    </xf>
    <xf numFmtId="43" fontId="16" fillId="0" borderId="1" xfId="22" applyFont="1" applyFill="1" applyBorder="1" applyAlignment="1" applyProtection="1">
      <alignment wrapText="1"/>
      <protection locked="0"/>
    </xf>
    <xf numFmtId="4" fontId="16" fillId="0" borderId="1" xfId="20" applyNumberFormat="1" applyFont="1" applyFill="1" applyBorder="1" applyProtection="1">
      <protection locked="0"/>
    </xf>
    <xf numFmtId="4" fontId="16" fillId="0" borderId="1" xfId="20" applyNumberFormat="1" applyFont="1" applyFill="1" applyBorder="1" applyAlignment="1" applyProtection="1">
      <alignment horizontal="right" wrapText="1"/>
      <protection locked="0"/>
    </xf>
    <xf numFmtId="4" fontId="8" fillId="0" borderId="1" xfId="5" applyNumberFormat="1" applyFont="1" applyFill="1" applyBorder="1" applyAlignment="1" applyProtection="1">
      <alignment horizontal="right" wrapText="1"/>
      <protection locked="0"/>
    </xf>
    <xf numFmtId="0" fontId="37" fillId="0" borderId="0" xfId="27" applyFont="1" applyFill="1">
      <alignment horizontal="left" vertical="top"/>
    </xf>
    <xf numFmtId="0" fontId="37" fillId="0" borderId="0" xfId="23" applyFont="1" applyFill="1">
      <alignment vertical="top" wrapText="1"/>
    </xf>
    <xf numFmtId="0" fontId="11" fillId="0" borderId="0" xfId="24" applyFont="1" applyFill="1">
      <alignment horizontal="right"/>
    </xf>
    <xf numFmtId="0" fontId="11" fillId="0" borderId="0" xfId="25" applyFont="1" applyFill="1">
      <alignment horizontal="right"/>
    </xf>
    <xf numFmtId="44" fontId="11" fillId="0" borderId="0" xfId="85" applyFont="1" applyFill="1" applyAlignment="1">
      <alignment horizontal="right"/>
    </xf>
    <xf numFmtId="44" fontId="11" fillId="0" borderId="0" xfId="85" applyFont="1" applyFill="1"/>
    <xf numFmtId="0" fontId="11" fillId="0" borderId="0" xfId="27" applyFont="1" applyFill="1">
      <alignment horizontal="left" vertical="top"/>
    </xf>
    <xf numFmtId="0" fontId="11" fillId="0" borderId="0" xfId="23" applyFont="1" applyFill="1">
      <alignment vertical="top" wrapText="1"/>
    </xf>
    <xf numFmtId="49" fontId="4" fillId="0" borderId="0" xfId="28" applyFont="1" applyFill="1">
      <alignment vertical="top" wrapText="1"/>
    </xf>
    <xf numFmtId="49" fontId="4" fillId="0" borderId="0" xfId="28" applyFont="1" applyFill="1" applyAlignment="1">
      <alignment horizontal="right" vertical="top" wrapText="1"/>
    </xf>
    <xf numFmtId="44" fontId="4" fillId="0" borderId="0" xfId="85" applyFont="1" applyFill="1" applyAlignment="1">
      <alignment horizontal="right" vertical="top" wrapText="1"/>
    </xf>
    <xf numFmtId="43" fontId="11" fillId="0" borderId="0" xfId="85" applyNumberFormat="1" applyFont="1" applyFill="1" applyAlignment="1" applyProtection="1">
      <alignment horizontal="right" wrapText="1"/>
      <protection locked="0"/>
    </xf>
    <xf numFmtId="43" fontId="11" fillId="0" borderId="0" xfId="85" applyNumberFormat="1" applyFont="1" applyFill="1" applyAlignment="1">
      <alignment horizontal="right" wrapText="1"/>
    </xf>
    <xf numFmtId="44" fontId="11" fillId="0" borderId="0" xfId="85" applyFont="1" applyFill="1" applyAlignment="1" applyProtection="1">
      <alignment horizontal="right" wrapText="1"/>
      <protection locked="0"/>
    </xf>
    <xf numFmtId="43" fontId="11" fillId="0" borderId="0" xfId="85" applyNumberFormat="1" applyFont="1" applyFill="1" applyAlignment="1">
      <alignment wrapText="1"/>
    </xf>
    <xf numFmtId="0" fontId="11" fillId="0" borderId="0" xfId="23" quotePrefix="1" applyFont="1" applyFill="1">
      <alignment vertical="top" wrapText="1"/>
    </xf>
    <xf numFmtId="1" fontId="11" fillId="0" borderId="0" xfId="25" applyNumberFormat="1" applyFont="1" applyFill="1">
      <alignment horizontal="right"/>
    </xf>
    <xf numFmtId="0" fontId="8" fillId="0" borderId="0" xfId="23" quotePrefix="1" applyFont="1" applyFill="1">
      <alignment vertical="top" wrapText="1"/>
    </xf>
    <xf numFmtId="43" fontId="4" fillId="0" borderId="0" xfId="85" applyNumberFormat="1" applyFont="1" applyFill="1" applyAlignment="1" applyProtection="1">
      <alignment vertical="top" wrapText="1"/>
      <protection locked="0"/>
    </xf>
    <xf numFmtId="43" fontId="4" fillId="0" borderId="0" xfId="85" applyNumberFormat="1" applyFont="1" applyFill="1" applyAlignment="1">
      <alignment horizontal="right" vertical="top" wrapText="1"/>
    </xf>
    <xf numFmtId="43" fontId="8" fillId="0" borderId="0" xfId="85" applyNumberFormat="1" applyFont="1" applyFill="1" applyAlignment="1">
      <alignment horizontal="right" wrapText="1"/>
    </xf>
    <xf numFmtId="0" fontId="8" fillId="0" borderId="0" xfId="23" applyFont="1" applyFill="1">
      <alignment vertical="top" wrapText="1"/>
    </xf>
    <xf numFmtId="49" fontId="8" fillId="0" borderId="0" xfId="28" applyFont="1" applyFill="1">
      <alignment vertical="top" wrapText="1"/>
    </xf>
    <xf numFmtId="0" fontId="0" fillId="0" borderId="0" xfId="23" applyFont="1" applyFill="1">
      <alignment vertical="top" wrapText="1"/>
    </xf>
    <xf numFmtId="43" fontId="11" fillId="0" borderId="0" xfId="85" applyNumberFormat="1" applyFont="1" applyFill="1" applyAlignment="1" applyProtection="1">
      <alignment horizontal="center" wrapText="1"/>
      <protection locked="0"/>
    </xf>
    <xf numFmtId="44" fontId="37" fillId="0" borderId="0" xfId="24" applyNumberFormat="1" applyFont="1" applyFill="1">
      <alignment horizontal="right"/>
    </xf>
    <xf numFmtId="0" fontId="37" fillId="0" borderId="0" xfId="24" applyFont="1" applyFill="1">
      <alignment horizontal="right"/>
    </xf>
    <xf numFmtId="44" fontId="11" fillId="0" borderId="0" xfId="85" applyFont="1" applyFill="1" applyAlignment="1">
      <alignment horizontal="right" wrapText="1"/>
    </xf>
    <xf numFmtId="4" fontId="8" fillId="0" borderId="0" xfId="75" applyNumberFormat="1" applyFont="1" applyFill="1" applyProtection="1">
      <protection locked="0"/>
    </xf>
    <xf numFmtId="0" fontId="29" fillId="0" borderId="0" xfId="72" applyFont="1" applyProtection="1">
      <protection locked="0"/>
    </xf>
    <xf numFmtId="0" fontId="28" fillId="0" borderId="0" xfId="75" applyAlignment="1" applyProtection="1">
      <alignment vertical="top"/>
      <protection locked="0"/>
    </xf>
    <xf numFmtId="0" fontId="28" fillId="0" borderId="0" xfId="75" applyAlignment="1" applyProtection="1">
      <alignment wrapText="1"/>
      <protection locked="0"/>
    </xf>
    <xf numFmtId="0" fontId="0" fillId="0" borderId="0" xfId="0" applyAlignment="1">
      <alignment horizontal="right"/>
    </xf>
    <xf numFmtId="0" fontId="8" fillId="0" borderId="0" xfId="0" applyFont="1" applyAlignment="1">
      <alignment horizontal="center"/>
    </xf>
    <xf numFmtId="0" fontId="8" fillId="0" borderId="0" xfId="0" applyFont="1"/>
    <xf numFmtId="0" fontId="8" fillId="0" borderId="0" xfId="0" applyFont="1" applyAlignment="1"/>
    <xf numFmtId="0" fontId="38" fillId="0" borderId="0" xfId="0" applyFont="1" applyAlignment="1">
      <alignment horizontal="center"/>
    </xf>
    <xf numFmtId="0" fontId="38" fillId="0" borderId="0" xfId="0" applyFont="1" applyAlignment="1">
      <alignment horizontal="justify"/>
    </xf>
    <xf numFmtId="0" fontId="8" fillId="0" borderId="0" xfId="0" applyFont="1" applyAlignment="1">
      <alignment horizontal="justify"/>
    </xf>
    <xf numFmtId="0" fontId="40" fillId="0" borderId="0" xfId="0" applyFont="1" applyAlignment="1">
      <alignment horizontal="center"/>
    </xf>
    <xf numFmtId="0" fontId="39" fillId="0" borderId="0" xfId="0" applyFont="1" applyAlignment="1">
      <alignment horizontal="justify"/>
    </xf>
    <xf numFmtId="0" fontId="0" fillId="0" borderId="0" xfId="0" applyAlignment="1">
      <alignment horizontal="center"/>
    </xf>
    <xf numFmtId="0" fontId="8" fillId="0" borderId="0" xfId="0" applyFont="1" applyAlignment="1">
      <alignment horizontal="right"/>
    </xf>
    <xf numFmtId="0" fontId="4" fillId="0" borderId="0" xfId="0" applyFont="1"/>
    <xf numFmtId="0" fontId="4" fillId="0" borderId="0" xfId="0" applyFont="1" applyAlignment="1">
      <alignment horizontal="right"/>
    </xf>
    <xf numFmtId="0" fontId="4" fillId="0" borderId="0" xfId="0" applyFont="1" applyAlignment="1">
      <alignment horizontal="left" vertical="top"/>
    </xf>
    <xf numFmtId="4" fontId="8" fillId="0" borderId="0" xfId="0" applyNumberFormat="1" applyFont="1" applyAlignment="1"/>
    <xf numFmtId="0" fontId="4" fillId="0" borderId="0" xfId="0" applyFont="1" applyAlignment="1">
      <alignment horizontal="justify" vertical="top"/>
    </xf>
    <xf numFmtId="0" fontId="8" fillId="0" borderId="0" xfId="0" applyNumberFormat="1" applyFont="1" applyAlignment="1">
      <alignment horizontal="justify" vertical="top" wrapText="1"/>
    </xf>
    <xf numFmtId="0" fontId="8" fillId="0" borderId="0" xfId="0" quotePrefix="1" applyFont="1" applyAlignment="1">
      <alignment vertical="top" wrapText="1"/>
    </xf>
    <xf numFmtId="0" fontId="8" fillId="0" borderId="0" xfId="0" applyFont="1" applyAlignment="1">
      <alignment vertical="top" wrapText="1"/>
    </xf>
    <xf numFmtId="0" fontId="8" fillId="0" borderId="0" xfId="0" applyFont="1" applyAlignment="1">
      <alignment horizontal="justify" vertical="top" wrapText="1"/>
    </xf>
    <xf numFmtId="0" fontId="8" fillId="0" borderId="0" xfId="0" applyFont="1" applyFill="1" applyBorder="1" applyAlignment="1">
      <alignment horizontal="justify" vertical="top" wrapText="1"/>
    </xf>
    <xf numFmtId="1" fontId="8" fillId="0" borderId="0" xfId="0" applyNumberFormat="1" applyFont="1" applyFill="1"/>
    <xf numFmtId="4" fontId="8" fillId="0" borderId="0" xfId="0" applyNumberFormat="1" applyFont="1"/>
    <xf numFmtId="0" fontId="8" fillId="0" borderId="0" xfId="0" applyNumberFormat="1" applyFont="1" applyAlignment="1">
      <alignment horizontal="right"/>
    </xf>
    <xf numFmtId="0" fontId="8" fillId="0" borderId="0" xfId="0" applyFont="1" applyAlignment="1">
      <alignment wrapText="1"/>
    </xf>
    <xf numFmtId="0" fontId="39" fillId="0" borderId="0" xfId="0" applyFont="1" applyAlignment="1">
      <alignment wrapText="1"/>
    </xf>
    <xf numFmtId="0" fontId="0" fillId="0" borderId="0" xfId="0" applyAlignment="1">
      <alignment wrapText="1"/>
    </xf>
    <xf numFmtId="0" fontId="8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49" fontId="8" fillId="0" borderId="0" xfId="0" applyNumberFormat="1" applyFont="1" applyAlignment="1">
      <alignment horizontal="left" vertical="top" wrapText="1"/>
    </xf>
    <xf numFmtId="0" fontId="8" fillId="0" borderId="0" xfId="0" quotePrefix="1" applyFont="1" applyBorder="1" applyAlignment="1">
      <alignment horizontal="left" vertical="top" wrapText="1"/>
    </xf>
    <xf numFmtId="0" fontId="8" fillId="0" borderId="0" xfId="0" applyFont="1" applyBorder="1" applyAlignment="1">
      <alignment horizontal="left" vertical="top" wrapText="1"/>
    </xf>
    <xf numFmtId="49" fontId="8" fillId="0" borderId="0" xfId="0" applyNumberFormat="1" applyFont="1" applyAlignment="1">
      <alignment horizontal="left" vertical="top"/>
    </xf>
    <xf numFmtId="0" fontId="0" fillId="0" borderId="0" xfId="0" applyAlignment="1">
      <alignment horizontal="justify"/>
    </xf>
    <xf numFmtId="0" fontId="17" fillId="0" borderId="0" xfId="24" applyAlignment="1">
      <alignment horizontal="right"/>
    </xf>
    <xf numFmtId="0" fontId="20" fillId="0" borderId="0" xfId="26" applyFont="1" applyAlignment="1">
      <alignment horizontal="right"/>
    </xf>
    <xf numFmtId="0" fontId="0" fillId="0" borderId="0" xfId="0" applyNumberFormat="1" applyAlignment="1">
      <alignment horizontal="justify" vertical="top" wrapText="1"/>
    </xf>
    <xf numFmtId="0" fontId="8" fillId="0" borderId="0" xfId="0" applyFont="1" applyAlignment="1">
      <alignment horizontal="right" wrapText="1"/>
    </xf>
    <xf numFmtId="1" fontId="8" fillId="0" borderId="0" xfId="0" applyNumberFormat="1" applyFont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0" xfId="0" applyFill="1" applyBorder="1" applyAlignment="1">
      <alignment horizontal="justify" vertical="top" wrapText="1"/>
    </xf>
    <xf numFmtId="0" fontId="8" fillId="0" borderId="0" xfId="0" applyNumberFormat="1" applyFont="1" applyFill="1"/>
    <xf numFmtId="0" fontId="8" fillId="0" borderId="0" xfId="0" applyNumberFormat="1" applyFont="1" applyAlignment="1">
      <alignment horizontal="left" vertical="top" wrapText="1"/>
    </xf>
    <xf numFmtId="0" fontId="8" fillId="0" borderId="0" xfId="0" applyNumberFormat="1" applyFont="1" applyFill="1" applyBorder="1" applyAlignment="1">
      <alignment horizontal="left" vertical="top" wrapText="1"/>
    </xf>
    <xf numFmtId="0" fontId="8" fillId="0" borderId="0" xfId="0" applyNumberFormat="1" applyFont="1" applyAlignment="1">
      <alignment horizontal="left" vertical="top"/>
    </xf>
    <xf numFmtId="0" fontId="4" fillId="0" borderId="0" xfId="0" applyNumberFormat="1" applyFont="1" applyAlignment="1">
      <alignment horizontal="left" vertical="top" wrapText="1"/>
    </xf>
    <xf numFmtId="0" fontId="4" fillId="0" borderId="0" xfId="28" applyNumberFormat="1" applyFont="1" applyFill="1" applyAlignment="1">
      <alignment horizontal="left" vertical="top" wrapText="1"/>
    </xf>
    <xf numFmtId="0" fontId="4" fillId="0" borderId="17" xfId="0" applyFont="1" applyBorder="1"/>
    <xf numFmtId="0" fontId="0" fillId="0" borderId="17" xfId="0" applyBorder="1" applyAlignment="1">
      <alignment horizontal="right"/>
    </xf>
    <xf numFmtId="0" fontId="0" fillId="0" borderId="17" xfId="0" applyBorder="1"/>
    <xf numFmtId="178" fontId="11" fillId="0" borderId="0" xfId="85" applyNumberFormat="1" applyFont="1" applyFill="1"/>
    <xf numFmtId="178" fontId="11" fillId="0" borderId="0" xfId="85" applyNumberFormat="1" applyFont="1" applyFill="1" applyAlignment="1">
      <alignment horizontal="right" wrapText="1"/>
    </xf>
    <xf numFmtId="178" fontId="11" fillId="0" borderId="0" xfId="85" applyNumberFormat="1" applyFont="1" applyFill="1" applyAlignment="1">
      <alignment wrapText="1"/>
    </xf>
    <xf numFmtId="178" fontId="18" fillId="0" borderId="0" xfId="22" applyNumberFormat="1" applyFont="1"/>
    <xf numFmtId="178" fontId="4" fillId="0" borderId="0" xfId="85" applyNumberFormat="1" applyFont="1" applyFill="1" applyAlignment="1">
      <alignment horizontal="right" vertical="top" wrapText="1"/>
    </xf>
    <xf numFmtId="178" fontId="8" fillId="0" borderId="0" xfId="85" applyNumberFormat="1" applyFont="1" applyFill="1" applyAlignment="1">
      <alignment horizontal="right" wrapText="1"/>
    </xf>
    <xf numFmtId="178" fontId="37" fillId="0" borderId="0" xfId="24" applyNumberFormat="1" applyFont="1" applyFill="1">
      <alignment horizontal="right"/>
    </xf>
    <xf numFmtId="178" fontId="18" fillId="0" borderId="17" xfId="22" applyNumberFormat="1" applyFont="1" applyBorder="1"/>
    <xf numFmtId="178" fontId="37" fillId="0" borderId="17" xfId="24" applyNumberFormat="1" applyFont="1" applyFill="1" applyBorder="1">
      <alignment horizontal="right"/>
    </xf>
    <xf numFmtId="178" fontId="37" fillId="0" borderId="0" xfId="24" applyNumberFormat="1" applyFont="1" applyFill="1" applyBorder="1">
      <alignment horizontal="right"/>
    </xf>
    <xf numFmtId="178" fontId="37" fillId="0" borderId="0" xfId="24" applyNumberFormat="1" applyFont="1" applyFill="1" applyAlignment="1">
      <alignment horizontal="right"/>
    </xf>
    <xf numFmtId="0" fontId="0" fillId="0" borderId="0" xfId="0" applyProtection="1">
      <protection locked="0"/>
    </xf>
    <xf numFmtId="0" fontId="8" fillId="0" borderId="0" xfId="0" applyFont="1" applyProtection="1">
      <protection locked="0"/>
    </xf>
    <xf numFmtId="179" fontId="0" fillId="0" borderId="0" xfId="20" applyNumberFormat="1" applyFont="1" applyBorder="1" applyAlignment="1"/>
    <xf numFmtId="3" fontId="6" fillId="0" borderId="5" xfId="5" applyFont="1" applyFill="1" applyBorder="1" applyAlignment="1" applyProtection="1">
      <alignment horizontal="left" vertical="top"/>
    </xf>
    <xf numFmtId="49" fontId="6" fillId="0" borderId="6" xfId="5" applyNumberFormat="1" applyFont="1" applyFill="1" applyBorder="1" applyAlignment="1" applyProtection="1">
      <alignment horizontal="left" vertical="top" wrapText="1"/>
    </xf>
    <xf numFmtId="3" fontId="6" fillId="0" borderId="7" xfId="5" applyFont="1" applyFill="1" applyBorder="1" applyAlignment="1" applyProtection="1"/>
    <xf numFmtId="4" fontId="6" fillId="0" borderId="7" xfId="5" applyNumberFormat="1" applyFont="1" applyFill="1" applyBorder="1" applyAlignment="1" applyProtection="1">
      <alignment horizontal="center"/>
    </xf>
    <xf numFmtId="4" fontId="6" fillId="0" borderId="8" xfId="5" applyNumberFormat="1" applyFont="1" applyFill="1" applyBorder="1" applyAlignment="1" applyProtection="1">
      <alignment horizontal="centerContinuous"/>
    </xf>
    <xf numFmtId="3" fontId="6" fillId="0" borderId="10" xfId="5" applyFont="1" applyFill="1" applyBorder="1" applyAlignment="1" applyProtection="1">
      <alignment horizontal="left" vertical="top"/>
    </xf>
    <xf numFmtId="49" fontId="6" fillId="0" borderId="11" xfId="5" applyNumberFormat="1" applyFont="1" applyFill="1" applyBorder="1" applyAlignment="1" applyProtection="1">
      <alignment horizontal="center" vertical="top" wrapText="1"/>
    </xf>
    <xf numFmtId="3" fontId="2" fillId="0" borderId="12" xfId="5" applyFont="1" applyFill="1" applyBorder="1" applyAlignment="1" applyProtection="1"/>
    <xf numFmtId="4" fontId="6" fillId="0" borderId="12" xfId="5" applyNumberFormat="1" applyFont="1" applyFill="1" applyBorder="1" applyAlignment="1" applyProtection="1">
      <alignment horizontal="center"/>
    </xf>
    <xf numFmtId="4" fontId="6" fillId="0" borderId="10" xfId="5" applyNumberFormat="1" applyFont="1" applyFill="1" applyBorder="1" applyAlignment="1" applyProtection="1">
      <alignment horizontal="center"/>
    </xf>
    <xf numFmtId="3" fontId="5" fillId="0" borderId="1" xfId="5" applyFont="1" applyFill="1" applyBorder="1" applyAlignment="1" applyProtection="1">
      <alignment horizontal="left" vertical="top"/>
    </xf>
    <xf numFmtId="49" fontId="5" fillId="0" borderId="3" xfId="5" applyNumberFormat="1" applyFont="1" applyFill="1" applyBorder="1" applyAlignment="1" applyProtection="1">
      <alignment horizontal="left" vertical="top" wrapText="1"/>
    </xf>
    <xf numFmtId="3" fontId="5" fillId="0" borderId="0" xfId="5" applyFont="1" applyFill="1" applyAlignment="1" applyProtection="1"/>
    <xf numFmtId="4" fontId="5" fillId="0" borderId="0" xfId="5" applyNumberFormat="1" applyFont="1" applyFill="1" applyAlignment="1" applyProtection="1"/>
    <xf numFmtId="4" fontId="5" fillId="0" borderId="1" xfId="5" applyNumberFormat="1" applyFont="1" applyFill="1" applyBorder="1" applyAlignment="1" applyProtection="1"/>
    <xf numFmtId="3" fontId="4" fillId="0" borderId="14" xfId="5" applyFont="1" applyFill="1" applyBorder="1" applyAlignment="1" applyProtection="1">
      <alignment horizontal="left" vertical="top"/>
    </xf>
    <xf numFmtId="49" fontId="4" fillId="0" borderId="0" xfId="5" applyNumberFormat="1" applyFont="1" applyFill="1" applyBorder="1" applyAlignment="1" applyProtection="1">
      <alignment horizontal="left" vertical="top"/>
    </xf>
    <xf numFmtId="4" fontId="8" fillId="0" borderId="14" xfId="5" applyNumberFormat="1" applyFont="1" applyFill="1" applyBorder="1" applyProtection="1">
      <alignment horizontal="right"/>
    </xf>
    <xf numFmtId="49" fontId="4" fillId="0" borderId="0" xfId="5" applyNumberFormat="1" applyFont="1" applyFill="1" applyBorder="1" applyAlignment="1" applyProtection="1">
      <alignment horizontal="left" vertical="top" wrapText="1"/>
    </xf>
    <xf numFmtId="3" fontId="4" fillId="0" borderId="1" xfId="5" applyFont="1" applyFill="1" applyBorder="1" applyAlignment="1" applyProtection="1">
      <alignment horizontal="left" vertical="top"/>
    </xf>
    <xf numFmtId="49" fontId="4" fillId="0" borderId="3" xfId="5" applyNumberFormat="1" applyFont="1" applyFill="1" applyBorder="1" applyAlignment="1" applyProtection="1">
      <alignment horizontal="left" vertical="top" wrapText="1"/>
    </xf>
    <xf numFmtId="3" fontId="5" fillId="0" borderId="0" xfId="5" applyFont="1" applyFill="1" applyBorder="1" applyAlignment="1" applyProtection="1"/>
    <xf numFmtId="49" fontId="8" fillId="0" borderId="3" xfId="5" applyNumberFormat="1" applyFont="1" applyFill="1" applyBorder="1" applyAlignment="1" applyProtection="1">
      <alignment horizontal="left" vertical="top" wrapText="1"/>
    </xf>
    <xf numFmtId="3" fontId="8" fillId="0" borderId="1" xfId="5" applyFont="1" applyFill="1" applyBorder="1" applyAlignment="1" applyProtection="1">
      <alignment horizontal="center" vertical="top"/>
    </xf>
    <xf numFmtId="49" fontId="0" fillId="0" borderId="3" xfId="5" applyNumberFormat="1" applyFont="1" applyFill="1" applyBorder="1" applyAlignment="1" applyProtection="1">
      <alignment horizontal="left" vertical="top" wrapText="1"/>
    </xf>
    <xf numFmtId="49" fontId="0" fillId="0" borderId="1" xfId="0" applyNumberFormat="1" applyFont="1" applyFill="1" applyBorder="1" applyAlignment="1" applyProtection="1">
      <alignment horizontal="center" vertical="top"/>
    </xf>
    <xf numFmtId="49" fontId="0" fillId="0" borderId="18" xfId="0" applyNumberFormat="1" applyFont="1" applyFill="1" applyBorder="1" applyAlignment="1" applyProtection="1">
      <alignment wrapText="1"/>
    </xf>
    <xf numFmtId="49" fontId="0" fillId="0" borderId="1" xfId="0" applyNumberFormat="1" applyFill="1" applyBorder="1" applyAlignment="1" applyProtection="1">
      <alignment horizontal="center" vertical="top"/>
    </xf>
    <xf numFmtId="49" fontId="8" fillId="0" borderId="1" xfId="0" applyNumberFormat="1" applyFont="1" applyFill="1" applyBorder="1" applyAlignment="1" applyProtection="1">
      <alignment horizontal="center" vertical="top"/>
    </xf>
    <xf numFmtId="49" fontId="0" fillId="0" borderId="3" xfId="0" applyNumberFormat="1" applyFont="1" applyFill="1" applyBorder="1" applyAlignment="1" applyProtection="1">
      <alignment vertical="top" wrapText="1"/>
    </xf>
    <xf numFmtId="49" fontId="0" fillId="0" borderId="3" xfId="0" applyNumberFormat="1" applyFill="1" applyBorder="1" applyAlignment="1" applyProtection="1">
      <alignment vertical="top" wrapText="1"/>
    </xf>
    <xf numFmtId="3" fontId="0" fillId="0" borderId="1" xfId="5" applyFont="1" applyFill="1" applyBorder="1" applyAlignment="1" applyProtection="1">
      <alignment horizontal="center" vertical="top"/>
    </xf>
    <xf numFmtId="49" fontId="12" fillId="0" borderId="3" xfId="0" applyNumberFormat="1" applyFont="1" applyFill="1" applyBorder="1" applyAlignment="1" applyProtection="1">
      <alignment vertical="top" wrapText="1"/>
    </xf>
    <xf numFmtId="1" fontId="8" fillId="0" borderId="3" xfId="21" quotePrefix="1" applyFont="1" applyFill="1" applyBorder="1" applyAlignment="1" applyProtection="1">
      <alignment horizontal="left" vertical="top" wrapText="1"/>
    </xf>
    <xf numFmtId="1" fontId="0" fillId="0" borderId="3" xfId="21" applyFont="1" applyFill="1" applyBorder="1" applyAlignment="1" applyProtection="1">
      <alignment horizontal="left" vertical="top" wrapText="1"/>
    </xf>
    <xf numFmtId="1" fontId="8" fillId="0" borderId="0" xfId="21" applyFont="1" applyFill="1" applyBorder="1" applyAlignment="1" applyProtection="1">
      <alignment horizontal="left" vertical="top" wrapText="1"/>
    </xf>
    <xf numFmtId="1" fontId="12" fillId="0" borderId="0" xfId="21" quotePrefix="1" applyFont="1" applyFill="1" applyBorder="1" applyAlignment="1" applyProtection="1">
      <alignment horizontal="left" vertical="top" wrapText="1"/>
    </xf>
    <xf numFmtId="4" fontId="8" fillId="0" borderId="3" xfId="5" applyNumberFormat="1" applyFont="1" applyFill="1" applyBorder="1" applyProtection="1">
      <alignment horizontal="right"/>
    </xf>
    <xf numFmtId="3" fontId="12" fillId="0" borderId="1" xfId="5" applyFont="1" applyFill="1" applyBorder="1" applyAlignment="1" applyProtection="1">
      <alignment horizontal="center" vertical="top"/>
    </xf>
    <xf numFmtId="49" fontId="12" fillId="0" borderId="3" xfId="5" applyNumberFormat="1" applyFont="1" applyFill="1" applyBorder="1" applyAlignment="1" applyProtection="1">
      <alignment horizontal="left" vertical="top" wrapText="1"/>
    </xf>
    <xf numFmtId="3" fontId="12" fillId="0" borderId="0" xfId="5" applyFont="1" applyFill="1" applyBorder="1" applyAlignment="1" applyProtection="1"/>
    <xf numFmtId="3" fontId="8" fillId="0" borderId="22" xfId="5" applyFont="1" applyFill="1" applyBorder="1" applyAlignment="1" applyProtection="1">
      <alignment horizontal="left" vertical="top"/>
    </xf>
    <xf numFmtId="49" fontId="4" fillId="0" borderId="38" xfId="5" applyNumberFormat="1" applyFont="1" applyFill="1" applyBorder="1" applyAlignment="1" applyProtection="1">
      <alignment horizontal="left" vertical="top" wrapText="1"/>
    </xf>
    <xf numFmtId="3" fontId="5" fillId="0" borderId="24" xfId="5" applyFont="1" applyFill="1" applyBorder="1" applyAlignment="1" applyProtection="1"/>
    <xf numFmtId="4" fontId="8" fillId="0" borderId="25" xfId="5" applyNumberFormat="1" applyFont="1" applyFill="1" applyBorder="1" applyProtection="1">
      <alignment horizontal="right"/>
    </xf>
    <xf numFmtId="4" fontId="8" fillId="0" borderId="23" xfId="5" applyNumberFormat="1" applyFont="1" applyFill="1" applyBorder="1" applyProtection="1">
      <alignment horizontal="right"/>
    </xf>
    <xf numFmtId="3" fontId="5" fillId="0" borderId="36" xfId="5" applyFont="1" applyFill="1" applyBorder="1" applyAlignment="1" applyProtection="1"/>
    <xf numFmtId="3" fontId="26" fillId="0" borderId="1" xfId="5" applyFont="1" applyFill="1" applyBorder="1" applyAlignment="1" applyProtection="1">
      <alignment horizontal="left" vertical="top"/>
    </xf>
    <xf numFmtId="3" fontId="4" fillId="0" borderId="0" xfId="5" applyFont="1" applyFill="1" applyAlignment="1" applyProtection="1">
      <alignment horizontal="left" vertical="top"/>
    </xf>
    <xf numFmtId="49" fontId="4" fillId="0" borderId="0" xfId="5" applyNumberFormat="1" applyFont="1" applyFill="1" applyAlignment="1" applyProtection="1">
      <alignment horizontal="left" vertical="top" wrapText="1"/>
    </xf>
    <xf numFmtId="3" fontId="4" fillId="0" borderId="0" xfId="5" applyFont="1" applyFill="1" applyAlignment="1" applyProtection="1"/>
    <xf numFmtId="4" fontId="4" fillId="0" borderId="0" xfId="5" applyNumberFormat="1" applyFont="1" applyFill="1" applyProtection="1">
      <alignment horizontal="right"/>
    </xf>
    <xf numFmtId="3" fontId="5" fillId="0" borderId="0" xfId="5" applyFont="1" applyFill="1" applyBorder="1" applyAlignment="1" applyProtection="1">
      <alignment wrapText="1"/>
    </xf>
    <xf numFmtId="1" fontId="8" fillId="0" borderId="28" xfId="3" applyFont="1" applyFill="1" applyBorder="1" applyProtection="1"/>
    <xf numFmtId="4" fontId="8" fillId="0" borderId="2" xfId="3" applyNumberFormat="1" applyFont="1" applyFill="1" applyBorder="1" applyProtection="1"/>
    <xf numFmtId="4" fontId="8" fillId="0" borderId="3" xfId="3" applyNumberFormat="1" applyFont="1" applyFill="1" applyBorder="1" applyProtection="1"/>
    <xf numFmtId="4" fontId="8" fillId="0" borderId="4" xfId="3" applyNumberFormat="1" applyFont="1" applyFill="1" applyBorder="1" applyProtection="1"/>
    <xf numFmtId="49" fontId="4" fillId="0" borderId="31" xfId="3" applyNumberFormat="1" applyFont="1" applyFill="1" applyBorder="1" applyAlignment="1" applyProtection="1">
      <alignment horizontal="left" vertical="top" wrapText="1"/>
    </xf>
    <xf numFmtId="1" fontId="4" fillId="0" borderId="35" xfId="3" applyFont="1" applyFill="1" applyBorder="1" applyAlignment="1" applyProtection="1">
      <alignment wrapText="1"/>
    </xf>
    <xf numFmtId="1" fontId="4" fillId="0" borderId="32" xfId="3" applyFont="1" applyFill="1" applyBorder="1" applyProtection="1"/>
    <xf numFmtId="4" fontId="4" fillId="0" borderId="32" xfId="3" applyNumberFormat="1" applyFont="1" applyFill="1" applyBorder="1" applyProtection="1"/>
    <xf numFmtId="4" fontId="4" fillId="0" borderId="41" xfId="3" applyNumberFormat="1" applyFont="1" applyFill="1" applyBorder="1" applyProtection="1"/>
    <xf numFmtId="4" fontId="4" fillId="0" borderId="33" xfId="3" applyNumberFormat="1" applyFont="1" applyFill="1" applyBorder="1" applyProtection="1"/>
    <xf numFmtId="0" fontId="8" fillId="0" borderId="0" xfId="0" applyFont="1" applyAlignment="1">
      <alignment horizontal="justify" vertical="top"/>
    </xf>
    <xf numFmtId="0" fontId="8" fillId="0" borderId="0" xfId="0" applyFont="1" applyAlignment="1"/>
    <xf numFmtId="44" fontId="37" fillId="0" borderId="0" xfId="24" applyNumberFormat="1" applyFont="1" applyFill="1" applyProtection="1">
      <alignment horizontal="right"/>
      <protection locked="0"/>
    </xf>
  </cellXfs>
  <cellStyles count="86">
    <cellStyle name="_ELEKTROINSTALACIJE" xfId="29"/>
    <cellStyle name="_ELEKTROINSTALACIJE ELKOM" xfId="30"/>
    <cellStyle name="Comma 2" xfId="31"/>
    <cellStyle name="Comma_Sheet1" xfId="77"/>
    <cellStyle name="Comma_SKUPNO" xfId="84"/>
    <cellStyle name="Comma0" xfId="32"/>
    <cellStyle name="Currency 2" xfId="33"/>
    <cellStyle name="Currency 3" xfId="34"/>
    <cellStyle name="Currency0" xfId="35"/>
    <cellStyle name="Date" xfId="36"/>
    <cellStyle name="Denar [0]_V3 plin" xfId="37"/>
    <cellStyle name="Denar_V3 plin" xfId="38"/>
    <cellStyle name="Fixed" xfId="39"/>
    <cellStyle name="Hyperlink 2" xfId="40"/>
    <cellStyle name="KOLICINA" xfId="25"/>
    <cellStyle name="ME" xfId="24"/>
    <cellStyle name="Naslov 1 2" xfId="28"/>
    <cellStyle name="Navadno" xfId="0" builtinId="0"/>
    <cellStyle name="Navadno 2" xfId="14"/>
    <cellStyle name="Navadno 2 2" xfId="26"/>
    <cellStyle name="Navadno 25" xfId="82"/>
    <cellStyle name="Navadno 3" xfId="15"/>
    <cellStyle name="Navadno 4" xfId="16"/>
    <cellStyle name="Navadno 5" xfId="75"/>
    <cellStyle name="Navadno_BENEDEJČIČ-gr.knjiga" xfId="20"/>
    <cellStyle name="Navadno_K 18581_ popis pzi-rekap" xfId="72"/>
    <cellStyle name="Navadno_popis-splošno-zun.ured" xfId="78"/>
    <cellStyle name="Normal 1" xfId="41"/>
    <cellStyle name="Normal 10" xfId="42"/>
    <cellStyle name="Normal 11" xfId="43"/>
    <cellStyle name="Normal 12" xfId="44"/>
    <cellStyle name="Normal 12 2" xfId="45"/>
    <cellStyle name="Normal 13" xfId="46"/>
    <cellStyle name="Normal 14" xfId="47"/>
    <cellStyle name="Normal 2" xfId="1"/>
    <cellStyle name="Normal 2 2" xfId="48"/>
    <cellStyle name="Normal 2 2 2" xfId="49"/>
    <cellStyle name="Normal 2 3" xfId="50"/>
    <cellStyle name="Normal 2 3 2" xfId="51"/>
    <cellStyle name="Normal 2 4" xfId="52"/>
    <cellStyle name="Normal 2 4 2" xfId="53"/>
    <cellStyle name="Normal 2 5" xfId="54"/>
    <cellStyle name="Normal 2 5 2" xfId="55"/>
    <cellStyle name="Normal 2 6" xfId="56"/>
    <cellStyle name="Normal 2 6 2" xfId="57"/>
    <cellStyle name="Normal 2 7" xfId="58"/>
    <cellStyle name="Normal 2 7 2" xfId="59"/>
    <cellStyle name="Normal 2 8" xfId="60"/>
    <cellStyle name="Normal 2 8 2" xfId="61"/>
    <cellStyle name="Normal 2 9" xfId="62"/>
    <cellStyle name="Normal 2 9 2" xfId="63"/>
    <cellStyle name="Normal 2_PON 07-KORENJAK  BENO" xfId="64"/>
    <cellStyle name="Normal 3" xfId="2"/>
    <cellStyle name="Normal 4" xfId="65"/>
    <cellStyle name="Normal 5" xfId="66"/>
    <cellStyle name="Normal 6" xfId="67"/>
    <cellStyle name="Normal 7" xfId="68"/>
    <cellStyle name="Normal 8" xfId="69"/>
    <cellStyle name="Normal 9" xfId="70"/>
    <cellStyle name="Normal_A08 zid" xfId="17"/>
    <cellStyle name="Normal_A10 kan" xfId="3"/>
    <cellStyle name="Normal_OGREVANJE IN HLAJENJE" xfId="81"/>
    <cellStyle name="Normal_pr zid 7,9 koslj 10.12.98" xfId="21"/>
    <cellStyle name="Normal_PSMB03p" xfId="4"/>
    <cellStyle name="Normal_Sheet1" xfId="76"/>
    <cellStyle name="Normal_SKUPNO" xfId="80"/>
    <cellStyle name="Normal_STCA02p" xfId="5"/>
    <cellStyle name="Normal_STCA04p" xfId="6"/>
    <cellStyle name="Normal_STCb06P" xfId="7"/>
    <cellStyle name="Normal_STCB07p" xfId="8"/>
    <cellStyle name="Normal_STCB09P" xfId="9"/>
    <cellStyle name="Normal_STCB11p" xfId="10"/>
    <cellStyle name="Normal_STCB13P" xfId="11"/>
    <cellStyle name="Normal_ZTC07p" xfId="12"/>
    <cellStyle name="Normal_ZTC08p" xfId="13"/>
    <cellStyle name="Odstotek 2" xfId="18"/>
    <cellStyle name="OPIS" xfId="23"/>
    <cellStyle name="ST" xfId="27"/>
    <cellStyle name="Style 1" xfId="71"/>
    <cellStyle name="Valuta" xfId="85" builtinId="4"/>
    <cellStyle name="Vejica" xfId="22" builtinId="3"/>
    <cellStyle name="Vejica 2" xfId="19"/>
    <cellStyle name="Vejica 2 2" xfId="83"/>
    <cellStyle name="Vejica 3" xfId="79"/>
    <cellStyle name="Vejica_K 18581_ popis pzi-rekap" xfId="74"/>
    <cellStyle name="Vejica_popis-splošno-zun.ured" xfId="73"/>
  </cellStyles>
  <dxfs count="0"/>
  <tableStyles count="0" defaultTableStyle="TableStyleMedium9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82</xdr:row>
      <xdr:rowOff>0</xdr:rowOff>
    </xdr:from>
    <xdr:to>
      <xdr:col>1</xdr:col>
      <xdr:colOff>0</xdr:colOff>
      <xdr:row>116</xdr:row>
      <xdr:rowOff>158746</xdr:rowOff>
    </xdr:to>
    <xdr:sp macro="" textlink="">
      <xdr:nvSpPr>
        <xdr:cNvPr id="2" name="Besedilo 1"/>
        <xdr:cNvSpPr txBox="1">
          <a:spLocks noChangeArrowheads="1"/>
        </xdr:cNvSpPr>
      </xdr:nvSpPr>
      <xdr:spPr bwMode="auto">
        <a:xfrm>
          <a:off x="457200" y="90630375"/>
          <a:ext cx="0" cy="5664197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sl-SI" sz="1000" b="0" i="0" strike="noStrike">
              <a:solidFill>
                <a:srgbClr val="000000"/>
              </a:solidFill>
              <a:latin typeface="Helv"/>
            </a:rPr>
            <a:t>Betoniranje podloanega betona temeljev, beton MB 10, v sloju debeline 8 cm</a:t>
          </a:r>
        </a:p>
      </xdr:txBody>
    </xdr:sp>
    <xdr:clientData/>
  </xdr:twoCellAnchor>
  <xdr:twoCellAnchor editAs="oneCell">
    <xdr:from>
      <xdr:col>1</xdr:col>
      <xdr:colOff>0</xdr:colOff>
      <xdr:row>89</xdr:row>
      <xdr:rowOff>85725</xdr:rowOff>
    </xdr:from>
    <xdr:to>
      <xdr:col>1</xdr:col>
      <xdr:colOff>0</xdr:colOff>
      <xdr:row>90</xdr:row>
      <xdr:rowOff>2442</xdr:rowOff>
    </xdr:to>
    <xdr:sp macro="" textlink="">
      <xdr:nvSpPr>
        <xdr:cNvPr id="3" name="Besedilo 7"/>
        <xdr:cNvSpPr txBox="1">
          <a:spLocks noChangeArrowheads="1"/>
        </xdr:cNvSpPr>
      </xdr:nvSpPr>
      <xdr:spPr bwMode="auto">
        <a:xfrm>
          <a:off x="457200" y="91849575"/>
          <a:ext cx="0" cy="762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lv-LV" sz="1000" b="0" i="0" strike="noStrike">
              <a:solidFill>
                <a:srgbClr val="000000"/>
              </a:solidFill>
              <a:latin typeface="Helv"/>
            </a:rPr>
            <a:t>Lesen opaa ploŤevinaste streļne kritine, deske debeline 24 mm, zaļŤiten s premazom proti plesni in ļkodljivcem</a:t>
          </a:r>
        </a:p>
      </xdr:txBody>
    </xdr:sp>
    <xdr:clientData/>
  </xdr:twoCellAnchor>
  <xdr:twoCellAnchor editAs="oneCell">
    <xdr:from>
      <xdr:col>1</xdr:col>
      <xdr:colOff>0</xdr:colOff>
      <xdr:row>79</xdr:row>
      <xdr:rowOff>0</xdr:rowOff>
    </xdr:from>
    <xdr:to>
      <xdr:col>1</xdr:col>
      <xdr:colOff>0</xdr:colOff>
      <xdr:row>82</xdr:row>
      <xdr:rowOff>139700</xdr:rowOff>
    </xdr:to>
    <xdr:sp macro="" textlink="">
      <xdr:nvSpPr>
        <xdr:cNvPr id="4" name="Besedilo 26"/>
        <xdr:cNvSpPr txBox="1">
          <a:spLocks noChangeArrowheads="1"/>
        </xdr:cNvSpPr>
      </xdr:nvSpPr>
      <xdr:spPr bwMode="auto">
        <a:xfrm>
          <a:off x="457200" y="44386500"/>
          <a:ext cx="0" cy="644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lv-LV" sz="1000" b="0" i="0" strike="noStrike">
              <a:solidFill>
                <a:srgbClr val="000000"/>
              </a:solidFill>
              <a:latin typeface="Helv"/>
            </a:rPr>
            <a:t>Priprava gradbiļŤa se izvede na ae saniran teren in zajema:</a:t>
          </a:r>
        </a:p>
      </xdr:txBody>
    </xdr:sp>
    <xdr:clientData/>
  </xdr:twoCellAnchor>
  <xdr:twoCellAnchor editAs="oneCell">
    <xdr:from>
      <xdr:col>1</xdr:col>
      <xdr:colOff>0</xdr:colOff>
      <xdr:row>82</xdr:row>
      <xdr:rowOff>0</xdr:rowOff>
    </xdr:from>
    <xdr:to>
      <xdr:col>1</xdr:col>
      <xdr:colOff>0</xdr:colOff>
      <xdr:row>185</xdr:row>
      <xdr:rowOff>92072</xdr:rowOff>
    </xdr:to>
    <xdr:sp macro="" textlink="">
      <xdr:nvSpPr>
        <xdr:cNvPr id="5" name="Besedilo 33"/>
        <xdr:cNvSpPr txBox="1">
          <a:spLocks noChangeArrowheads="1"/>
        </xdr:cNvSpPr>
      </xdr:nvSpPr>
      <xdr:spPr bwMode="auto">
        <a:xfrm>
          <a:off x="457200" y="90630375"/>
          <a:ext cx="0" cy="16770348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lv-LV" sz="1000" b="0" i="0" strike="noStrike">
              <a:solidFill>
                <a:srgbClr val="000000"/>
              </a:solidFill>
              <a:latin typeface="Helv"/>
            </a:rPr>
            <a:t>Montaane armiranobetonske ploļŤe balkona in fasadnih vencev F3, debeline 18 cm, zunanji izgled ploļŤ svetle barve, beton z dodatkom za vodonepropustnost</a:t>
          </a:r>
        </a:p>
      </xdr:txBody>
    </xdr:sp>
    <xdr:clientData/>
  </xdr:twoCellAnchor>
  <xdr:twoCellAnchor editAs="oneCell">
    <xdr:from>
      <xdr:col>1</xdr:col>
      <xdr:colOff>0</xdr:colOff>
      <xdr:row>82</xdr:row>
      <xdr:rowOff>0</xdr:rowOff>
    </xdr:from>
    <xdr:to>
      <xdr:col>1</xdr:col>
      <xdr:colOff>0</xdr:colOff>
      <xdr:row>83</xdr:row>
      <xdr:rowOff>0</xdr:rowOff>
    </xdr:to>
    <xdr:sp macro="" textlink="">
      <xdr:nvSpPr>
        <xdr:cNvPr id="6" name="Besedilo 37"/>
        <xdr:cNvSpPr txBox="1">
          <a:spLocks noChangeArrowheads="1"/>
        </xdr:cNvSpPr>
      </xdr:nvSpPr>
      <xdr:spPr bwMode="auto">
        <a:xfrm>
          <a:off x="457200" y="90630375"/>
          <a:ext cx="0" cy="1619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lv-LV" sz="1000" b="0" i="0" strike="noStrike">
              <a:solidFill>
                <a:srgbClr val="000000"/>
              </a:solidFill>
              <a:latin typeface="Helv"/>
            </a:rPr>
            <a:t>Armiranobetonska kineta za kanalizacijsko cev od objekta do prikljuŤnega jaļka, svetlega preseka 40x40 cm, v postavki so zajeta vsa potrebna zemeljska, tesarska in betonska dela</a:t>
          </a:r>
        </a:p>
      </xdr:txBody>
    </xdr:sp>
    <xdr:clientData/>
  </xdr:twoCellAnchor>
  <xdr:twoCellAnchor editAs="oneCell">
    <xdr:from>
      <xdr:col>1</xdr:col>
      <xdr:colOff>0</xdr:colOff>
      <xdr:row>82</xdr:row>
      <xdr:rowOff>0</xdr:rowOff>
    </xdr:from>
    <xdr:to>
      <xdr:col>1</xdr:col>
      <xdr:colOff>0</xdr:colOff>
      <xdr:row>83</xdr:row>
      <xdr:rowOff>0</xdr:rowOff>
    </xdr:to>
    <xdr:sp macro="" textlink="">
      <xdr:nvSpPr>
        <xdr:cNvPr id="7" name="Besedilo 38"/>
        <xdr:cNvSpPr txBox="1">
          <a:spLocks noChangeArrowheads="1"/>
        </xdr:cNvSpPr>
      </xdr:nvSpPr>
      <xdr:spPr bwMode="auto">
        <a:xfrm>
          <a:off x="457200" y="90630375"/>
          <a:ext cx="0" cy="1619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lv-LV" sz="1000" b="0" i="0" strike="noStrike">
              <a:solidFill>
                <a:srgbClr val="000000"/>
              </a:solidFill>
              <a:latin typeface="Helv"/>
            </a:rPr>
            <a:t>Montaane armiranobetonske ploļŤe za polaganje podnic na vrtnem delu lastniļkih stanovanj, poloaene vzdolano ob fasadi</a:t>
          </a:r>
        </a:p>
      </xdr:txBody>
    </xdr:sp>
    <xdr:clientData/>
  </xdr:twoCellAnchor>
  <xdr:twoCellAnchor editAs="oneCell">
    <xdr:from>
      <xdr:col>1</xdr:col>
      <xdr:colOff>0</xdr:colOff>
      <xdr:row>82</xdr:row>
      <xdr:rowOff>0</xdr:rowOff>
    </xdr:from>
    <xdr:to>
      <xdr:col>1</xdr:col>
      <xdr:colOff>0</xdr:colOff>
      <xdr:row>82</xdr:row>
      <xdr:rowOff>152400</xdr:rowOff>
    </xdr:to>
    <xdr:sp macro="" textlink="">
      <xdr:nvSpPr>
        <xdr:cNvPr id="8" name="Besedilo 41"/>
        <xdr:cNvSpPr txBox="1">
          <a:spLocks noChangeArrowheads="1"/>
        </xdr:cNvSpPr>
      </xdr:nvSpPr>
      <xdr:spPr bwMode="auto">
        <a:xfrm>
          <a:off x="457200" y="90630375"/>
          <a:ext cx="0" cy="1524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lv-LV" sz="1000" b="0" i="0" strike="noStrike">
              <a:solidFill>
                <a:srgbClr val="000000"/>
              </a:solidFill>
              <a:latin typeface="Helv"/>
            </a:rPr>
            <a:t>F3, montaane betonske ploļŤe za obloge fasad, ploļŤe debeline do 8 cm, pritrjevanje na nosilni fasadni zid s kovinskimi sidri, zunanji izgled ploļŤ svetle barve, povrļine bruļene, beton z dodatkom za vodonepropustnost</a:t>
          </a:r>
        </a:p>
      </xdr:txBody>
    </xdr:sp>
    <xdr:clientData/>
  </xdr:twoCellAnchor>
  <xdr:twoCellAnchor editAs="oneCell">
    <xdr:from>
      <xdr:col>1</xdr:col>
      <xdr:colOff>0</xdr:colOff>
      <xdr:row>82</xdr:row>
      <xdr:rowOff>0</xdr:rowOff>
    </xdr:from>
    <xdr:to>
      <xdr:col>1</xdr:col>
      <xdr:colOff>0</xdr:colOff>
      <xdr:row>83</xdr:row>
      <xdr:rowOff>0</xdr:rowOff>
    </xdr:to>
    <xdr:sp macro="" textlink="">
      <xdr:nvSpPr>
        <xdr:cNvPr id="9" name="Besedilo 42"/>
        <xdr:cNvSpPr txBox="1">
          <a:spLocks noChangeArrowheads="1"/>
        </xdr:cNvSpPr>
      </xdr:nvSpPr>
      <xdr:spPr bwMode="auto">
        <a:xfrm>
          <a:off x="457200" y="90630375"/>
          <a:ext cx="0" cy="1619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lv-LV" sz="1000" b="0" i="0" strike="noStrike">
              <a:solidFill>
                <a:srgbClr val="000000"/>
              </a:solidFill>
              <a:latin typeface="Helv"/>
            </a:rPr>
            <a:t>Montaane armiranobetonske stopniļŤne rame, ļirine 120 cm, 17 stopnic po 17,5x22 cm, finalna povrļinska obdelava je bruļen umetni kamen, izveden istoŤasno s stopniļŤno ramo, drobno zrnati agregat za umetni kamen</a:t>
          </a:r>
        </a:p>
        <a:p>
          <a:pPr algn="l" rtl="0">
            <a:defRPr sz="1000"/>
          </a:pPr>
          <a:endParaRPr lang="lv-LV" sz="1000" b="0" i="0" strike="noStrike">
            <a:solidFill>
              <a:srgbClr val="000000"/>
            </a:solidFill>
            <a:latin typeface="Helv"/>
          </a:endParaRPr>
        </a:p>
      </xdr:txBody>
    </xdr:sp>
    <xdr:clientData/>
  </xdr:twoCellAnchor>
  <xdr:twoCellAnchor editAs="oneCell">
    <xdr:from>
      <xdr:col>1</xdr:col>
      <xdr:colOff>0</xdr:colOff>
      <xdr:row>82</xdr:row>
      <xdr:rowOff>0</xdr:rowOff>
    </xdr:from>
    <xdr:to>
      <xdr:col>1</xdr:col>
      <xdr:colOff>0</xdr:colOff>
      <xdr:row>83</xdr:row>
      <xdr:rowOff>0</xdr:rowOff>
    </xdr:to>
    <xdr:sp macro="" textlink="">
      <xdr:nvSpPr>
        <xdr:cNvPr id="10" name="Besedilo 43"/>
        <xdr:cNvSpPr txBox="1">
          <a:spLocks noChangeArrowheads="1"/>
        </xdr:cNvSpPr>
      </xdr:nvSpPr>
      <xdr:spPr bwMode="auto">
        <a:xfrm>
          <a:off x="457200" y="90630375"/>
          <a:ext cx="0" cy="1619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lv-LV" sz="1000" b="0" i="0" strike="noStrike">
              <a:solidFill>
                <a:srgbClr val="000000"/>
              </a:solidFill>
              <a:latin typeface="Helv"/>
            </a:rPr>
            <a:t>Montaane armiranobetonske balkonske ploļŤe balkona, debeline 18 cm, zunanji izgled ploļŤ je svetle barve, beton z dodatkom za vodonepropustnost</a:t>
          </a:r>
        </a:p>
      </xdr:txBody>
    </xdr:sp>
    <xdr:clientData/>
  </xdr:twoCellAnchor>
  <xdr:twoCellAnchor editAs="oneCell">
    <xdr:from>
      <xdr:col>1</xdr:col>
      <xdr:colOff>0</xdr:colOff>
      <xdr:row>79</xdr:row>
      <xdr:rowOff>0</xdr:rowOff>
    </xdr:from>
    <xdr:to>
      <xdr:col>1</xdr:col>
      <xdr:colOff>0</xdr:colOff>
      <xdr:row>82</xdr:row>
      <xdr:rowOff>139701</xdr:rowOff>
    </xdr:to>
    <xdr:sp macro="" textlink="">
      <xdr:nvSpPr>
        <xdr:cNvPr id="11" name="Besedilo 26"/>
        <xdr:cNvSpPr txBox="1">
          <a:spLocks noChangeArrowheads="1"/>
        </xdr:cNvSpPr>
      </xdr:nvSpPr>
      <xdr:spPr bwMode="auto">
        <a:xfrm>
          <a:off x="457200" y="37099875"/>
          <a:ext cx="0" cy="644526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lv-LV" sz="1000" b="0" i="0" strike="noStrike">
              <a:solidFill>
                <a:srgbClr val="000000"/>
              </a:solidFill>
              <a:latin typeface="Helv"/>
            </a:rPr>
            <a:t>Priprava gradbiļŤa se izvede na ae saniran teren in zajema:</a:t>
          </a:r>
        </a:p>
      </xdr:txBody>
    </xdr:sp>
    <xdr:clientData/>
  </xdr:twoCellAnchor>
  <xdr:twoCellAnchor editAs="oneCell">
    <xdr:from>
      <xdr:col>1</xdr:col>
      <xdr:colOff>0</xdr:colOff>
      <xdr:row>79</xdr:row>
      <xdr:rowOff>0</xdr:rowOff>
    </xdr:from>
    <xdr:to>
      <xdr:col>1</xdr:col>
      <xdr:colOff>0</xdr:colOff>
      <xdr:row>82</xdr:row>
      <xdr:rowOff>139700</xdr:rowOff>
    </xdr:to>
    <xdr:sp macro="" textlink="">
      <xdr:nvSpPr>
        <xdr:cNvPr id="12" name="Besedilo 26"/>
        <xdr:cNvSpPr txBox="1">
          <a:spLocks noChangeArrowheads="1"/>
        </xdr:cNvSpPr>
      </xdr:nvSpPr>
      <xdr:spPr bwMode="auto">
        <a:xfrm>
          <a:off x="454269" y="41221269"/>
          <a:ext cx="0" cy="642327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lv-LV" sz="1000" b="0" i="0" strike="noStrike">
              <a:solidFill>
                <a:srgbClr val="000000"/>
              </a:solidFill>
              <a:latin typeface="Helv"/>
            </a:rPr>
            <a:t>Priprava gradbiļŤa se izvede na ae saniran teren in zajema:</a:t>
          </a:r>
        </a:p>
      </xdr:txBody>
    </xdr:sp>
    <xdr:clientData/>
  </xdr:twoCellAnchor>
  <xdr:twoCellAnchor editAs="oneCell">
    <xdr:from>
      <xdr:col>1</xdr:col>
      <xdr:colOff>0</xdr:colOff>
      <xdr:row>79</xdr:row>
      <xdr:rowOff>0</xdr:rowOff>
    </xdr:from>
    <xdr:to>
      <xdr:col>1</xdr:col>
      <xdr:colOff>0</xdr:colOff>
      <xdr:row>82</xdr:row>
      <xdr:rowOff>139701</xdr:rowOff>
    </xdr:to>
    <xdr:sp macro="" textlink="">
      <xdr:nvSpPr>
        <xdr:cNvPr id="13" name="Besedilo 26"/>
        <xdr:cNvSpPr txBox="1">
          <a:spLocks noChangeArrowheads="1"/>
        </xdr:cNvSpPr>
      </xdr:nvSpPr>
      <xdr:spPr bwMode="auto">
        <a:xfrm>
          <a:off x="454269" y="41221269"/>
          <a:ext cx="0" cy="642328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lv-LV" sz="1000" b="0" i="0" strike="noStrike">
              <a:solidFill>
                <a:srgbClr val="000000"/>
              </a:solidFill>
              <a:latin typeface="Helv"/>
            </a:rPr>
            <a:t>Priprava gradbiļŤa se izvede na ae saniran teren in zajema: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107</xdr:row>
      <xdr:rowOff>0</xdr:rowOff>
    </xdr:from>
    <xdr:to>
      <xdr:col>1</xdr:col>
      <xdr:colOff>0</xdr:colOff>
      <xdr:row>141</xdr:row>
      <xdr:rowOff>158747</xdr:rowOff>
    </xdr:to>
    <xdr:sp macro="" textlink="">
      <xdr:nvSpPr>
        <xdr:cNvPr id="16385" name="Besedilo 1"/>
        <xdr:cNvSpPr txBox="1">
          <a:spLocks noChangeArrowheads="1"/>
        </xdr:cNvSpPr>
      </xdr:nvSpPr>
      <xdr:spPr bwMode="auto">
        <a:xfrm>
          <a:off x="457200" y="101536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sl-SI" sz="1000" b="0" i="0" strike="noStrike">
              <a:solidFill>
                <a:srgbClr val="000000"/>
              </a:solidFill>
              <a:latin typeface="Helv"/>
            </a:rPr>
            <a:t>Betoniranje podloanega betona temeljev, beton MB 10, v sloju debeline 8 cm</a:t>
          </a:r>
        </a:p>
      </xdr:txBody>
    </xdr:sp>
    <xdr:clientData/>
  </xdr:twoCellAnchor>
  <xdr:twoCellAnchor editAs="oneCell">
    <xdr:from>
      <xdr:col>1</xdr:col>
      <xdr:colOff>0</xdr:colOff>
      <xdr:row>114</xdr:row>
      <xdr:rowOff>85725</xdr:rowOff>
    </xdr:from>
    <xdr:to>
      <xdr:col>1</xdr:col>
      <xdr:colOff>0</xdr:colOff>
      <xdr:row>115</xdr:row>
      <xdr:rowOff>2</xdr:rowOff>
    </xdr:to>
    <xdr:sp macro="" textlink="">
      <xdr:nvSpPr>
        <xdr:cNvPr id="16389" name="Besedilo 7"/>
        <xdr:cNvSpPr txBox="1">
          <a:spLocks noChangeArrowheads="1"/>
        </xdr:cNvSpPr>
      </xdr:nvSpPr>
      <xdr:spPr bwMode="auto">
        <a:xfrm>
          <a:off x="457200" y="11372850"/>
          <a:ext cx="0" cy="762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lv-LV" sz="1000" b="0" i="0" strike="noStrike">
              <a:solidFill>
                <a:srgbClr val="000000"/>
              </a:solidFill>
              <a:latin typeface="Helv"/>
            </a:rPr>
            <a:t>Lesen opaa ploŤevinaste streļne kritine, deske debeline 24 mm, zaļŤiten s premazom proti plesni in ļkodljivcem</a:t>
          </a:r>
        </a:p>
      </xdr:txBody>
    </xdr:sp>
    <xdr:clientData/>
  </xdr:twoCellAnchor>
  <xdr:twoCellAnchor editAs="oneCell">
    <xdr:from>
      <xdr:col>1</xdr:col>
      <xdr:colOff>0</xdr:colOff>
      <xdr:row>94</xdr:row>
      <xdr:rowOff>0</xdr:rowOff>
    </xdr:from>
    <xdr:to>
      <xdr:col>1</xdr:col>
      <xdr:colOff>0</xdr:colOff>
      <xdr:row>97</xdr:row>
      <xdr:rowOff>144096</xdr:rowOff>
    </xdr:to>
    <xdr:sp macro="" textlink="">
      <xdr:nvSpPr>
        <xdr:cNvPr id="16390" name="Besedilo 26"/>
        <xdr:cNvSpPr txBox="1">
          <a:spLocks noChangeArrowheads="1"/>
        </xdr:cNvSpPr>
      </xdr:nvSpPr>
      <xdr:spPr bwMode="auto">
        <a:xfrm>
          <a:off x="457200" y="82867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lv-LV" sz="1000" b="0" i="0" strike="noStrike">
              <a:solidFill>
                <a:srgbClr val="000000"/>
              </a:solidFill>
              <a:latin typeface="Helv"/>
            </a:rPr>
            <a:t>Priprava gradbiļŤa se izvede na ae saniran teren in zajema:</a:t>
          </a:r>
        </a:p>
      </xdr:txBody>
    </xdr:sp>
    <xdr:clientData/>
  </xdr:twoCellAnchor>
  <xdr:twoCellAnchor editAs="oneCell">
    <xdr:from>
      <xdr:col>1</xdr:col>
      <xdr:colOff>0</xdr:colOff>
      <xdr:row>107</xdr:row>
      <xdr:rowOff>0</xdr:rowOff>
    </xdr:from>
    <xdr:to>
      <xdr:col>1</xdr:col>
      <xdr:colOff>0</xdr:colOff>
      <xdr:row>210</xdr:row>
      <xdr:rowOff>92073</xdr:rowOff>
    </xdr:to>
    <xdr:sp macro="" textlink="">
      <xdr:nvSpPr>
        <xdr:cNvPr id="16395" name="Besedilo 33"/>
        <xdr:cNvSpPr txBox="1">
          <a:spLocks noChangeArrowheads="1"/>
        </xdr:cNvSpPr>
      </xdr:nvSpPr>
      <xdr:spPr bwMode="auto">
        <a:xfrm>
          <a:off x="457200" y="101536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lv-LV" sz="1000" b="0" i="0" strike="noStrike">
              <a:solidFill>
                <a:srgbClr val="000000"/>
              </a:solidFill>
              <a:latin typeface="Helv"/>
            </a:rPr>
            <a:t>Montaane armiranobetonske ploļŤe balkona in fasadnih vencev F3, debeline 18 cm, zunanji izgled ploļŤ svetle barve, beton z dodatkom za vodonepropustnost</a:t>
          </a:r>
        </a:p>
      </xdr:txBody>
    </xdr:sp>
    <xdr:clientData/>
  </xdr:twoCellAnchor>
  <xdr:twoCellAnchor editAs="oneCell">
    <xdr:from>
      <xdr:col>1</xdr:col>
      <xdr:colOff>0</xdr:colOff>
      <xdr:row>107</xdr:row>
      <xdr:rowOff>0</xdr:rowOff>
    </xdr:from>
    <xdr:to>
      <xdr:col>1</xdr:col>
      <xdr:colOff>0</xdr:colOff>
      <xdr:row>108</xdr:row>
      <xdr:rowOff>2442</xdr:rowOff>
    </xdr:to>
    <xdr:sp macro="" textlink="">
      <xdr:nvSpPr>
        <xdr:cNvPr id="16399" name="Besedilo 37"/>
        <xdr:cNvSpPr txBox="1">
          <a:spLocks noChangeArrowheads="1"/>
        </xdr:cNvSpPr>
      </xdr:nvSpPr>
      <xdr:spPr bwMode="auto">
        <a:xfrm>
          <a:off x="457200" y="10153650"/>
          <a:ext cx="0" cy="1619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lv-LV" sz="1000" b="0" i="0" strike="noStrike">
              <a:solidFill>
                <a:srgbClr val="000000"/>
              </a:solidFill>
              <a:latin typeface="Helv"/>
            </a:rPr>
            <a:t>Armiranobetonska kineta za kanalizacijsko cev od objekta do prikljuŤnega jaļka, svetlega preseka 40x40 cm, v postavki so zajeta vsa potrebna zemeljska, tesarska in betonska dela</a:t>
          </a:r>
        </a:p>
      </xdr:txBody>
    </xdr:sp>
    <xdr:clientData/>
  </xdr:twoCellAnchor>
  <xdr:twoCellAnchor editAs="oneCell">
    <xdr:from>
      <xdr:col>1</xdr:col>
      <xdr:colOff>0</xdr:colOff>
      <xdr:row>107</xdr:row>
      <xdr:rowOff>0</xdr:rowOff>
    </xdr:from>
    <xdr:to>
      <xdr:col>1</xdr:col>
      <xdr:colOff>0</xdr:colOff>
      <xdr:row>108</xdr:row>
      <xdr:rowOff>2442</xdr:rowOff>
    </xdr:to>
    <xdr:sp macro="" textlink="">
      <xdr:nvSpPr>
        <xdr:cNvPr id="16400" name="Besedilo 38"/>
        <xdr:cNvSpPr txBox="1">
          <a:spLocks noChangeArrowheads="1"/>
        </xdr:cNvSpPr>
      </xdr:nvSpPr>
      <xdr:spPr bwMode="auto">
        <a:xfrm>
          <a:off x="457200" y="10153650"/>
          <a:ext cx="0" cy="1619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lv-LV" sz="1000" b="0" i="0" strike="noStrike">
              <a:solidFill>
                <a:srgbClr val="000000"/>
              </a:solidFill>
              <a:latin typeface="Helv"/>
            </a:rPr>
            <a:t>Montaane armiranobetonske ploļŤe za polaganje podnic na vrtnem delu lastniļkih stanovanj, poloaene vzdolano ob fasadi</a:t>
          </a:r>
        </a:p>
      </xdr:txBody>
    </xdr:sp>
    <xdr:clientData/>
  </xdr:twoCellAnchor>
  <xdr:twoCellAnchor editAs="oneCell">
    <xdr:from>
      <xdr:col>1</xdr:col>
      <xdr:colOff>0</xdr:colOff>
      <xdr:row>107</xdr:row>
      <xdr:rowOff>0</xdr:rowOff>
    </xdr:from>
    <xdr:to>
      <xdr:col>1</xdr:col>
      <xdr:colOff>0</xdr:colOff>
      <xdr:row>107</xdr:row>
      <xdr:rowOff>152400</xdr:rowOff>
    </xdr:to>
    <xdr:sp macro="" textlink="">
      <xdr:nvSpPr>
        <xdr:cNvPr id="16403" name="Besedilo 41"/>
        <xdr:cNvSpPr txBox="1">
          <a:spLocks noChangeArrowheads="1"/>
        </xdr:cNvSpPr>
      </xdr:nvSpPr>
      <xdr:spPr bwMode="auto">
        <a:xfrm>
          <a:off x="457200" y="10153650"/>
          <a:ext cx="0" cy="1524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lv-LV" sz="1000" b="0" i="0" strike="noStrike">
              <a:solidFill>
                <a:srgbClr val="000000"/>
              </a:solidFill>
              <a:latin typeface="Helv"/>
            </a:rPr>
            <a:t>F3, montaane betonske ploļŤe za obloge fasad, ploļŤe debeline do 8 cm, pritrjevanje na nosilni fasadni zid s kovinskimi sidri, zunanji izgled ploļŤ svetle barve, povrļine bruļene, beton z dodatkom za vodonepropustnost</a:t>
          </a:r>
        </a:p>
      </xdr:txBody>
    </xdr:sp>
    <xdr:clientData/>
  </xdr:twoCellAnchor>
  <xdr:twoCellAnchor editAs="oneCell">
    <xdr:from>
      <xdr:col>1</xdr:col>
      <xdr:colOff>0</xdr:colOff>
      <xdr:row>107</xdr:row>
      <xdr:rowOff>0</xdr:rowOff>
    </xdr:from>
    <xdr:to>
      <xdr:col>1</xdr:col>
      <xdr:colOff>0</xdr:colOff>
      <xdr:row>108</xdr:row>
      <xdr:rowOff>2442</xdr:rowOff>
    </xdr:to>
    <xdr:sp macro="" textlink="">
      <xdr:nvSpPr>
        <xdr:cNvPr id="16404" name="Besedilo 42"/>
        <xdr:cNvSpPr txBox="1">
          <a:spLocks noChangeArrowheads="1"/>
        </xdr:cNvSpPr>
      </xdr:nvSpPr>
      <xdr:spPr bwMode="auto">
        <a:xfrm>
          <a:off x="457200" y="10153650"/>
          <a:ext cx="0" cy="1619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lv-LV" sz="1000" b="0" i="0" strike="noStrike">
              <a:solidFill>
                <a:srgbClr val="000000"/>
              </a:solidFill>
              <a:latin typeface="Helv"/>
            </a:rPr>
            <a:t>Montaane armiranobetonske stopniļŤne rame, ļirine 120 cm, 17 stopnic po 17,5x22 cm, finalna povrļinska obdelava je bruļen umetni kamen, izveden istoŤasno s stopniļŤno ramo, drobno zrnati agregat za umetni kamen</a:t>
          </a:r>
        </a:p>
        <a:p>
          <a:pPr algn="l" rtl="0">
            <a:defRPr sz="1000"/>
          </a:pPr>
          <a:endParaRPr lang="lv-LV" sz="1000" b="0" i="0" strike="noStrike">
            <a:solidFill>
              <a:srgbClr val="000000"/>
            </a:solidFill>
            <a:latin typeface="Helv"/>
          </a:endParaRPr>
        </a:p>
      </xdr:txBody>
    </xdr:sp>
    <xdr:clientData/>
  </xdr:twoCellAnchor>
  <xdr:twoCellAnchor editAs="oneCell">
    <xdr:from>
      <xdr:col>1</xdr:col>
      <xdr:colOff>0</xdr:colOff>
      <xdr:row>107</xdr:row>
      <xdr:rowOff>0</xdr:rowOff>
    </xdr:from>
    <xdr:to>
      <xdr:col>1</xdr:col>
      <xdr:colOff>0</xdr:colOff>
      <xdr:row>108</xdr:row>
      <xdr:rowOff>2442</xdr:rowOff>
    </xdr:to>
    <xdr:sp macro="" textlink="">
      <xdr:nvSpPr>
        <xdr:cNvPr id="16405" name="Besedilo 43"/>
        <xdr:cNvSpPr txBox="1">
          <a:spLocks noChangeArrowheads="1"/>
        </xdr:cNvSpPr>
      </xdr:nvSpPr>
      <xdr:spPr bwMode="auto">
        <a:xfrm>
          <a:off x="457200" y="10153650"/>
          <a:ext cx="0" cy="1619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lv-LV" sz="1000" b="0" i="0" strike="noStrike">
              <a:solidFill>
                <a:srgbClr val="000000"/>
              </a:solidFill>
              <a:latin typeface="Helv"/>
            </a:rPr>
            <a:t>Montaane armiranobetonske balkonske ploļŤe balkona, debeline 18 cm, zunanji izgled ploļŤ je svetle barve, beton z dodatkom za vodonepropustnost</a:t>
          </a:r>
        </a:p>
      </xdr:txBody>
    </xdr:sp>
    <xdr:clientData/>
  </xdr:twoCellAnchor>
  <xdr:twoCellAnchor editAs="oneCell">
    <xdr:from>
      <xdr:col>1</xdr:col>
      <xdr:colOff>0</xdr:colOff>
      <xdr:row>74</xdr:row>
      <xdr:rowOff>0</xdr:rowOff>
    </xdr:from>
    <xdr:to>
      <xdr:col>1</xdr:col>
      <xdr:colOff>0</xdr:colOff>
      <xdr:row>77</xdr:row>
      <xdr:rowOff>144097</xdr:rowOff>
    </xdr:to>
    <xdr:sp macro="" textlink="">
      <xdr:nvSpPr>
        <xdr:cNvPr id="11" name="Besedilo 26"/>
        <xdr:cNvSpPr txBox="1">
          <a:spLocks noChangeArrowheads="1"/>
        </xdr:cNvSpPr>
      </xdr:nvSpPr>
      <xdr:spPr bwMode="auto">
        <a:xfrm>
          <a:off x="457200" y="98793300"/>
          <a:ext cx="0" cy="644526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lv-LV" sz="1000" b="0" i="0" strike="noStrike">
              <a:solidFill>
                <a:srgbClr val="000000"/>
              </a:solidFill>
              <a:latin typeface="Helv"/>
            </a:rPr>
            <a:t>Priprava gradbiļŤa se izvede na ae saniran teren in zajema: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284</xdr:row>
      <xdr:rowOff>0</xdr:rowOff>
    </xdr:from>
    <xdr:to>
      <xdr:col>1</xdr:col>
      <xdr:colOff>0</xdr:colOff>
      <xdr:row>318</xdr:row>
      <xdr:rowOff>144099</xdr:rowOff>
    </xdr:to>
    <xdr:sp macro="" textlink="">
      <xdr:nvSpPr>
        <xdr:cNvPr id="8193" name="Besedilo 1"/>
        <xdr:cNvSpPr txBox="1">
          <a:spLocks noChangeArrowheads="1"/>
        </xdr:cNvSpPr>
      </xdr:nvSpPr>
      <xdr:spPr bwMode="auto">
        <a:xfrm>
          <a:off x="457200" y="739521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sl-SI" sz="1000" b="0" i="0" strike="noStrike">
              <a:solidFill>
                <a:srgbClr val="000000"/>
              </a:solidFill>
              <a:latin typeface="Helv"/>
            </a:rPr>
            <a:t>Betoniranje podloanega betona temeljev, beton MB 10, v sloju debeline 8 cm</a:t>
          </a:r>
        </a:p>
      </xdr:txBody>
    </xdr:sp>
    <xdr:clientData/>
  </xdr:twoCellAnchor>
  <xdr:twoCellAnchor editAs="oneCell">
    <xdr:from>
      <xdr:col>1</xdr:col>
      <xdr:colOff>0</xdr:colOff>
      <xdr:row>285</xdr:row>
      <xdr:rowOff>85725</xdr:rowOff>
    </xdr:from>
    <xdr:to>
      <xdr:col>1</xdr:col>
      <xdr:colOff>0</xdr:colOff>
      <xdr:row>285</xdr:row>
      <xdr:rowOff>161925</xdr:rowOff>
    </xdr:to>
    <xdr:sp macro="" textlink="">
      <xdr:nvSpPr>
        <xdr:cNvPr id="8197" name="Besedilo 7"/>
        <xdr:cNvSpPr txBox="1">
          <a:spLocks noChangeArrowheads="1"/>
        </xdr:cNvSpPr>
      </xdr:nvSpPr>
      <xdr:spPr bwMode="auto">
        <a:xfrm>
          <a:off x="457200" y="75171300"/>
          <a:ext cx="0" cy="762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lv-LV" sz="1000" b="0" i="0" strike="noStrike">
              <a:solidFill>
                <a:srgbClr val="000000"/>
              </a:solidFill>
              <a:latin typeface="Helv"/>
            </a:rPr>
            <a:t>Lesen opaa ploŤevinaste streļne kritine, deske debeline 24 mm, zaļŤiten s premazom proti plesni in ļkodljivcem</a:t>
          </a:r>
        </a:p>
      </xdr:txBody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0</xdr:colOff>
      <xdr:row>9</xdr:row>
      <xdr:rowOff>1</xdr:rowOff>
    </xdr:to>
    <xdr:sp macro="" textlink="">
      <xdr:nvSpPr>
        <xdr:cNvPr id="8198" name="Besedilo 26"/>
        <xdr:cNvSpPr txBox="1">
          <a:spLocks noChangeArrowheads="1"/>
        </xdr:cNvSpPr>
      </xdr:nvSpPr>
      <xdr:spPr bwMode="auto">
        <a:xfrm>
          <a:off x="457200" y="82867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lv-LV" sz="1000" b="0" i="0" strike="noStrike">
              <a:solidFill>
                <a:srgbClr val="000000"/>
              </a:solidFill>
              <a:latin typeface="Helv"/>
            </a:rPr>
            <a:t>Priprava gradbiļŤa se izvede na ae saniran teren in zajema:</a:t>
          </a:r>
        </a:p>
      </xdr:txBody>
    </xdr:sp>
    <xdr:clientData/>
  </xdr:twoCellAnchor>
  <xdr:twoCellAnchor editAs="oneCell">
    <xdr:from>
      <xdr:col>1</xdr:col>
      <xdr:colOff>0</xdr:colOff>
      <xdr:row>284</xdr:row>
      <xdr:rowOff>0</xdr:rowOff>
    </xdr:from>
    <xdr:to>
      <xdr:col>1</xdr:col>
      <xdr:colOff>0</xdr:colOff>
      <xdr:row>387</xdr:row>
      <xdr:rowOff>77424</xdr:rowOff>
    </xdr:to>
    <xdr:sp macro="" textlink="">
      <xdr:nvSpPr>
        <xdr:cNvPr id="8203" name="Besedilo 33"/>
        <xdr:cNvSpPr txBox="1">
          <a:spLocks noChangeArrowheads="1"/>
        </xdr:cNvSpPr>
      </xdr:nvSpPr>
      <xdr:spPr bwMode="auto">
        <a:xfrm>
          <a:off x="457200" y="739521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lv-LV" sz="1000" b="0" i="0" strike="noStrike">
              <a:solidFill>
                <a:srgbClr val="000000"/>
              </a:solidFill>
              <a:latin typeface="Helv"/>
            </a:rPr>
            <a:t>Montaane armiranobetonske ploļŤe balkona in fasadnih vencev F3, debeline 18 cm, zunanji izgled ploļŤ svetle barve, beton z dodatkom za vodonepropustnost</a:t>
          </a:r>
        </a:p>
      </xdr:txBody>
    </xdr:sp>
    <xdr:clientData/>
  </xdr:twoCellAnchor>
  <xdr:twoCellAnchor editAs="oneCell">
    <xdr:from>
      <xdr:col>1</xdr:col>
      <xdr:colOff>0</xdr:colOff>
      <xdr:row>284</xdr:row>
      <xdr:rowOff>0</xdr:rowOff>
    </xdr:from>
    <xdr:to>
      <xdr:col>1</xdr:col>
      <xdr:colOff>0</xdr:colOff>
      <xdr:row>284</xdr:row>
      <xdr:rowOff>161192</xdr:rowOff>
    </xdr:to>
    <xdr:sp macro="" textlink="">
      <xdr:nvSpPr>
        <xdr:cNvPr id="8207" name="Besedilo 37"/>
        <xdr:cNvSpPr txBox="1">
          <a:spLocks noChangeArrowheads="1"/>
        </xdr:cNvSpPr>
      </xdr:nvSpPr>
      <xdr:spPr bwMode="auto">
        <a:xfrm>
          <a:off x="457200" y="73952100"/>
          <a:ext cx="0" cy="1619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lv-LV" sz="1000" b="0" i="0" strike="noStrike">
              <a:solidFill>
                <a:srgbClr val="000000"/>
              </a:solidFill>
              <a:latin typeface="Helv"/>
            </a:rPr>
            <a:t>Armiranobetonska kineta za kanalizacijsko cev od objekta do prikljuŤnega jaļka, svetlega preseka 40x40 cm, v postavki so zajeta vsa potrebna zemeljska, tesarska in betonska dela</a:t>
          </a:r>
        </a:p>
      </xdr:txBody>
    </xdr:sp>
    <xdr:clientData/>
  </xdr:twoCellAnchor>
  <xdr:twoCellAnchor editAs="oneCell">
    <xdr:from>
      <xdr:col>1</xdr:col>
      <xdr:colOff>0</xdr:colOff>
      <xdr:row>284</xdr:row>
      <xdr:rowOff>0</xdr:rowOff>
    </xdr:from>
    <xdr:to>
      <xdr:col>1</xdr:col>
      <xdr:colOff>0</xdr:colOff>
      <xdr:row>284</xdr:row>
      <xdr:rowOff>161192</xdr:rowOff>
    </xdr:to>
    <xdr:sp macro="" textlink="">
      <xdr:nvSpPr>
        <xdr:cNvPr id="8208" name="Besedilo 38"/>
        <xdr:cNvSpPr txBox="1">
          <a:spLocks noChangeArrowheads="1"/>
        </xdr:cNvSpPr>
      </xdr:nvSpPr>
      <xdr:spPr bwMode="auto">
        <a:xfrm>
          <a:off x="457200" y="73952100"/>
          <a:ext cx="0" cy="1619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lv-LV" sz="1000" b="0" i="0" strike="noStrike">
              <a:solidFill>
                <a:srgbClr val="000000"/>
              </a:solidFill>
              <a:latin typeface="Helv"/>
            </a:rPr>
            <a:t>Montaane armiranobetonske ploļŤe za polaganje podnic na vrtnem delu lastniļkih stanovanj, poloaene vzdolano ob fasadi</a:t>
          </a:r>
        </a:p>
      </xdr:txBody>
    </xdr:sp>
    <xdr:clientData/>
  </xdr:twoCellAnchor>
  <xdr:twoCellAnchor editAs="oneCell">
    <xdr:from>
      <xdr:col>1</xdr:col>
      <xdr:colOff>0</xdr:colOff>
      <xdr:row>284</xdr:row>
      <xdr:rowOff>0</xdr:rowOff>
    </xdr:from>
    <xdr:to>
      <xdr:col>1</xdr:col>
      <xdr:colOff>0</xdr:colOff>
      <xdr:row>284</xdr:row>
      <xdr:rowOff>152400</xdr:rowOff>
    </xdr:to>
    <xdr:sp macro="" textlink="">
      <xdr:nvSpPr>
        <xdr:cNvPr id="8211" name="Besedilo 41"/>
        <xdr:cNvSpPr txBox="1">
          <a:spLocks noChangeArrowheads="1"/>
        </xdr:cNvSpPr>
      </xdr:nvSpPr>
      <xdr:spPr bwMode="auto">
        <a:xfrm>
          <a:off x="457200" y="73952100"/>
          <a:ext cx="0" cy="1524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lv-LV" sz="1000" b="0" i="0" strike="noStrike">
              <a:solidFill>
                <a:srgbClr val="000000"/>
              </a:solidFill>
              <a:latin typeface="Helv"/>
            </a:rPr>
            <a:t>F3, montaane betonske ploļŤe za obloge fasad, ploļŤe debeline do 8 cm, pritrjevanje na nosilni fasadni zid s kovinskimi sidri, zunanji izgled ploļŤ svetle barve, povrļine bruļene, beton z dodatkom za vodonepropustnost</a:t>
          </a:r>
        </a:p>
      </xdr:txBody>
    </xdr:sp>
    <xdr:clientData/>
  </xdr:twoCellAnchor>
  <xdr:twoCellAnchor editAs="oneCell">
    <xdr:from>
      <xdr:col>1</xdr:col>
      <xdr:colOff>0</xdr:colOff>
      <xdr:row>284</xdr:row>
      <xdr:rowOff>0</xdr:rowOff>
    </xdr:from>
    <xdr:to>
      <xdr:col>1</xdr:col>
      <xdr:colOff>0</xdr:colOff>
      <xdr:row>284</xdr:row>
      <xdr:rowOff>161192</xdr:rowOff>
    </xdr:to>
    <xdr:sp macro="" textlink="">
      <xdr:nvSpPr>
        <xdr:cNvPr id="8212" name="Besedilo 42"/>
        <xdr:cNvSpPr txBox="1">
          <a:spLocks noChangeArrowheads="1"/>
        </xdr:cNvSpPr>
      </xdr:nvSpPr>
      <xdr:spPr bwMode="auto">
        <a:xfrm>
          <a:off x="457200" y="73952100"/>
          <a:ext cx="0" cy="1619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lv-LV" sz="1000" b="0" i="0" strike="noStrike">
              <a:solidFill>
                <a:srgbClr val="000000"/>
              </a:solidFill>
              <a:latin typeface="Helv"/>
            </a:rPr>
            <a:t>Montaane armiranobetonske stopniļŤne rame, ļirine 120 cm, 17 stopnic po 17,5x22 cm, finalna povrļinska obdelava je bruļen umetni kamen, izveden istoŤasno s stopniļŤno ramo, drobno zrnati agregat za umetni kamen</a:t>
          </a:r>
        </a:p>
        <a:p>
          <a:pPr algn="l" rtl="0">
            <a:defRPr sz="1000"/>
          </a:pPr>
          <a:endParaRPr lang="lv-LV" sz="1000" b="0" i="0" strike="noStrike">
            <a:solidFill>
              <a:srgbClr val="000000"/>
            </a:solidFill>
            <a:latin typeface="Helv"/>
          </a:endParaRPr>
        </a:p>
      </xdr:txBody>
    </xdr:sp>
    <xdr:clientData/>
  </xdr:twoCellAnchor>
  <xdr:twoCellAnchor editAs="oneCell">
    <xdr:from>
      <xdr:col>1</xdr:col>
      <xdr:colOff>0</xdr:colOff>
      <xdr:row>284</xdr:row>
      <xdr:rowOff>0</xdr:rowOff>
    </xdr:from>
    <xdr:to>
      <xdr:col>1</xdr:col>
      <xdr:colOff>0</xdr:colOff>
      <xdr:row>284</xdr:row>
      <xdr:rowOff>161192</xdr:rowOff>
    </xdr:to>
    <xdr:sp macro="" textlink="">
      <xdr:nvSpPr>
        <xdr:cNvPr id="8213" name="Besedilo 43"/>
        <xdr:cNvSpPr txBox="1">
          <a:spLocks noChangeArrowheads="1"/>
        </xdr:cNvSpPr>
      </xdr:nvSpPr>
      <xdr:spPr bwMode="auto">
        <a:xfrm>
          <a:off x="457200" y="73952100"/>
          <a:ext cx="0" cy="1619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lv-LV" sz="1000" b="0" i="0" strike="noStrike">
              <a:solidFill>
                <a:srgbClr val="000000"/>
              </a:solidFill>
              <a:latin typeface="Helv"/>
            </a:rPr>
            <a:t>Montaane armiranobetonske balkonske ploļŤe balkona, debeline 18 cm, zunanji izgled ploļŤ je svetle barve, beton z dodatkom za vodonepropustnost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128</xdr:row>
      <xdr:rowOff>0</xdr:rowOff>
    </xdr:from>
    <xdr:to>
      <xdr:col>1</xdr:col>
      <xdr:colOff>0</xdr:colOff>
      <xdr:row>162</xdr:row>
      <xdr:rowOff>158746</xdr:rowOff>
    </xdr:to>
    <xdr:sp macro="" textlink="">
      <xdr:nvSpPr>
        <xdr:cNvPr id="2" name="Besedilo 1"/>
        <xdr:cNvSpPr txBox="1">
          <a:spLocks noChangeArrowheads="1"/>
        </xdr:cNvSpPr>
      </xdr:nvSpPr>
      <xdr:spPr bwMode="auto">
        <a:xfrm>
          <a:off x="457200" y="23717250"/>
          <a:ext cx="0" cy="5664196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sl-SI" sz="1000" b="0" i="0" strike="noStrike">
              <a:solidFill>
                <a:srgbClr val="000000"/>
              </a:solidFill>
              <a:latin typeface="Helv"/>
            </a:rPr>
            <a:t>Betoniranje podloanega betona temeljev, beton MB 10, v sloju debeline 8 cm</a:t>
          </a:r>
        </a:p>
      </xdr:txBody>
    </xdr:sp>
    <xdr:clientData/>
  </xdr:twoCellAnchor>
  <xdr:twoCellAnchor editAs="oneCell">
    <xdr:from>
      <xdr:col>1</xdr:col>
      <xdr:colOff>0</xdr:colOff>
      <xdr:row>135</xdr:row>
      <xdr:rowOff>85725</xdr:rowOff>
    </xdr:from>
    <xdr:to>
      <xdr:col>1</xdr:col>
      <xdr:colOff>0</xdr:colOff>
      <xdr:row>136</xdr:row>
      <xdr:rowOff>2442</xdr:rowOff>
    </xdr:to>
    <xdr:sp macro="" textlink="">
      <xdr:nvSpPr>
        <xdr:cNvPr id="3" name="Besedilo 7"/>
        <xdr:cNvSpPr txBox="1">
          <a:spLocks noChangeArrowheads="1"/>
        </xdr:cNvSpPr>
      </xdr:nvSpPr>
      <xdr:spPr bwMode="auto">
        <a:xfrm>
          <a:off x="457200" y="24936450"/>
          <a:ext cx="0" cy="75467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lv-LV" sz="1000" b="0" i="0" strike="noStrike">
              <a:solidFill>
                <a:srgbClr val="000000"/>
              </a:solidFill>
              <a:latin typeface="Helv"/>
            </a:rPr>
            <a:t>Lesen opaa ploŤevinaste streļne kritine, deske debeline 24 mm, zaļŤiten s premazom proti plesni in ļkodljivcem</a:t>
          </a:r>
        </a:p>
      </xdr:txBody>
    </xdr:sp>
    <xdr:clientData/>
  </xdr:twoCellAnchor>
  <xdr:twoCellAnchor editAs="oneCell">
    <xdr:from>
      <xdr:col>1</xdr:col>
      <xdr:colOff>0</xdr:colOff>
      <xdr:row>124</xdr:row>
      <xdr:rowOff>0</xdr:rowOff>
    </xdr:from>
    <xdr:to>
      <xdr:col>1</xdr:col>
      <xdr:colOff>0</xdr:colOff>
      <xdr:row>128</xdr:row>
      <xdr:rowOff>0</xdr:rowOff>
    </xdr:to>
    <xdr:sp macro="" textlink="">
      <xdr:nvSpPr>
        <xdr:cNvPr id="4" name="Besedilo 26"/>
        <xdr:cNvSpPr txBox="1">
          <a:spLocks noChangeArrowheads="1"/>
        </xdr:cNvSpPr>
      </xdr:nvSpPr>
      <xdr:spPr bwMode="auto">
        <a:xfrm>
          <a:off x="457200" y="22983825"/>
          <a:ext cx="0" cy="642327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lv-LV" sz="1000" b="0" i="0" strike="noStrike">
              <a:solidFill>
                <a:srgbClr val="000000"/>
              </a:solidFill>
              <a:latin typeface="Helv"/>
            </a:rPr>
            <a:t>Priprava gradbiļŤa se izvede na ae saniran teren in zajema:</a:t>
          </a:r>
        </a:p>
      </xdr:txBody>
    </xdr:sp>
    <xdr:clientData/>
  </xdr:twoCellAnchor>
  <xdr:twoCellAnchor editAs="oneCell">
    <xdr:from>
      <xdr:col>1</xdr:col>
      <xdr:colOff>0</xdr:colOff>
      <xdr:row>128</xdr:row>
      <xdr:rowOff>0</xdr:rowOff>
    </xdr:from>
    <xdr:to>
      <xdr:col>1</xdr:col>
      <xdr:colOff>0</xdr:colOff>
      <xdr:row>231</xdr:row>
      <xdr:rowOff>92072</xdr:rowOff>
    </xdr:to>
    <xdr:sp macro="" textlink="">
      <xdr:nvSpPr>
        <xdr:cNvPr id="5" name="Besedilo 33"/>
        <xdr:cNvSpPr txBox="1">
          <a:spLocks noChangeArrowheads="1"/>
        </xdr:cNvSpPr>
      </xdr:nvSpPr>
      <xdr:spPr bwMode="auto">
        <a:xfrm>
          <a:off x="457200" y="23717250"/>
          <a:ext cx="0" cy="16770347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lv-LV" sz="1000" b="0" i="0" strike="noStrike">
              <a:solidFill>
                <a:srgbClr val="000000"/>
              </a:solidFill>
              <a:latin typeface="Helv"/>
            </a:rPr>
            <a:t>Montaane armiranobetonske ploļŤe balkona in fasadnih vencev F3, debeline 18 cm, zunanji izgled ploļŤ svetle barve, beton z dodatkom za vodonepropustnost</a:t>
          </a:r>
        </a:p>
      </xdr:txBody>
    </xdr:sp>
    <xdr:clientData/>
  </xdr:twoCellAnchor>
  <xdr:twoCellAnchor editAs="oneCell">
    <xdr:from>
      <xdr:col>1</xdr:col>
      <xdr:colOff>0</xdr:colOff>
      <xdr:row>128</xdr:row>
      <xdr:rowOff>0</xdr:rowOff>
    </xdr:from>
    <xdr:to>
      <xdr:col>1</xdr:col>
      <xdr:colOff>0</xdr:colOff>
      <xdr:row>129</xdr:row>
      <xdr:rowOff>2442</xdr:rowOff>
    </xdr:to>
    <xdr:sp macro="" textlink="">
      <xdr:nvSpPr>
        <xdr:cNvPr id="6" name="Besedilo 37"/>
        <xdr:cNvSpPr txBox="1">
          <a:spLocks noChangeArrowheads="1"/>
        </xdr:cNvSpPr>
      </xdr:nvSpPr>
      <xdr:spPr bwMode="auto">
        <a:xfrm>
          <a:off x="457200" y="23717250"/>
          <a:ext cx="0" cy="1619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lv-LV" sz="1000" b="0" i="0" strike="noStrike">
              <a:solidFill>
                <a:srgbClr val="000000"/>
              </a:solidFill>
              <a:latin typeface="Helv"/>
            </a:rPr>
            <a:t>Armiranobetonska kineta za kanalizacijsko cev od objekta do prikljuŤnega jaļka, svetlega preseka 40x40 cm, v postavki so zajeta vsa potrebna zemeljska, tesarska in betonska dela</a:t>
          </a:r>
        </a:p>
      </xdr:txBody>
    </xdr:sp>
    <xdr:clientData/>
  </xdr:twoCellAnchor>
  <xdr:twoCellAnchor editAs="oneCell">
    <xdr:from>
      <xdr:col>1</xdr:col>
      <xdr:colOff>0</xdr:colOff>
      <xdr:row>128</xdr:row>
      <xdr:rowOff>0</xdr:rowOff>
    </xdr:from>
    <xdr:to>
      <xdr:col>1</xdr:col>
      <xdr:colOff>0</xdr:colOff>
      <xdr:row>129</xdr:row>
      <xdr:rowOff>2442</xdr:rowOff>
    </xdr:to>
    <xdr:sp macro="" textlink="">
      <xdr:nvSpPr>
        <xdr:cNvPr id="7" name="Besedilo 38"/>
        <xdr:cNvSpPr txBox="1">
          <a:spLocks noChangeArrowheads="1"/>
        </xdr:cNvSpPr>
      </xdr:nvSpPr>
      <xdr:spPr bwMode="auto">
        <a:xfrm>
          <a:off x="457200" y="23717250"/>
          <a:ext cx="0" cy="1619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lv-LV" sz="1000" b="0" i="0" strike="noStrike">
              <a:solidFill>
                <a:srgbClr val="000000"/>
              </a:solidFill>
              <a:latin typeface="Helv"/>
            </a:rPr>
            <a:t>Montaane armiranobetonske ploļŤe za polaganje podnic na vrtnem delu lastniļkih stanovanj, poloaene vzdolano ob fasadi</a:t>
          </a:r>
        </a:p>
      </xdr:txBody>
    </xdr:sp>
    <xdr:clientData/>
  </xdr:twoCellAnchor>
  <xdr:twoCellAnchor editAs="oneCell">
    <xdr:from>
      <xdr:col>1</xdr:col>
      <xdr:colOff>0</xdr:colOff>
      <xdr:row>128</xdr:row>
      <xdr:rowOff>0</xdr:rowOff>
    </xdr:from>
    <xdr:to>
      <xdr:col>1</xdr:col>
      <xdr:colOff>0</xdr:colOff>
      <xdr:row>128</xdr:row>
      <xdr:rowOff>152400</xdr:rowOff>
    </xdr:to>
    <xdr:sp macro="" textlink="">
      <xdr:nvSpPr>
        <xdr:cNvPr id="8" name="Besedilo 41"/>
        <xdr:cNvSpPr txBox="1">
          <a:spLocks noChangeArrowheads="1"/>
        </xdr:cNvSpPr>
      </xdr:nvSpPr>
      <xdr:spPr bwMode="auto">
        <a:xfrm>
          <a:off x="457200" y="23717250"/>
          <a:ext cx="0" cy="1524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lv-LV" sz="1000" b="0" i="0" strike="noStrike">
              <a:solidFill>
                <a:srgbClr val="000000"/>
              </a:solidFill>
              <a:latin typeface="Helv"/>
            </a:rPr>
            <a:t>F3, montaane betonske ploļŤe za obloge fasad, ploļŤe debeline do 8 cm, pritrjevanje na nosilni fasadni zid s kovinskimi sidri, zunanji izgled ploļŤ svetle barve, povrļine bruļene, beton z dodatkom za vodonepropustnost</a:t>
          </a:r>
        </a:p>
      </xdr:txBody>
    </xdr:sp>
    <xdr:clientData/>
  </xdr:twoCellAnchor>
  <xdr:twoCellAnchor editAs="oneCell">
    <xdr:from>
      <xdr:col>1</xdr:col>
      <xdr:colOff>0</xdr:colOff>
      <xdr:row>128</xdr:row>
      <xdr:rowOff>0</xdr:rowOff>
    </xdr:from>
    <xdr:to>
      <xdr:col>1</xdr:col>
      <xdr:colOff>0</xdr:colOff>
      <xdr:row>129</xdr:row>
      <xdr:rowOff>2442</xdr:rowOff>
    </xdr:to>
    <xdr:sp macro="" textlink="">
      <xdr:nvSpPr>
        <xdr:cNvPr id="9" name="Besedilo 42"/>
        <xdr:cNvSpPr txBox="1">
          <a:spLocks noChangeArrowheads="1"/>
        </xdr:cNvSpPr>
      </xdr:nvSpPr>
      <xdr:spPr bwMode="auto">
        <a:xfrm>
          <a:off x="457200" y="23717250"/>
          <a:ext cx="0" cy="1619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lv-LV" sz="1000" b="0" i="0" strike="noStrike">
              <a:solidFill>
                <a:srgbClr val="000000"/>
              </a:solidFill>
              <a:latin typeface="Helv"/>
            </a:rPr>
            <a:t>Montaane armiranobetonske stopniļŤne rame, ļirine 120 cm, 17 stopnic po 17,5x22 cm, finalna povrļinska obdelava je bruļen umetni kamen, izveden istoŤasno s stopniļŤno ramo, drobno zrnati agregat za umetni kamen</a:t>
          </a:r>
        </a:p>
        <a:p>
          <a:pPr algn="l" rtl="0">
            <a:defRPr sz="1000"/>
          </a:pPr>
          <a:endParaRPr lang="lv-LV" sz="1000" b="0" i="0" strike="noStrike">
            <a:solidFill>
              <a:srgbClr val="000000"/>
            </a:solidFill>
            <a:latin typeface="Helv"/>
          </a:endParaRPr>
        </a:p>
      </xdr:txBody>
    </xdr:sp>
    <xdr:clientData/>
  </xdr:twoCellAnchor>
  <xdr:twoCellAnchor editAs="oneCell">
    <xdr:from>
      <xdr:col>1</xdr:col>
      <xdr:colOff>0</xdr:colOff>
      <xdr:row>128</xdr:row>
      <xdr:rowOff>0</xdr:rowOff>
    </xdr:from>
    <xdr:to>
      <xdr:col>1</xdr:col>
      <xdr:colOff>0</xdr:colOff>
      <xdr:row>129</xdr:row>
      <xdr:rowOff>2442</xdr:rowOff>
    </xdr:to>
    <xdr:sp macro="" textlink="">
      <xdr:nvSpPr>
        <xdr:cNvPr id="10" name="Besedilo 43"/>
        <xdr:cNvSpPr txBox="1">
          <a:spLocks noChangeArrowheads="1"/>
        </xdr:cNvSpPr>
      </xdr:nvSpPr>
      <xdr:spPr bwMode="auto">
        <a:xfrm>
          <a:off x="457200" y="23717250"/>
          <a:ext cx="0" cy="1619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lv-LV" sz="1000" b="0" i="0" strike="noStrike">
              <a:solidFill>
                <a:srgbClr val="000000"/>
              </a:solidFill>
              <a:latin typeface="Helv"/>
            </a:rPr>
            <a:t>Montaane armiranobetonske balkonske ploļŤe balkona, debeline 18 cm, zunanji izgled ploļŤ je svetle barve, beton z dodatkom za vodonepropustnost</a:t>
          </a:r>
        </a:p>
      </xdr:txBody>
    </xdr:sp>
    <xdr:clientData/>
  </xdr:twoCellAnchor>
  <xdr:twoCellAnchor editAs="oneCell">
    <xdr:from>
      <xdr:col>1</xdr:col>
      <xdr:colOff>0</xdr:colOff>
      <xdr:row>124</xdr:row>
      <xdr:rowOff>0</xdr:rowOff>
    </xdr:from>
    <xdr:to>
      <xdr:col>1</xdr:col>
      <xdr:colOff>0</xdr:colOff>
      <xdr:row>128</xdr:row>
      <xdr:rowOff>1</xdr:rowOff>
    </xdr:to>
    <xdr:sp macro="" textlink="">
      <xdr:nvSpPr>
        <xdr:cNvPr id="11" name="Besedilo 26"/>
        <xdr:cNvSpPr txBox="1">
          <a:spLocks noChangeArrowheads="1"/>
        </xdr:cNvSpPr>
      </xdr:nvSpPr>
      <xdr:spPr bwMode="auto">
        <a:xfrm>
          <a:off x="457200" y="22983825"/>
          <a:ext cx="0" cy="642328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lv-LV" sz="1000" b="0" i="0" strike="noStrike">
              <a:solidFill>
                <a:srgbClr val="000000"/>
              </a:solidFill>
              <a:latin typeface="Helv"/>
            </a:rPr>
            <a:t>Priprava gradbiļŤa se izvede na ae saniran teren in zajema:</a:t>
          </a:r>
        </a:p>
      </xdr:txBody>
    </xdr:sp>
    <xdr:clientData/>
  </xdr:twoCellAnchor>
  <xdr:twoCellAnchor editAs="oneCell">
    <xdr:from>
      <xdr:col>1</xdr:col>
      <xdr:colOff>0</xdr:colOff>
      <xdr:row>124</xdr:row>
      <xdr:rowOff>0</xdr:rowOff>
    </xdr:from>
    <xdr:to>
      <xdr:col>1</xdr:col>
      <xdr:colOff>0</xdr:colOff>
      <xdr:row>128</xdr:row>
      <xdr:rowOff>0</xdr:rowOff>
    </xdr:to>
    <xdr:sp macro="" textlink="">
      <xdr:nvSpPr>
        <xdr:cNvPr id="12" name="Besedilo 26"/>
        <xdr:cNvSpPr txBox="1">
          <a:spLocks noChangeArrowheads="1"/>
        </xdr:cNvSpPr>
      </xdr:nvSpPr>
      <xdr:spPr bwMode="auto">
        <a:xfrm>
          <a:off x="457200" y="22983825"/>
          <a:ext cx="0" cy="642327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lv-LV" sz="1000" b="0" i="0" strike="noStrike">
              <a:solidFill>
                <a:srgbClr val="000000"/>
              </a:solidFill>
              <a:latin typeface="Helv"/>
            </a:rPr>
            <a:t>Priprava gradbiļŤa se izvede na ae saniran teren in zajema:</a:t>
          </a:r>
        </a:p>
      </xdr:txBody>
    </xdr:sp>
    <xdr:clientData/>
  </xdr:twoCellAnchor>
  <xdr:twoCellAnchor editAs="oneCell">
    <xdr:from>
      <xdr:col>1</xdr:col>
      <xdr:colOff>0</xdr:colOff>
      <xdr:row>124</xdr:row>
      <xdr:rowOff>0</xdr:rowOff>
    </xdr:from>
    <xdr:to>
      <xdr:col>1</xdr:col>
      <xdr:colOff>0</xdr:colOff>
      <xdr:row>128</xdr:row>
      <xdr:rowOff>1</xdr:rowOff>
    </xdr:to>
    <xdr:sp macro="" textlink="">
      <xdr:nvSpPr>
        <xdr:cNvPr id="13" name="Besedilo 26"/>
        <xdr:cNvSpPr txBox="1">
          <a:spLocks noChangeArrowheads="1"/>
        </xdr:cNvSpPr>
      </xdr:nvSpPr>
      <xdr:spPr bwMode="auto">
        <a:xfrm>
          <a:off x="457200" y="22983825"/>
          <a:ext cx="0" cy="642328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lv-LV" sz="1000" b="0" i="0" strike="noStrike">
              <a:solidFill>
                <a:srgbClr val="000000"/>
              </a:solidFill>
              <a:latin typeface="Helv"/>
            </a:rPr>
            <a:t>Priprava gradbiļŤa se izvede na ae saniran teren in zajema: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55"/>
  <sheetViews>
    <sheetView view="pageBreakPreview" zoomScaleNormal="100" zoomScaleSheetLayoutView="100" workbookViewId="0">
      <selection activeCell="N13" sqref="N13"/>
    </sheetView>
  </sheetViews>
  <sheetFormatPr defaultRowHeight="12.75"/>
  <cols>
    <col min="3" max="3" width="12" bestFit="1" customWidth="1"/>
    <col min="8" max="8" width="11.85546875" bestFit="1" customWidth="1"/>
  </cols>
  <sheetData>
    <row r="1" spans="1:9">
      <c r="A1" s="59"/>
      <c r="B1" s="59"/>
      <c r="C1" s="59"/>
      <c r="D1" s="59"/>
      <c r="E1" s="59"/>
      <c r="F1" s="59"/>
      <c r="G1" s="59"/>
      <c r="H1" s="59"/>
      <c r="I1" s="59"/>
    </row>
    <row r="2" spans="1:9">
      <c r="A2" s="59"/>
      <c r="B2" s="59"/>
      <c r="C2" s="59"/>
      <c r="D2" s="59"/>
      <c r="E2" s="59"/>
      <c r="F2" s="59"/>
      <c r="G2" s="59"/>
      <c r="H2" s="59"/>
      <c r="I2" s="59"/>
    </row>
    <row r="3" spans="1:9">
      <c r="A3" s="60"/>
      <c r="B3" s="60"/>
      <c r="C3" s="60"/>
      <c r="D3" s="60"/>
      <c r="E3" s="60"/>
      <c r="F3" s="60"/>
      <c r="G3" s="60"/>
      <c r="H3" s="61"/>
      <c r="I3" s="59"/>
    </row>
    <row r="4" spans="1:9">
      <c r="A4" s="60"/>
      <c r="B4" s="60"/>
      <c r="C4" s="60"/>
      <c r="D4" s="60"/>
      <c r="E4" s="60"/>
      <c r="F4" s="60"/>
      <c r="G4" s="60"/>
      <c r="H4" s="61"/>
      <c r="I4" s="59"/>
    </row>
    <row r="5" spans="1:9">
      <c r="A5" s="62" t="s">
        <v>90</v>
      </c>
      <c r="B5" s="63"/>
      <c r="C5" s="68" t="s">
        <v>291</v>
      </c>
      <c r="D5" s="63"/>
      <c r="E5" s="64"/>
      <c r="F5" s="65"/>
      <c r="G5" s="65"/>
      <c r="H5" s="66"/>
      <c r="I5" s="59"/>
    </row>
    <row r="6" spans="1:9">
      <c r="A6" s="62"/>
      <c r="B6" s="63"/>
      <c r="C6" s="63"/>
      <c r="D6" s="63"/>
      <c r="E6" s="64"/>
      <c r="F6" s="65"/>
      <c r="G6" s="65"/>
      <c r="H6" s="66"/>
      <c r="I6" s="59"/>
    </row>
    <row r="7" spans="1:9">
      <c r="A7" s="67" t="s">
        <v>91</v>
      </c>
      <c r="B7" s="68"/>
      <c r="C7" s="68" t="s">
        <v>293</v>
      </c>
      <c r="D7" s="63"/>
      <c r="E7" s="64"/>
      <c r="F7" s="65"/>
      <c r="G7" s="65"/>
      <c r="H7" s="66"/>
      <c r="I7" s="59"/>
    </row>
    <row r="8" spans="1:9">
      <c r="A8" s="62"/>
      <c r="B8" s="63"/>
      <c r="C8" s="68" t="s">
        <v>294</v>
      </c>
      <c r="D8" s="63"/>
      <c r="E8" s="64"/>
      <c r="F8" s="65"/>
      <c r="G8" s="65"/>
      <c r="H8" s="66"/>
      <c r="I8" s="59"/>
    </row>
    <row r="9" spans="1:9">
      <c r="A9" s="62"/>
      <c r="B9" s="63"/>
      <c r="C9" s="63"/>
      <c r="D9" s="63"/>
      <c r="E9" s="64"/>
      <c r="F9" s="65"/>
      <c r="G9" s="65"/>
      <c r="H9" s="66"/>
      <c r="I9" s="59"/>
    </row>
    <row r="10" spans="1:9">
      <c r="A10" s="67"/>
      <c r="B10" s="68"/>
      <c r="C10" s="68" t="s">
        <v>238</v>
      </c>
      <c r="D10" s="68"/>
      <c r="E10" s="69"/>
      <c r="F10" s="70"/>
      <c r="G10" s="70"/>
      <c r="H10" s="71"/>
      <c r="I10" s="59"/>
    </row>
    <row r="11" spans="1:9">
      <c r="A11" s="67"/>
      <c r="B11" s="68"/>
      <c r="C11" s="68"/>
      <c r="D11" s="68"/>
      <c r="E11" s="69"/>
      <c r="F11" s="70"/>
      <c r="G11" s="70"/>
      <c r="H11" s="71"/>
      <c r="I11" s="59"/>
    </row>
    <row r="12" spans="1:9">
      <c r="A12" s="62" t="s">
        <v>92</v>
      </c>
      <c r="B12" s="72"/>
      <c r="C12" s="63" t="s">
        <v>93</v>
      </c>
      <c r="D12" s="63"/>
      <c r="E12" s="64"/>
      <c r="F12" s="65"/>
      <c r="G12" s="65"/>
      <c r="H12" s="66"/>
      <c r="I12" s="59"/>
    </row>
    <row r="13" spans="1:9">
      <c r="A13" s="62"/>
      <c r="B13" s="63"/>
      <c r="C13" s="63"/>
      <c r="D13" s="63"/>
      <c r="E13" s="64"/>
      <c r="F13" s="65"/>
      <c r="G13" s="65"/>
      <c r="H13" s="66"/>
      <c r="I13" s="59"/>
    </row>
    <row r="14" spans="1:9">
      <c r="A14" s="62" t="s">
        <v>94</v>
      </c>
      <c r="B14" s="73"/>
      <c r="C14" s="700">
        <v>41808</v>
      </c>
      <c r="D14" s="63"/>
      <c r="E14" s="64"/>
      <c r="F14" s="65"/>
      <c r="G14" s="65"/>
      <c r="H14" s="66"/>
      <c r="I14" s="59"/>
    </row>
    <row r="15" spans="1:9">
      <c r="A15" s="74"/>
      <c r="B15" s="75"/>
      <c r="C15" s="75"/>
      <c r="D15" s="75"/>
      <c r="E15" s="76"/>
      <c r="F15" s="77"/>
      <c r="G15" s="77"/>
      <c r="H15" s="78"/>
      <c r="I15" s="59"/>
    </row>
    <row r="16" spans="1:9">
      <c r="A16" s="62"/>
      <c r="B16" s="63"/>
      <c r="C16" s="63"/>
      <c r="D16" s="63"/>
      <c r="E16" s="64"/>
      <c r="F16" s="65"/>
      <c r="G16" s="65"/>
      <c r="H16" s="66"/>
      <c r="I16" s="59"/>
    </row>
    <row r="17" spans="1:9">
      <c r="A17" s="62"/>
      <c r="B17" s="63"/>
      <c r="C17" s="63"/>
      <c r="D17" s="63"/>
      <c r="E17" s="64"/>
      <c r="F17" s="65"/>
      <c r="G17" s="65"/>
      <c r="H17" s="79"/>
      <c r="I17" s="59"/>
    </row>
    <row r="18" spans="1:9">
      <c r="A18" s="60"/>
      <c r="B18" s="60"/>
      <c r="C18" s="69" t="s">
        <v>95</v>
      </c>
      <c r="D18" s="70"/>
      <c r="E18" s="70"/>
      <c r="F18" s="80"/>
      <c r="G18" s="71"/>
      <c r="H18" s="81"/>
      <c r="I18" s="59"/>
    </row>
    <row r="19" spans="1:9">
      <c r="A19" s="82"/>
      <c r="B19" s="82"/>
      <c r="C19" s="82"/>
      <c r="D19" s="82"/>
      <c r="E19" s="83"/>
      <c r="F19" s="84"/>
      <c r="G19" s="84"/>
      <c r="H19" s="85"/>
      <c r="I19" s="59"/>
    </row>
    <row r="20" spans="1:9">
      <c r="A20" s="82"/>
      <c r="B20" s="82" t="s">
        <v>0</v>
      </c>
      <c r="C20" s="82" t="s">
        <v>234</v>
      </c>
      <c r="D20" s="82"/>
      <c r="E20" s="83"/>
      <c r="F20" s="84"/>
      <c r="G20" s="84"/>
      <c r="H20" s="106">
        <f>rušenje!F80</f>
        <v>0</v>
      </c>
      <c r="I20" s="59"/>
    </row>
    <row r="21" spans="1:9">
      <c r="A21" s="86"/>
      <c r="B21" s="82"/>
      <c r="C21" s="82"/>
      <c r="D21" s="82"/>
      <c r="E21" s="83"/>
      <c r="F21" s="84"/>
      <c r="G21" s="84"/>
      <c r="H21" s="104"/>
      <c r="I21" s="59"/>
    </row>
    <row r="22" spans="1:9">
      <c r="A22" s="86"/>
      <c r="B22" s="82" t="s">
        <v>11</v>
      </c>
      <c r="C22" s="82" t="s">
        <v>235</v>
      </c>
      <c r="D22" s="82"/>
      <c r="E22" s="83"/>
      <c r="F22" s="84"/>
      <c r="G22" s="84"/>
      <c r="H22" s="105">
        <f>+gradbena!F96</f>
        <v>0</v>
      </c>
      <c r="I22" s="59"/>
    </row>
    <row r="23" spans="1:9">
      <c r="A23" s="86"/>
      <c r="B23" s="82"/>
      <c r="C23" s="82"/>
      <c r="D23" s="82"/>
      <c r="E23" s="83"/>
      <c r="F23" s="84"/>
      <c r="G23" s="84"/>
      <c r="H23" s="105"/>
      <c r="I23" s="59"/>
    </row>
    <row r="24" spans="1:9">
      <c r="A24" s="86"/>
      <c r="B24" s="82" t="s">
        <v>45</v>
      </c>
      <c r="C24" s="82" t="s">
        <v>236</v>
      </c>
      <c r="D24" s="82"/>
      <c r="E24" s="83"/>
      <c r="F24" s="84"/>
      <c r="G24" s="84"/>
      <c r="H24" s="105">
        <f>+zaključna!F285</f>
        <v>0</v>
      </c>
      <c r="I24" s="59"/>
    </row>
    <row r="25" spans="1:9">
      <c r="A25" s="86"/>
      <c r="B25" s="82"/>
      <c r="C25" s="82"/>
      <c r="D25" s="82"/>
      <c r="E25" s="83"/>
      <c r="F25" s="84"/>
      <c r="G25" s="84"/>
      <c r="H25" s="105"/>
      <c r="I25" s="59"/>
    </row>
    <row r="26" spans="1:9">
      <c r="A26" s="86"/>
      <c r="B26" s="82" t="s">
        <v>207</v>
      </c>
      <c r="C26" s="83" t="s">
        <v>237</v>
      </c>
      <c r="D26" s="82"/>
      <c r="E26" s="83"/>
      <c r="F26" s="84"/>
      <c r="G26" s="84"/>
      <c r="H26" s="106">
        <f>oprema!F126</f>
        <v>0</v>
      </c>
      <c r="I26" s="59"/>
    </row>
    <row r="27" spans="1:9">
      <c r="A27" s="86"/>
      <c r="B27" s="82"/>
      <c r="C27" s="87"/>
      <c r="D27" s="82"/>
      <c r="E27" s="83"/>
      <c r="F27" s="84"/>
      <c r="G27" s="84"/>
      <c r="H27" s="106"/>
      <c r="I27" s="59"/>
    </row>
    <row r="28" spans="1:9">
      <c r="A28" s="86"/>
      <c r="B28" s="82" t="s">
        <v>850</v>
      </c>
      <c r="C28" s="83" t="s">
        <v>675</v>
      </c>
      <c r="D28" s="82"/>
      <c r="E28" s="83"/>
      <c r="F28" s="84"/>
      <c r="G28" s="84"/>
      <c r="H28" s="265">
        <f>+elektro!C134</f>
        <v>0</v>
      </c>
      <c r="I28" s="59"/>
    </row>
    <row r="29" spans="1:9">
      <c r="A29" s="86"/>
      <c r="B29" s="82"/>
      <c r="C29" s="83"/>
      <c r="D29" s="82"/>
      <c r="E29" s="83"/>
      <c r="F29" s="84"/>
      <c r="G29" s="84"/>
      <c r="H29" s="265"/>
      <c r="I29" s="59"/>
    </row>
    <row r="30" spans="1:9">
      <c r="A30" s="86"/>
      <c r="B30" s="82" t="s">
        <v>851</v>
      </c>
      <c r="C30" s="83" t="s">
        <v>852</v>
      </c>
      <c r="D30" s="82"/>
      <c r="E30" s="83"/>
      <c r="F30" s="84"/>
      <c r="G30" s="84"/>
      <c r="H30" s="265">
        <f>+'elektro -NN priključek'!F146</f>
        <v>0</v>
      </c>
      <c r="I30" s="59"/>
    </row>
    <row r="31" spans="1:9">
      <c r="A31" s="86"/>
      <c r="B31" s="82"/>
      <c r="C31" s="87"/>
      <c r="D31" s="82"/>
      <c r="E31" s="83"/>
      <c r="F31" s="84"/>
      <c r="G31" s="84"/>
      <c r="H31" s="106"/>
      <c r="I31" s="59"/>
    </row>
    <row r="32" spans="1:9">
      <c r="A32" s="86"/>
      <c r="B32" s="82" t="s">
        <v>676</v>
      </c>
      <c r="C32" s="83" t="s">
        <v>677</v>
      </c>
      <c r="D32" s="82"/>
      <c r="E32" s="83"/>
      <c r="F32" s="84"/>
      <c r="G32" s="84"/>
      <c r="H32" s="106">
        <f>+'SI- REKAP.'!C18</f>
        <v>0</v>
      </c>
      <c r="I32" s="59"/>
    </row>
    <row r="33" spans="1:9">
      <c r="A33" s="86"/>
      <c r="B33" s="82"/>
      <c r="C33" s="83"/>
      <c r="D33" s="82"/>
      <c r="E33" s="83"/>
      <c r="F33" s="84"/>
      <c r="G33" s="84"/>
      <c r="H33" s="106"/>
      <c r="I33" s="59"/>
    </row>
    <row r="34" spans="1:9">
      <c r="A34" s="86"/>
      <c r="B34" s="82" t="s">
        <v>703</v>
      </c>
      <c r="C34" s="83" t="s">
        <v>704</v>
      </c>
      <c r="D34" s="82"/>
      <c r="E34" s="83"/>
      <c r="F34" s="84"/>
      <c r="G34" s="84"/>
      <c r="H34" s="106">
        <f>+'VP-REKAP.'!C9</f>
        <v>0</v>
      </c>
      <c r="I34" s="59"/>
    </row>
    <row r="35" spans="1:9">
      <c r="A35" s="88"/>
      <c r="B35" s="99"/>
      <c r="C35" s="89"/>
      <c r="D35" s="90"/>
      <c r="E35" s="76"/>
      <c r="F35" s="77"/>
      <c r="G35" s="77"/>
      <c r="H35" s="107"/>
      <c r="I35" s="59"/>
    </row>
    <row r="36" spans="1:9">
      <c r="A36" s="60"/>
      <c r="B36" s="83" t="s">
        <v>96</v>
      </c>
      <c r="C36" s="87"/>
      <c r="D36" s="82"/>
      <c r="E36" s="83"/>
      <c r="F36" s="84"/>
      <c r="G36" s="84"/>
      <c r="H36" s="105">
        <f>SUM(H19:H35)</f>
        <v>0</v>
      </c>
      <c r="I36" s="59"/>
    </row>
    <row r="37" spans="1:9">
      <c r="A37" s="60"/>
      <c r="B37" s="60" t="s">
        <v>97</v>
      </c>
      <c r="C37" s="60"/>
      <c r="D37" s="60"/>
      <c r="E37" s="60"/>
      <c r="F37" s="60"/>
      <c r="G37" s="60"/>
      <c r="H37" s="313">
        <f>SUM(H36)*9.5%</f>
        <v>0</v>
      </c>
      <c r="I37" s="59"/>
    </row>
    <row r="38" spans="1:9">
      <c r="A38" s="75"/>
      <c r="B38" s="75"/>
      <c r="C38" s="75"/>
      <c r="D38" s="75"/>
      <c r="E38" s="75"/>
      <c r="F38" s="75"/>
      <c r="G38" s="75"/>
      <c r="H38" s="314"/>
      <c r="I38" s="59"/>
    </row>
    <row r="39" spans="1:9">
      <c r="A39" s="60"/>
      <c r="B39" s="60"/>
      <c r="C39" s="60"/>
      <c r="D39" s="60"/>
      <c r="E39" s="60"/>
      <c r="F39" s="60"/>
      <c r="G39" s="60"/>
      <c r="H39" s="104"/>
      <c r="I39" s="59"/>
    </row>
    <row r="40" spans="1:9">
      <c r="A40" s="60"/>
      <c r="B40" s="60" t="s">
        <v>98</v>
      </c>
      <c r="C40" s="60"/>
      <c r="D40" s="60"/>
      <c r="E40" s="60"/>
      <c r="F40" s="60"/>
      <c r="G40" s="60"/>
      <c r="H40" s="313">
        <f>SUM(H36:H37)</f>
        <v>0</v>
      </c>
      <c r="I40" s="59"/>
    </row>
    <row r="41" spans="1:9">
      <c r="A41" s="60"/>
      <c r="B41" s="60"/>
      <c r="C41" s="60"/>
      <c r="D41" s="60"/>
      <c r="E41" s="60"/>
      <c r="F41" s="60"/>
      <c r="G41" s="60"/>
      <c r="H41" s="81"/>
      <c r="I41" s="59"/>
    </row>
    <row r="42" spans="1:9">
      <c r="A42" s="60"/>
      <c r="B42" s="60"/>
      <c r="C42" s="60"/>
      <c r="D42" s="60"/>
      <c r="E42" s="60"/>
      <c r="F42" s="60"/>
      <c r="G42" s="60"/>
      <c r="H42" s="81"/>
      <c r="I42" s="59"/>
    </row>
    <row r="43" spans="1:9">
      <c r="A43" s="60"/>
      <c r="B43" s="60"/>
      <c r="C43" s="60"/>
      <c r="D43" s="60"/>
      <c r="E43" s="60"/>
      <c r="F43" s="60"/>
      <c r="G43" s="60"/>
      <c r="H43" s="81"/>
      <c r="I43" s="59"/>
    </row>
    <row r="44" spans="1:9">
      <c r="A44" s="60"/>
      <c r="B44" s="60"/>
      <c r="C44" s="60"/>
      <c r="D44" s="60"/>
      <c r="E44" s="60"/>
      <c r="F44" s="60"/>
      <c r="G44" s="60"/>
      <c r="H44" s="81"/>
      <c r="I44" s="59"/>
    </row>
    <row r="45" spans="1:9">
      <c r="A45" s="60"/>
      <c r="B45" s="82" t="s">
        <v>99</v>
      </c>
      <c r="C45" s="60"/>
      <c r="D45" s="60"/>
      <c r="E45" s="60"/>
      <c r="F45" s="60"/>
      <c r="G45" s="60"/>
      <c r="H45" s="81"/>
      <c r="I45" s="59"/>
    </row>
    <row r="46" spans="1:9">
      <c r="A46" s="60"/>
      <c r="B46" s="60" t="s">
        <v>100</v>
      </c>
      <c r="C46" s="60"/>
      <c r="D46" s="60"/>
      <c r="E46" s="60"/>
      <c r="F46" s="60"/>
      <c r="G46" s="60"/>
      <c r="H46" s="81"/>
      <c r="I46" s="59"/>
    </row>
    <row r="47" spans="1:9">
      <c r="A47" s="60"/>
      <c r="B47" s="60" t="s">
        <v>101</v>
      </c>
      <c r="C47" s="60"/>
      <c r="D47" s="60"/>
      <c r="E47" s="60"/>
      <c r="F47" s="60"/>
      <c r="G47" s="60"/>
      <c r="H47" s="81"/>
      <c r="I47" s="59"/>
    </row>
    <row r="48" spans="1:9">
      <c r="A48" s="60"/>
      <c r="B48" s="60" t="s">
        <v>292</v>
      </c>
      <c r="C48" s="60"/>
      <c r="D48" s="60"/>
      <c r="E48" s="60"/>
      <c r="F48" s="60"/>
      <c r="G48" s="60"/>
      <c r="H48" s="81"/>
      <c r="I48" s="59"/>
    </row>
    <row r="49" spans="1:9">
      <c r="A49" s="60"/>
      <c r="B49" s="60" t="s">
        <v>102</v>
      </c>
      <c r="C49" s="60"/>
      <c r="D49" s="60"/>
      <c r="E49" s="60"/>
      <c r="F49" s="60"/>
      <c r="G49" s="60"/>
      <c r="H49" s="81"/>
      <c r="I49" s="59"/>
    </row>
    <row r="50" spans="1:9">
      <c r="A50" s="60"/>
      <c r="B50" s="60" t="s">
        <v>103</v>
      </c>
      <c r="C50" s="60"/>
      <c r="D50" s="60"/>
      <c r="E50" s="60"/>
      <c r="F50" s="60"/>
      <c r="G50" s="60"/>
      <c r="H50" s="81"/>
      <c r="I50" s="59"/>
    </row>
    <row r="51" spans="1:9">
      <c r="A51" s="60"/>
      <c r="B51" s="60" t="s">
        <v>104</v>
      </c>
      <c r="C51" s="60"/>
      <c r="D51" s="60"/>
      <c r="E51" s="60"/>
      <c r="F51" s="60"/>
      <c r="G51" s="60"/>
      <c r="H51" s="81"/>
      <c r="I51" s="59"/>
    </row>
    <row r="52" spans="1:9">
      <c r="A52" s="60"/>
      <c r="B52" s="60" t="s">
        <v>105</v>
      </c>
      <c r="C52" s="60"/>
      <c r="D52" s="60"/>
      <c r="E52" s="60"/>
      <c r="F52" s="60"/>
      <c r="G52" s="60"/>
      <c r="H52" s="81"/>
      <c r="I52" s="59"/>
    </row>
    <row r="53" spans="1:9">
      <c r="A53" s="60"/>
      <c r="B53" s="60"/>
      <c r="C53" s="60"/>
      <c r="D53" s="60"/>
      <c r="E53" s="60"/>
      <c r="F53" s="60"/>
      <c r="G53" s="60"/>
      <c r="H53" s="81"/>
      <c r="I53" s="59"/>
    </row>
    <row r="54" spans="1:9">
      <c r="A54" s="59"/>
      <c r="B54" s="59"/>
      <c r="C54" s="59"/>
      <c r="D54" s="59"/>
      <c r="E54" s="59"/>
      <c r="F54" s="59"/>
      <c r="G54" s="59"/>
      <c r="H54" s="59"/>
      <c r="I54" s="59"/>
    </row>
    <row r="55" spans="1:9">
      <c r="A55" s="59"/>
      <c r="B55" s="59"/>
      <c r="C55" s="59"/>
      <c r="D55" s="59"/>
      <c r="E55" s="59"/>
      <c r="F55" s="59"/>
      <c r="G55" s="59"/>
      <c r="H55" s="59"/>
      <c r="I55" s="59"/>
    </row>
  </sheetData>
  <sheetProtection password="ED8E" sheet="1" objects="1" scenarios="1"/>
  <pageMargins left="0.70866141732283472" right="0.70866141732283472" top="0.74803149606299213" bottom="0.74803149606299213" header="0.31496062992125984" footer="0.31496062992125984"/>
  <pageSetup paperSize="9" orientation="portrait" verticalDpi="0" r:id="rId1"/>
  <headerFooter>
    <oddHeader xml:space="preserve">&amp;C&amp;8Preureditev socialnih bivalnih enot
Cesta 24. junija 32, Črnuče&amp;R&amp;8&amp;P&amp;10
</oddHeader>
    <oddFooter>&amp;C&amp;8&amp;A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dimension ref="A1:G106"/>
  <sheetViews>
    <sheetView view="pageBreakPreview" zoomScale="89" zoomScaleNormal="100" zoomScaleSheetLayoutView="89" workbookViewId="0">
      <selection activeCell="J24" sqref="J24"/>
    </sheetView>
  </sheetViews>
  <sheetFormatPr defaultRowHeight="12.75"/>
  <cols>
    <col min="1" max="1" width="8.28515625" style="201" customWidth="1"/>
    <col min="2" max="2" width="45" style="201" customWidth="1"/>
    <col min="3" max="3" width="4.7109375" style="220" customWidth="1"/>
    <col min="4" max="4" width="7.85546875" style="221" customWidth="1"/>
    <col min="5" max="5" width="11.42578125" style="222" customWidth="1"/>
    <col min="6" max="6" width="12.7109375" style="222" customWidth="1"/>
    <col min="7" max="7" width="11.5703125" style="201" customWidth="1"/>
    <col min="8" max="8" width="11.7109375" style="201" customWidth="1"/>
    <col min="9" max="256" width="9.140625" style="201"/>
    <col min="257" max="257" width="5.140625" style="201" customWidth="1"/>
    <col min="258" max="258" width="45" style="201" customWidth="1"/>
    <col min="259" max="259" width="4.7109375" style="201" customWidth="1"/>
    <col min="260" max="260" width="7.85546875" style="201" customWidth="1"/>
    <col min="261" max="261" width="11.42578125" style="201" customWidth="1"/>
    <col min="262" max="262" width="15" style="201" customWidth="1"/>
    <col min="263" max="263" width="11.5703125" style="201" customWidth="1"/>
    <col min="264" max="264" width="11.7109375" style="201" customWidth="1"/>
    <col min="265" max="512" width="9.140625" style="201"/>
    <col min="513" max="513" width="5.140625" style="201" customWidth="1"/>
    <col min="514" max="514" width="45" style="201" customWidth="1"/>
    <col min="515" max="515" width="4.7109375" style="201" customWidth="1"/>
    <col min="516" max="516" width="7.85546875" style="201" customWidth="1"/>
    <col min="517" max="517" width="11.42578125" style="201" customWidth="1"/>
    <col min="518" max="518" width="15" style="201" customWidth="1"/>
    <col min="519" max="519" width="11.5703125" style="201" customWidth="1"/>
    <col min="520" max="520" width="11.7109375" style="201" customWidth="1"/>
    <col min="521" max="768" width="9.140625" style="201"/>
    <col min="769" max="769" width="5.140625" style="201" customWidth="1"/>
    <col min="770" max="770" width="45" style="201" customWidth="1"/>
    <col min="771" max="771" width="4.7109375" style="201" customWidth="1"/>
    <col min="772" max="772" width="7.85546875" style="201" customWidth="1"/>
    <col min="773" max="773" width="11.42578125" style="201" customWidth="1"/>
    <col min="774" max="774" width="15" style="201" customWidth="1"/>
    <col min="775" max="775" width="11.5703125" style="201" customWidth="1"/>
    <col min="776" max="776" width="11.7109375" style="201" customWidth="1"/>
    <col min="777" max="1024" width="9.140625" style="201"/>
    <col min="1025" max="1025" width="5.140625" style="201" customWidth="1"/>
    <col min="1026" max="1026" width="45" style="201" customWidth="1"/>
    <col min="1027" max="1027" width="4.7109375" style="201" customWidth="1"/>
    <col min="1028" max="1028" width="7.85546875" style="201" customWidth="1"/>
    <col min="1029" max="1029" width="11.42578125" style="201" customWidth="1"/>
    <col min="1030" max="1030" width="15" style="201" customWidth="1"/>
    <col min="1031" max="1031" width="11.5703125" style="201" customWidth="1"/>
    <col min="1032" max="1032" width="11.7109375" style="201" customWidth="1"/>
    <col min="1033" max="1280" width="9.140625" style="201"/>
    <col min="1281" max="1281" width="5.140625" style="201" customWidth="1"/>
    <col min="1282" max="1282" width="45" style="201" customWidth="1"/>
    <col min="1283" max="1283" width="4.7109375" style="201" customWidth="1"/>
    <col min="1284" max="1284" width="7.85546875" style="201" customWidth="1"/>
    <col min="1285" max="1285" width="11.42578125" style="201" customWidth="1"/>
    <col min="1286" max="1286" width="15" style="201" customWidth="1"/>
    <col min="1287" max="1287" width="11.5703125" style="201" customWidth="1"/>
    <col min="1288" max="1288" width="11.7109375" style="201" customWidth="1"/>
    <col min="1289" max="1536" width="9.140625" style="201"/>
    <col min="1537" max="1537" width="5.140625" style="201" customWidth="1"/>
    <col min="1538" max="1538" width="45" style="201" customWidth="1"/>
    <col min="1539" max="1539" width="4.7109375" style="201" customWidth="1"/>
    <col min="1540" max="1540" width="7.85546875" style="201" customWidth="1"/>
    <col min="1541" max="1541" width="11.42578125" style="201" customWidth="1"/>
    <col min="1542" max="1542" width="15" style="201" customWidth="1"/>
    <col min="1543" max="1543" width="11.5703125" style="201" customWidth="1"/>
    <col min="1544" max="1544" width="11.7109375" style="201" customWidth="1"/>
    <col min="1545" max="1792" width="9.140625" style="201"/>
    <col min="1793" max="1793" width="5.140625" style="201" customWidth="1"/>
    <col min="1794" max="1794" width="45" style="201" customWidth="1"/>
    <col min="1795" max="1795" width="4.7109375" style="201" customWidth="1"/>
    <col min="1796" max="1796" width="7.85546875" style="201" customWidth="1"/>
    <col min="1797" max="1797" width="11.42578125" style="201" customWidth="1"/>
    <col min="1798" max="1798" width="15" style="201" customWidth="1"/>
    <col min="1799" max="1799" width="11.5703125" style="201" customWidth="1"/>
    <col min="1800" max="1800" width="11.7109375" style="201" customWidth="1"/>
    <col min="1801" max="2048" width="9.140625" style="201"/>
    <col min="2049" max="2049" width="5.140625" style="201" customWidth="1"/>
    <col min="2050" max="2050" width="45" style="201" customWidth="1"/>
    <col min="2051" max="2051" width="4.7109375" style="201" customWidth="1"/>
    <col min="2052" max="2052" width="7.85546875" style="201" customWidth="1"/>
    <col min="2053" max="2053" width="11.42578125" style="201" customWidth="1"/>
    <col min="2054" max="2054" width="15" style="201" customWidth="1"/>
    <col min="2055" max="2055" width="11.5703125" style="201" customWidth="1"/>
    <col min="2056" max="2056" width="11.7109375" style="201" customWidth="1"/>
    <col min="2057" max="2304" width="9.140625" style="201"/>
    <col min="2305" max="2305" width="5.140625" style="201" customWidth="1"/>
    <col min="2306" max="2306" width="45" style="201" customWidth="1"/>
    <col min="2307" max="2307" width="4.7109375" style="201" customWidth="1"/>
    <col min="2308" max="2308" width="7.85546875" style="201" customWidth="1"/>
    <col min="2309" max="2309" width="11.42578125" style="201" customWidth="1"/>
    <col min="2310" max="2310" width="15" style="201" customWidth="1"/>
    <col min="2311" max="2311" width="11.5703125" style="201" customWidth="1"/>
    <col min="2312" max="2312" width="11.7109375" style="201" customWidth="1"/>
    <col min="2313" max="2560" width="9.140625" style="201"/>
    <col min="2561" max="2561" width="5.140625" style="201" customWidth="1"/>
    <col min="2562" max="2562" width="45" style="201" customWidth="1"/>
    <col min="2563" max="2563" width="4.7109375" style="201" customWidth="1"/>
    <col min="2564" max="2564" width="7.85546875" style="201" customWidth="1"/>
    <col min="2565" max="2565" width="11.42578125" style="201" customWidth="1"/>
    <col min="2566" max="2566" width="15" style="201" customWidth="1"/>
    <col min="2567" max="2567" width="11.5703125" style="201" customWidth="1"/>
    <col min="2568" max="2568" width="11.7109375" style="201" customWidth="1"/>
    <col min="2569" max="2816" width="9.140625" style="201"/>
    <col min="2817" max="2817" width="5.140625" style="201" customWidth="1"/>
    <col min="2818" max="2818" width="45" style="201" customWidth="1"/>
    <col min="2819" max="2819" width="4.7109375" style="201" customWidth="1"/>
    <col min="2820" max="2820" width="7.85546875" style="201" customWidth="1"/>
    <col min="2821" max="2821" width="11.42578125" style="201" customWidth="1"/>
    <col min="2822" max="2822" width="15" style="201" customWidth="1"/>
    <col min="2823" max="2823" width="11.5703125" style="201" customWidth="1"/>
    <col min="2824" max="2824" width="11.7109375" style="201" customWidth="1"/>
    <col min="2825" max="3072" width="9.140625" style="201"/>
    <col min="3073" max="3073" width="5.140625" style="201" customWidth="1"/>
    <col min="3074" max="3074" width="45" style="201" customWidth="1"/>
    <col min="3075" max="3075" width="4.7109375" style="201" customWidth="1"/>
    <col min="3076" max="3076" width="7.85546875" style="201" customWidth="1"/>
    <col min="3077" max="3077" width="11.42578125" style="201" customWidth="1"/>
    <col min="3078" max="3078" width="15" style="201" customWidth="1"/>
    <col min="3079" max="3079" width="11.5703125" style="201" customWidth="1"/>
    <col min="3080" max="3080" width="11.7109375" style="201" customWidth="1"/>
    <col min="3081" max="3328" width="9.140625" style="201"/>
    <col min="3329" max="3329" width="5.140625" style="201" customWidth="1"/>
    <col min="3330" max="3330" width="45" style="201" customWidth="1"/>
    <col min="3331" max="3331" width="4.7109375" style="201" customWidth="1"/>
    <col min="3332" max="3332" width="7.85546875" style="201" customWidth="1"/>
    <col min="3333" max="3333" width="11.42578125" style="201" customWidth="1"/>
    <col min="3334" max="3334" width="15" style="201" customWidth="1"/>
    <col min="3335" max="3335" width="11.5703125" style="201" customWidth="1"/>
    <col min="3336" max="3336" width="11.7109375" style="201" customWidth="1"/>
    <col min="3337" max="3584" width="9.140625" style="201"/>
    <col min="3585" max="3585" width="5.140625" style="201" customWidth="1"/>
    <col min="3586" max="3586" width="45" style="201" customWidth="1"/>
    <col min="3587" max="3587" width="4.7109375" style="201" customWidth="1"/>
    <col min="3588" max="3588" width="7.85546875" style="201" customWidth="1"/>
    <col min="3589" max="3589" width="11.42578125" style="201" customWidth="1"/>
    <col min="3590" max="3590" width="15" style="201" customWidth="1"/>
    <col min="3591" max="3591" width="11.5703125" style="201" customWidth="1"/>
    <col min="3592" max="3592" width="11.7109375" style="201" customWidth="1"/>
    <col min="3593" max="3840" width="9.140625" style="201"/>
    <col min="3841" max="3841" width="5.140625" style="201" customWidth="1"/>
    <col min="3842" max="3842" width="45" style="201" customWidth="1"/>
    <col min="3843" max="3843" width="4.7109375" style="201" customWidth="1"/>
    <col min="3844" max="3844" width="7.85546875" style="201" customWidth="1"/>
    <col min="3845" max="3845" width="11.42578125" style="201" customWidth="1"/>
    <col min="3846" max="3846" width="15" style="201" customWidth="1"/>
    <col min="3847" max="3847" width="11.5703125" style="201" customWidth="1"/>
    <col min="3848" max="3848" width="11.7109375" style="201" customWidth="1"/>
    <col min="3849" max="4096" width="9.140625" style="201"/>
    <col min="4097" max="4097" width="5.140625" style="201" customWidth="1"/>
    <col min="4098" max="4098" width="45" style="201" customWidth="1"/>
    <col min="4099" max="4099" width="4.7109375" style="201" customWidth="1"/>
    <col min="4100" max="4100" width="7.85546875" style="201" customWidth="1"/>
    <col min="4101" max="4101" width="11.42578125" style="201" customWidth="1"/>
    <col min="4102" max="4102" width="15" style="201" customWidth="1"/>
    <col min="4103" max="4103" width="11.5703125" style="201" customWidth="1"/>
    <col min="4104" max="4104" width="11.7109375" style="201" customWidth="1"/>
    <col min="4105" max="4352" width="9.140625" style="201"/>
    <col min="4353" max="4353" width="5.140625" style="201" customWidth="1"/>
    <col min="4354" max="4354" width="45" style="201" customWidth="1"/>
    <col min="4355" max="4355" width="4.7109375" style="201" customWidth="1"/>
    <col min="4356" max="4356" width="7.85546875" style="201" customWidth="1"/>
    <col min="4357" max="4357" width="11.42578125" style="201" customWidth="1"/>
    <col min="4358" max="4358" width="15" style="201" customWidth="1"/>
    <col min="4359" max="4359" width="11.5703125" style="201" customWidth="1"/>
    <col min="4360" max="4360" width="11.7109375" style="201" customWidth="1"/>
    <col min="4361" max="4608" width="9.140625" style="201"/>
    <col min="4609" max="4609" width="5.140625" style="201" customWidth="1"/>
    <col min="4610" max="4610" width="45" style="201" customWidth="1"/>
    <col min="4611" max="4611" width="4.7109375" style="201" customWidth="1"/>
    <col min="4612" max="4612" width="7.85546875" style="201" customWidth="1"/>
    <col min="4613" max="4613" width="11.42578125" style="201" customWidth="1"/>
    <col min="4614" max="4614" width="15" style="201" customWidth="1"/>
    <col min="4615" max="4615" width="11.5703125" style="201" customWidth="1"/>
    <col min="4616" max="4616" width="11.7109375" style="201" customWidth="1"/>
    <col min="4617" max="4864" width="9.140625" style="201"/>
    <col min="4865" max="4865" width="5.140625" style="201" customWidth="1"/>
    <col min="4866" max="4866" width="45" style="201" customWidth="1"/>
    <col min="4867" max="4867" width="4.7109375" style="201" customWidth="1"/>
    <col min="4868" max="4868" width="7.85546875" style="201" customWidth="1"/>
    <col min="4869" max="4869" width="11.42578125" style="201" customWidth="1"/>
    <col min="4870" max="4870" width="15" style="201" customWidth="1"/>
    <col min="4871" max="4871" width="11.5703125" style="201" customWidth="1"/>
    <col min="4872" max="4872" width="11.7109375" style="201" customWidth="1"/>
    <col min="4873" max="5120" width="9.140625" style="201"/>
    <col min="5121" max="5121" width="5.140625" style="201" customWidth="1"/>
    <col min="5122" max="5122" width="45" style="201" customWidth="1"/>
    <col min="5123" max="5123" width="4.7109375" style="201" customWidth="1"/>
    <col min="5124" max="5124" width="7.85546875" style="201" customWidth="1"/>
    <col min="5125" max="5125" width="11.42578125" style="201" customWidth="1"/>
    <col min="5126" max="5126" width="15" style="201" customWidth="1"/>
    <col min="5127" max="5127" width="11.5703125" style="201" customWidth="1"/>
    <col min="5128" max="5128" width="11.7109375" style="201" customWidth="1"/>
    <col min="5129" max="5376" width="9.140625" style="201"/>
    <col min="5377" max="5377" width="5.140625" style="201" customWidth="1"/>
    <col min="5378" max="5378" width="45" style="201" customWidth="1"/>
    <col min="5379" max="5379" width="4.7109375" style="201" customWidth="1"/>
    <col min="5380" max="5380" width="7.85546875" style="201" customWidth="1"/>
    <col min="5381" max="5381" width="11.42578125" style="201" customWidth="1"/>
    <col min="5382" max="5382" width="15" style="201" customWidth="1"/>
    <col min="5383" max="5383" width="11.5703125" style="201" customWidth="1"/>
    <col min="5384" max="5384" width="11.7109375" style="201" customWidth="1"/>
    <col min="5385" max="5632" width="9.140625" style="201"/>
    <col min="5633" max="5633" width="5.140625" style="201" customWidth="1"/>
    <col min="5634" max="5634" width="45" style="201" customWidth="1"/>
    <col min="5635" max="5635" width="4.7109375" style="201" customWidth="1"/>
    <col min="5636" max="5636" width="7.85546875" style="201" customWidth="1"/>
    <col min="5637" max="5637" width="11.42578125" style="201" customWidth="1"/>
    <col min="5638" max="5638" width="15" style="201" customWidth="1"/>
    <col min="5639" max="5639" width="11.5703125" style="201" customWidth="1"/>
    <col min="5640" max="5640" width="11.7109375" style="201" customWidth="1"/>
    <col min="5641" max="5888" width="9.140625" style="201"/>
    <col min="5889" max="5889" width="5.140625" style="201" customWidth="1"/>
    <col min="5890" max="5890" width="45" style="201" customWidth="1"/>
    <col min="5891" max="5891" width="4.7109375" style="201" customWidth="1"/>
    <col min="5892" max="5892" width="7.85546875" style="201" customWidth="1"/>
    <col min="5893" max="5893" width="11.42578125" style="201" customWidth="1"/>
    <col min="5894" max="5894" width="15" style="201" customWidth="1"/>
    <col min="5895" max="5895" width="11.5703125" style="201" customWidth="1"/>
    <col min="5896" max="5896" width="11.7109375" style="201" customWidth="1"/>
    <col min="5897" max="6144" width="9.140625" style="201"/>
    <col min="6145" max="6145" width="5.140625" style="201" customWidth="1"/>
    <col min="6146" max="6146" width="45" style="201" customWidth="1"/>
    <col min="6147" max="6147" width="4.7109375" style="201" customWidth="1"/>
    <col min="6148" max="6148" width="7.85546875" style="201" customWidth="1"/>
    <col min="6149" max="6149" width="11.42578125" style="201" customWidth="1"/>
    <col min="6150" max="6150" width="15" style="201" customWidth="1"/>
    <col min="6151" max="6151" width="11.5703125" style="201" customWidth="1"/>
    <col min="6152" max="6152" width="11.7109375" style="201" customWidth="1"/>
    <col min="6153" max="6400" width="9.140625" style="201"/>
    <col min="6401" max="6401" width="5.140625" style="201" customWidth="1"/>
    <col min="6402" max="6402" width="45" style="201" customWidth="1"/>
    <col min="6403" max="6403" width="4.7109375" style="201" customWidth="1"/>
    <col min="6404" max="6404" width="7.85546875" style="201" customWidth="1"/>
    <col min="6405" max="6405" width="11.42578125" style="201" customWidth="1"/>
    <col min="6406" max="6406" width="15" style="201" customWidth="1"/>
    <col min="6407" max="6407" width="11.5703125" style="201" customWidth="1"/>
    <col min="6408" max="6408" width="11.7109375" style="201" customWidth="1"/>
    <col min="6409" max="6656" width="9.140625" style="201"/>
    <col min="6657" max="6657" width="5.140625" style="201" customWidth="1"/>
    <col min="6658" max="6658" width="45" style="201" customWidth="1"/>
    <col min="6659" max="6659" width="4.7109375" style="201" customWidth="1"/>
    <col min="6660" max="6660" width="7.85546875" style="201" customWidth="1"/>
    <col min="6661" max="6661" width="11.42578125" style="201" customWidth="1"/>
    <col min="6662" max="6662" width="15" style="201" customWidth="1"/>
    <col min="6663" max="6663" width="11.5703125" style="201" customWidth="1"/>
    <col min="6664" max="6664" width="11.7109375" style="201" customWidth="1"/>
    <col min="6665" max="6912" width="9.140625" style="201"/>
    <col min="6913" max="6913" width="5.140625" style="201" customWidth="1"/>
    <col min="6914" max="6914" width="45" style="201" customWidth="1"/>
    <col min="6915" max="6915" width="4.7109375" style="201" customWidth="1"/>
    <col min="6916" max="6916" width="7.85546875" style="201" customWidth="1"/>
    <col min="6917" max="6917" width="11.42578125" style="201" customWidth="1"/>
    <col min="6918" max="6918" width="15" style="201" customWidth="1"/>
    <col min="6919" max="6919" width="11.5703125" style="201" customWidth="1"/>
    <col min="6920" max="6920" width="11.7109375" style="201" customWidth="1"/>
    <col min="6921" max="7168" width="9.140625" style="201"/>
    <col min="7169" max="7169" width="5.140625" style="201" customWidth="1"/>
    <col min="7170" max="7170" width="45" style="201" customWidth="1"/>
    <col min="7171" max="7171" width="4.7109375" style="201" customWidth="1"/>
    <col min="7172" max="7172" width="7.85546875" style="201" customWidth="1"/>
    <col min="7173" max="7173" width="11.42578125" style="201" customWidth="1"/>
    <col min="7174" max="7174" width="15" style="201" customWidth="1"/>
    <col min="7175" max="7175" width="11.5703125" style="201" customWidth="1"/>
    <col min="7176" max="7176" width="11.7109375" style="201" customWidth="1"/>
    <col min="7177" max="7424" width="9.140625" style="201"/>
    <col min="7425" max="7425" width="5.140625" style="201" customWidth="1"/>
    <col min="7426" max="7426" width="45" style="201" customWidth="1"/>
    <col min="7427" max="7427" width="4.7109375" style="201" customWidth="1"/>
    <col min="7428" max="7428" width="7.85546875" style="201" customWidth="1"/>
    <col min="7429" max="7429" width="11.42578125" style="201" customWidth="1"/>
    <col min="7430" max="7430" width="15" style="201" customWidth="1"/>
    <col min="7431" max="7431" width="11.5703125" style="201" customWidth="1"/>
    <col min="7432" max="7432" width="11.7109375" style="201" customWidth="1"/>
    <col min="7433" max="7680" width="9.140625" style="201"/>
    <col min="7681" max="7681" width="5.140625" style="201" customWidth="1"/>
    <col min="7682" max="7682" width="45" style="201" customWidth="1"/>
    <col min="7683" max="7683" width="4.7109375" style="201" customWidth="1"/>
    <col min="7684" max="7684" width="7.85546875" style="201" customWidth="1"/>
    <col min="7685" max="7685" width="11.42578125" style="201" customWidth="1"/>
    <col min="7686" max="7686" width="15" style="201" customWidth="1"/>
    <col min="7687" max="7687" width="11.5703125" style="201" customWidth="1"/>
    <col min="7688" max="7688" width="11.7109375" style="201" customWidth="1"/>
    <col min="7689" max="7936" width="9.140625" style="201"/>
    <col min="7937" max="7937" width="5.140625" style="201" customWidth="1"/>
    <col min="7938" max="7938" width="45" style="201" customWidth="1"/>
    <col min="7939" max="7939" width="4.7109375" style="201" customWidth="1"/>
    <col min="7940" max="7940" width="7.85546875" style="201" customWidth="1"/>
    <col min="7941" max="7941" width="11.42578125" style="201" customWidth="1"/>
    <col min="7942" max="7942" width="15" style="201" customWidth="1"/>
    <col min="7943" max="7943" width="11.5703125" style="201" customWidth="1"/>
    <col min="7944" max="7944" width="11.7109375" style="201" customWidth="1"/>
    <col min="7945" max="8192" width="9.140625" style="201"/>
    <col min="8193" max="8193" width="5.140625" style="201" customWidth="1"/>
    <col min="8194" max="8194" width="45" style="201" customWidth="1"/>
    <col min="8195" max="8195" width="4.7109375" style="201" customWidth="1"/>
    <col min="8196" max="8196" width="7.85546875" style="201" customWidth="1"/>
    <col min="8197" max="8197" width="11.42578125" style="201" customWidth="1"/>
    <col min="8198" max="8198" width="15" style="201" customWidth="1"/>
    <col min="8199" max="8199" width="11.5703125" style="201" customWidth="1"/>
    <col min="8200" max="8200" width="11.7109375" style="201" customWidth="1"/>
    <col min="8201" max="8448" width="9.140625" style="201"/>
    <col min="8449" max="8449" width="5.140625" style="201" customWidth="1"/>
    <col min="8450" max="8450" width="45" style="201" customWidth="1"/>
    <col min="8451" max="8451" width="4.7109375" style="201" customWidth="1"/>
    <col min="8452" max="8452" width="7.85546875" style="201" customWidth="1"/>
    <col min="8453" max="8453" width="11.42578125" style="201" customWidth="1"/>
    <col min="8454" max="8454" width="15" style="201" customWidth="1"/>
    <col min="8455" max="8455" width="11.5703125" style="201" customWidth="1"/>
    <col min="8456" max="8456" width="11.7109375" style="201" customWidth="1"/>
    <col min="8457" max="8704" width="9.140625" style="201"/>
    <col min="8705" max="8705" width="5.140625" style="201" customWidth="1"/>
    <col min="8706" max="8706" width="45" style="201" customWidth="1"/>
    <col min="8707" max="8707" width="4.7109375" style="201" customWidth="1"/>
    <col min="8708" max="8708" width="7.85546875" style="201" customWidth="1"/>
    <col min="8709" max="8709" width="11.42578125" style="201" customWidth="1"/>
    <col min="8710" max="8710" width="15" style="201" customWidth="1"/>
    <col min="8711" max="8711" width="11.5703125" style="201" customWidth="1"/>
    <col min="8712" max="8712" width="11.7109375" style="201" customWidth="1"/>
    <col min="8713" max="8960" width="9.140625" style="201"/>
    <col min="8961" max="8961" width="5.140625" style="201" customWidth="1"/>
    <col min="8962" max="8962" width="45" style="201" customWidth="1"/>
    <col min="8963" max="8963" width="4.7109375" style="201" customWidth="1"/>
    <col min="8964" max="8964" width="7.85546875" style="201" customWidth="1"/>
    <col min="8965" max="8965" width="11.42578125" style="201" customWidth="1"/>
    <col min="8966" max="8966" width="15" style="201" customWidth="1"/>
    <col min="8967" max="8967" width="11.5703125" style="201" customWidth="1"/>
    <col min="8968" max="8968" width="11.7109375" style="201" customWidth="1"/>
    <col min="8969" max="9216" width="9.140625" style="201"/>
    <col min="9217" max="9217" width="5.140625" style="201" customWidth="1"/>
    <col min="9218" max="9218" width="45" style="201" customWidth="1"/>
    <col min="9219" max="9219" width="4.7109375" style="201" customWidth="1"/>
    <col min="9220" max="9220" width="7.85546875" style="201" customWidth="1"/>
    <col min="9221" max="9221" width="11.42578125" style="201" customWidth="1"/>
    <col min="9222" max="9222" width="15" style="201" customWidth="1"/>
    <col min="9223" max="9223" width="11.5703125" style="201" customWidth="1"/>
    <col min="9224" max="9224" width="11.7109375" style="201" customWidth="1"/>
    <col min="9225" max="9472" width="9.140625" style="201"/>
    <col min="9473" max="9473" width="5.140625" style="201" customWidth="1"/>
    <col min="9474" max="9474" width="45" style="201" customWidth="1"/>
    <col min="9475" max="9475" width="4.7109375" style="201" customWidth="1"/>
    <col min="9476" max="9476" width="7.85546875" style="201" customWidth="1"/>
    <col min="9477" max="9477" width="11.42578125" style="201" customWidth="1"/>
    <col min="9478" max="9478" width="15" style="201" customWidth="1"/>
    <col min="9479" max="9479" width="11.5703125" style="201" customWidth="1"/>
    <col min="9480" max="9480" width="11.7109375" style="201" customWidth="1"/>
    <col min="9481" max="9728" width="9.140625" style="201"/>
    <col min="9729" max="9729" width="5.140625" style="201" customWidth="1"/>
    <col min="9730" max="9730" width="45" style="201" customWidth="1"/>
    <col min="9731" max="9731" width="4.7109375" style="201" customWidth="1"/>
    <col min="9732" max="9732" width="7.85546875" style="201" customWidth="1"/>
    <col min="9733" max="9733" width="11.42578125" style="201" customWidth="1"/>
    <col min="9734" max="9734" width="15" style="201" customWidth="1"/>
    <col min="9735" max="9735" width="11.5703125" style="201" customWidth="1"/>
    <col min="9736" max="9736" width="11.7109375" style="201" customWidth="1"/>
    <col min="9737" max="9984" width="9.140625" style="201"/>
    <col min="9985" max="9985" width="5.140625" style="201" customWidth="1"/>
    <col min="9986" max="9986" width="45" style="201" customWidth="1"/>
    <col min="9987" max="9987" width="4.7109375" style="201" customWidth="1"/>
    <col min="9988" max="9988" width="7.85546875" style="201" customWidth="1"/>
    <col min="9989" max="9989" width="11.42578125" style="201" customWidth="1"/>
    <col min="9990" max="9990" width="15" style="201" customWidth="1"/>
    <col min="9991" max="9991" width="11.5703125" style="201" customWidth="1"/>
    <col min="9992" max="9992" width="11.7109375" style="201" customWidth="1"/>
    <col min="9993" max="10240" width="9.140625" style="201"/>
    <col min="10241" max="10241" width="5.140625" style="201" customWidth="1"/>
    <col min="10242" max="10242" width="45" style="201" customWidth="1"/>
    <col min="10243" max="10243" width="4.7109375" style="201" customWidth="1"/>
    <col min="10244" max="10244" width="7.85546875" style="201" customWidth="1"/>
    <col min="10245" max="10245" width="11.42578125" style="201" customWidth="1"/>
    <col min="10246" max="10246" width="15" style="201" customWidth="1"/>
    <col min="10247" max="10247" width="11.5703125" style="201" customWidth="1"/>
    <col min="10248" max="10248" width="11.7109375" style="201" customWidth="1"/>
    <col min="10249" max="10496" width="9.140625" style="201"/>
    <col min="10497" max="10497" width="5.140625" style="201" customWidth="1"/>
    <col min="10498" max="10498" width="45" style="201" customWidth="1"/>
    <col min="10499" max="10499" width="4.7109375" style="201" customWidth="1"/>
    <col min="10500" max="10500" width="7.85546875" style="201" customWidth="1"/>
    <col min="10501" max="10501" width="11.42578125" style="201" customWidth="1"/>
    <col min="10502" max="10502" width="15" style="201" customWidth="1"/>
    <col min="10503" max="10503" width="11.5703125" style="201" customWidth="1"/>
    <col min="10504" max="10504" width="11.7109375" style="201" customWidth="1"/>
    <col min="10505" max="10752" width="9.140625" style="201"/>
    <col min="10753" max="10753" width="5.140625" style="201" customWidth="1"/>
    <col min="10754" max="10754" width="45" style="201" customWidth="1"/>
    <col min="10755" max="10755" width="4.7109375" style="201" customWidth="1"/>
    <col min="10756" max="10756" width="7.85546875" style="201" customWidth="1"/>
    <col min="10757" max="10757" width="11.42578125" style="201" customWidth="1"/>
    <col min="10758" max="10758" width="15" style="201" customWidth="1"/>
    <col min="10759" max="10759" width="11.5703125" style="201" customWidth="1"/>
    <col min="10760" max="10760" width="11.7109375" style="201" customWidth="1"/>
    <col min="10761" max="11008" width="9.140625" style="201"/>
    <col min="11009" max="11009" width="5.140625" style="201" customWidth="1"/>
    <col min="11010" max="11010" width="45" style="201" customWidth="1"/>
    <col min="11011" max="11011" width="4.7109375" style="201" customWidth="1"/>
    <col min="11012" max="11012" width="7.85546875" style="201" customWidth="1"/>
    <col min="11013" max="11013" width="11.42578125" style="201" customWidth="1"/>
    <col min="11014" max="11014" width="15" style="201" customWidth="1"/>
    <col min="11015" max="11015" width="11.5703125" style="201" customWidth="1"/>
    <col min="11016" max="11016" width="11.7109375" style="201" customWidth="1"/>
    <col min="11017" max="11264" width="9.140625" style="201"/>
    <col min="11265" max="11265" width="5.140625" style="201" customWidth="1"/>
    <col min="11266" max="11266" width="45" style="201" customWidth="1"/>
    <col min="11267" max="11267" width="4.7109375" style="201" customWidth="1"/>
    <col min="11268" max="11268" width="7.85546875" style="201" customWidth="1"/>
    <col min="11269" max="11269" width="11.42578125" style="201" customWidth="1"/>
    <col min="11270" max="11270" width="15" style="201" customWidth="1"/>
    <col min="11271" max="11271" width="11.5703125" style="201" customWidth="1"/>
    <col min="11272" max="11272" width="11.7109375" style="201" customWidth="1"/>
    <col min="11273" max="11520" width="9.140625" style="201"/>
    <col min="11521" max="11521" width="5.140625" style="201" customWidth="1"/>
    <col min="11522" max="11522" width="45" style="201" customWidth="1"/>
    <col min="11523" max="11523" width="4.7109375" style="201" customWidth="1"/>
    <col min="11524" max="11524" width="7.85546875" style="201" customWidth="1"/>
    <col min="11525" max="11525" width="11.42578125" style="201" customWidth="1"/>
    <col min="11526" max="11526" width="15" style="201" customWidth="1"/>
    <col min="11527" max="11527" width="11.5703125" style="201" customWidth="1"/>
    <col min="11528" max="11528" width="11.7109375" style="201" customWidth="1"/>
    <col min="11529" max="11776" width="9.140625" style="201"/>
    <col min="11777" max="11777" width="5.140625" style="201" customWidth="1"/>
    <col min="11778" max="11778" width="45" style="201" customWidth="1"/>
    <col min="11779" max="11779" width="4.7109375" style="201" customWidth="1"/>
    <col min="11780" max="11780" width="7.85546875" style="201" customWidth="1"/>
    <col min="11781" max="11781" width="11.42578125" style="201" customWidth="1"/>
    <col min="11782" max="11782" width="15" style="201" customWidth="1"/>
    <col min="11783" max="11783" width="11.5703125" style="201" customWidth="1"/>
    <col min="11784" max="11784" width="11.7109375" style="201" customWidth="1"/>
    <col min="11785" max="12032" width="9.140625" style="201"/>
    <col min="12033" max="12033" width="5.140625" style="201" customWidth="1"/>
    <col min="12034" max="12034" width="45" style="201" customWidth="1"/>
    <col min="12035" max="12035" width="4.7109375" style="201" customWidth="1"/>
    <col min="12036" max="12036" width="7.85546875" style="201" customWidth="1"/>
    <col min="12037" max="12037" width="11.42578125" style="201" customWidth="1"/>
    <col min="12038" max="12038" width="15" style="201" customWidth="1"/>
    <col min="12039" max="12039" width="11.5703125" style="201" customWidth="1"/>
    <col min="12040" max="12040" width="11.7109375" style="201" customWidth="1"/>
    <col min="12041" max="12288" width="9.140625" style="201"/>
    <col min="12289" max="12289" width="5.140625" style="201" customWidth="1"/>
    <col min="12290" max="12290" width="45" style="201" customWidth="1"/>
    <col min="12291" max="12291" width="4.7109375" style="201" customWidth="1"/>
    <col min="12292" max="12292" width="7.85546875" style="201" customWidth="1"/>
    <col min="12293" max="12293" width="11.42578125" style="201" customWidth="1"/>
    <col min="12294" max="12294" width="15" style="201" customWidth="1"/>
    <col min="12295" max="12295" width="11.5703125" style="201" customWidth="1"/>
    <col min="12296" max="12296" width="11.7109375" style="201" customWidth="1"/>
    <col min="12297" max="12544" width="9.140625" style="201"/>
    <col min="12545" max="12545" width="5.140625" style="201" customWidth="1"/>
    <col min="12546" max="12546" width="45" style="201" customWidth="1"/>
    <col min="12547" max="12547" width="4.7109375" style="201" customWidth="1"/>
    <col min="12548" max="12548" width="7.85546875" style="201" customWidth="1"/>
    <col min="12549" max="12549" width="11.42578125" style="201" customWidth="1"/>
    <col min="12550" max="12550" width="15" style="201" customWidth="1"/>
    <col min="12551" max="12551" width="11.5703125" style="201" customWidth="1"/>
    <col min="12552" max="12552" width="11.7109375" style="201" customWidth="1"/>
    <col min="12553" max="12800" width="9.140625" style="201"/>
    <col min="12801" max="12801" width="5.140625" style="201" customWidth="1"/>
    <col min="12802" max="12802" width="45" style="201" customWidth="1"/>
    <col min="12803" max="12803" width="4.7109375" style="201" customWidth="1"/>
    <col min="12804" max="12804" width="7.85546875" style="201" customWidth="1"/>
    <col min="12805" max="12805" width="11.42578125" style="201" customWidth="1"/>
    <col min="12806" max="12806" width="15" style="201" customWidth="1"/>
    <col min="12807" max="12807" width="11.5703125" style="201" customWidth="1"/>
    <col min="12808" max="12808" width="11.7109375" style="201" customWidth="1"/>
    <col min="12809" max="13056" width="9.140625" style="201"/>
    <col min="13057" max="13057" width="5.140625" style="201" customWidth="1"/>
    <col min="13058" max="13058" width="45" style="201" customWidth="1"/>
    <col min="13059" max="13059" width="4.7109375" style="201" customWidth="1"/>
    <col min="13060" max="13060" width="7.85546875" style="201" customWidth="1"/>
    <col min="13061" max="13061" width="11.42578125" style="201" customWidth="1"/>
    <col min="13062" max="13062" width="15" style="201" customWidth="1"/>
    <col min="13063" max="13063" width="11.5703125" style="201" customWidth="1"/>
    <col min="13064" max="13064" width="11.7109375" style="201" customWidth="1"/>
    <col min="13065" max="13312" width="9.140625" style="201"/>
    <col min="13313" max="13313" width="5.140625" style="201" customWidth="1"/>
    <col min="13314" max="13314" width="45" style="201" customWidth="1"/>
    <col min="13315" max="13315" width="4.7109375" style="201" customWidth="1"/>
    <col min="13316" max="13316" width="7.85546875" style="201" customWidth="1"/>
    <col min="13317" max="13317" width="11.42578125" style="201" customWidth="1"/>
    <col min="13318" max="13318" width="15" style="201" customWidth="1"/>
    <col min="13319" max="13319" width="11.5703125" style="201" customWidth="1"/>
    <col min="13320" max="13320" width="11.7109375" style="201" customWidth="1"/>
    <col min="13321" max="13568" width="9.140625" style="201"/>
    <col min="13569" max="13569" width="5.140625" style="201" customWidth="1"/>
    <col min="13570" max="13570" width="45" style="201" customWidth="1"/>
    <col min="13571" max="13571" width="4.7109375" style="201" customWidth="1"/>
    <col min="13572" max="13572" width="7.85546875" style="201" customWidth="1"/>
    <col min="13573" max="13573" width="11.42578125" style="201" customWidth="1"/>
    <col min="13574" max="13574" width="15" style="201" customWidth="1"/>
    <col min="13575" max="13575" width="11.5703125" style="201" customWidth="1"/>
    <col min="13576" max="13576" width="11.7109375" style="201" customWidth="1"/>
    <col min="13577" max="13824" width="9.140625" style="201"/>
    <col min="13825" max="13825" width="5.140625" style="201" customWidth="1"/>
    <col min="13826" max="13826" width="45" style="201" customWidth="1"/>
    <col min="13827" max="13827" width="4.7109375" style="201" customWidth="1"/>
    <col min="13828" max="13828" width="7.85546875" style="201" customWidth="1"/>
    <col min="13829" max="13829" width="11.42578125" style="201" customWidth="1"/>
    <col min="13830" max="13830" width="15" style="201" customWidth="1"/>
    <col min="13831" max="13831" width="11.5703125" style="201" customWidth="1"/>
    <col min="13832" max="13832" width="11.7109375" style="201" customWidth="1"/>
    <col min="13833" max="14080" width="9.140625" style="201"/>
    <col min="14081" max="14081" width="5.140625" style="201" customWidth="1"/>
    <col min="14082" max="14082" width="45" style="201" customWidth="1"/>
    <col min="14083" max="14083" width="4.7109375" style="201" customWidth="1"/>
    <col min="14084" max="14084" width="7.85546875" style="201" customWidth="1"/>
    <col min="14085" max="14085" width="11.42578125" style="201" customWidth="1"/>
    <col min="14086" max="14086" width="15" style="201" customWidth="1"/>
    <col min="14087" max="14087" width="11.5703125" style="201" customWidth="1"/>
    <col min="14088" max="14088" width="11.7109375" style="201" customWidth="1"/>
    <col min="14089" max="14336" width="9.140625" style="201"/>
    <col min="14337" max="14337" width="5.140625" style="201" customWidth="1"/>
    <col min="14338" max="14338" width="45" style="201" customWidth="1"/>
    <col min="14339" max="14339" width="4.7109375" style="201" customWidth="1"/>
    <col min="14340" max="14340" width="7.85546875" style="201" customWidth="1"/>
    <col min="14341" max="14341" width="11.42578125" style="201" customWidth="1"/>
    <col min="14342" max="14342" width="15" style="201" customWidth="1"/>
    <col min="14343" max="14343" width="11.5703125" style="201" customWidth="1"/>
    <col min="14344" max="14344" width="11.7109375" style="201" customWidth="1"/>
    <col min="14345" max="14592" width="9.140625" style="201"/>
    <col min="14593" max="14593" width="5.140625" style="201" customWidth="1"/>
    <col min="14594" max="14594" width="45" style="201" customWidth="1"/>
    <col min="14595" max="14595" width="4.7109375" style="201" customWidth="1"/>
    <col min="14596" max="14596" width="7.85546875" style="201" customWidth="1"/>
    <col min="14597" max="14597" width="11.42578125" style="201" customWidth="1"/>
    <col min="14598" max="14598" width="15" style="201" customWidth="1"/>
    <col min="14599" max="14599" width="11.5703125" style="201" customWidth="1"/>
    <col min="14600" max="14600" width="11.7109375" style="201" customWidth="1"/>
    <col min="14601" max="14848" width="9.140625" style="201"/>
    <col min="14849" max="14849" width="5.140625" style="201" customWidth="1"/>
    <col min="14850" max="14850" width="45" style="201" customWidth="1"/>
    <col min="14851" max="14851" width="4.7109375" style="201" customWidth="1"/>
    <col min="14852" max="14852" width="7.85546875" style="201" customWidth="1"/>
    <col min="14853" max="14853" width="11.42578125" style="201" customWidth="1"/>
    <col min="14854" max="14854" width="15" style="201" customWidth="1"/>
    <col min="14855" max="14855" width="11.5703125" style="201" customWidth="1"/>
    <col min="14856" max="14856" width="11.7109375" style="201" customWidth="1"/>
    <col min="14857" max="15104" width="9.140625" style="201"/>
    <col min="15105" max="15105" width="5.140625" style="201" customWidth="1"/>
    <col min="15106" max="15106" width="45" style="201" customWidth="1"/>
    <col min="15107" max="15107" width="4.7109375" style="201" customWidth="1"/>
    <col min="15108" max="15108" width="7.85546875" style="201" customWidth="1"/>
    <col min="15109" max="15109" width="11.42578125" style="201" customWidth="1"/>
    <col min="15110" max="15110" width="15" style="201" customWidth="1"/>
    <col min="15111" max="15111" width="11.5703125" style="201" customWidth="1"/>
    <col min="15112" max="15112" width="11.7109375" style="201" customWidth="1"/>
    <col min="15113" max="15360" width="9.140625" style="201"/>
    <col min="15361" max="15361" width="5.140625" style="201" customWidth="1"/>
    <col min="15362" max="15362" width="45" style="201" customWidth="1"/>
    <col min="15363" max="15363" width="4.7109375" style="201" customWidth="1"/>
    <col min="15364" max="15364" width="7.85546875" style="201" customWidth="1"/>
    <col min="15365" max="15365" width="11.42578125" style="201" customWidth="1"/>
    <col min="15366" max="15366" width="15" style="201" customWidth="1"/>
    <col min="15367" max="15367" width="11.5703125" style="201" customWidth="1"/>
    <col min="15368" max="15368" width="11.7109375" style="201" customWidth="1"/>
    <col min="15369" max="15616" width="9.140625" style="201"/>
    <col min="15617" max="15617" width="5.140625" style="201" customWidth="1"/>
    <col min="15618" max="15618" width="45" style="201" customWidth="1"/>
    <col min="15619" max="15619" width="4.7109375" style="201" customWidth="1"/>
    <col min="15620" max="15620" width="7.85546875" style="201" customWidth="1"/>
    <col min="15621" max="15621" width="11.42578125" style="201" customWidth="1"/>
    <col min="15622" max="15622" width="15" style="201" customWidth="1"/>
    <col min="15623" max="15623" width="11.5703125" style="201" customWidth="1"/>
    <col min="15624" max="15624" width="11.7109375" style="201" customWidth="1"/>
    <col min="15625" max="15872" width="9.140625" style="201"/>
    <col min="15873" max="15873" width="5.140625" style="201" customWidth="1"/>
    <col min="15874" max="15874" width="45" style="201" customWidth="1"/>
    <col min="15875" max="15875" width="4.7109375" style="201" customWidth="1"/>
    <col min="15876" max="15876" width="7.85546875" style="201" customWidth="1"/>
    <col min="15877" max="15877" width="11.42578125" style="201" customWidth="1"/>
    <col min="15878" max="15878" width="15" style="201" customWidth="1"/>
    <col min="15879" max="15879" width="11.5703125" style="201" customWidth="1"/>
    <col min="15880" max="15880" width="11.7109375" style="201" customWidth="1"/>
    <col min="15881" max="16128" width="9.140625" style="201"/>
    <col min="16129" max="16129" width="5.140625" style="201" customWidth="1"/>
    <col min="16130" max="16130" width="45" style="201" customWidth="1"/>
    <col min="16131" max="16131" width="4.7109375" style="201" customWidth="1"/>
    <col min="16132" max="16132" width="7.85546875" style="201" customWidth="1"/>
    <col min="16133" max="16133" width="11.42578125" style="201" customWidth="1"/>
    <col min="16134" max="16134" width="15" style="201" customWidth="1"/>
    <col min="16135" max="16135" width="11.5703125" style="201" customWidth="1"/>
    <col min="16136" max="16136" width="11.7109375" style="201" customWidth="1"/>
    <col min="16137" max="16384" width="9.140625" style="201"/>
  </cols>
  <sheetData>
    <row r="1" spans="1:6">
      <c r="A1" s="498" t="s">
        <v>484</v>
      </c>
      <c r="B1" s="499" t="s">
        <v>560</v>
      </c>
      <c r="C1" s="547"/>
      <c r="D1" s="548"/>
      <c r="E1" s="548"/>
      <c r="F1" s="548"/>
    </row>
    <row r="2" spans="1:6">
      <c r="A2" s="549"/>
      <c r="B2" s="549"/>
      <c r="C2" s="550"/>
      <c r="D2" s="209"/>
      <c r="E2" s="209"/>
      <c r="F2" s="209"/>
    </row>
    <row r="3" spans="1:6" ht="29.25" customHeight="1">
      <c r="A3" s="504" t="s">
        <v>496</v>
      </c>
      <c r="B3" s="505" t="s">
        <v>15</v>
      </c>
      <c r="C3" s="506" t="s">
        <v>497</v>
      </c>
      <c r="D3" s="507" t="s">
        <v>17</v>
      </c>
      <c r="E3" s="508" t="s">
        <v>498</v>
      </c>
      <c r="F3" s="508" t="s">
        <v>499</v>
      </c>
    </row>
    <row r="4" spans="1:6">
      <c r="A4" s="551"/>
      <c r="B4" s="552"/>
      <c r="C4" s="553"/>
      <c r="D4" s="554"/>
      <c r="E4" s="206"/>
      <c r="F4" s="206"/>
    </row>
    <row r="5" spans="1:6" ht="89.25" customHeight="1">
      <c r="A5" s="509">
        <v>1</v>
      </c>
      <c r="B5" s="510" t="s">
        <v>561</v>
      </c>
      <c r="C5" s="550"/>
      <c r="D5" s="555"/>
      <c r="E5" s="556"/>
      <c r="F5" s="209"/>
    </row>
    <row r="6" spans="1:6">
      <c r="A6" s="509"/>
      <c r="B6" s="513" t="s">
        <v>562</v>
      </c>
      <c r="C6" s="550"/>
      <c r="D6" s="555"/>
      <c r="E6" s="556"/>
      <c r="F6" s="209"/>
    </row>
    <row r="7" spans="1:6">
      <c r="A7" s="509"/>
      <c r="B7" s="523" t="s">
        <v>563</v>
      </c>
      <c r="C7" s="520" t="s">
        <v>502</v>
      </c>
      <c r="D7" s="512">
        <v>6</v>
      </c>
      <c r="E7" s="178"/>
      <c r="F7" s="171">
        <f>D7*E7</f>
        <v>0</v>
      </c>
    </row>
    <row r="8" spans="1:6">
      <c r="A8" s="509"/>
      <c r="B8" s="523" t="s">
        <v>564</v>
      </c>
      <c r="C8" s="520" t="s">
        <v>502</v>
      </c>
      <c r="D8" s="512">
        <v>5</v>
      </c>
      <c r="E8" s="178"/>
      <c r="F8" s="171">
        <f>D8*E8</f>
        <v>0</v>
      </c>
    </row>
    <row r="9" spans="1:6">
      <c r="A9" s="509"/>
      <c r="B9" s="523"/>
      <c r="C9" s="520"/>
      <c r="D9" s="512"/>
      <c r="E9" s="178"/>
      <c r="F9" s="171"/>
    </row>
    <row r="10" spans="1:6" ht="102">
      <c r="A10" s="509">
        <f>COUNT($A$4:A9)+1</f>
        <v>2</v>
      </c>
      <c r="B10" s="510" t="s">
        <v>565</v>
      </c>
      <c r="C10" s="520"/>
      <c r="D10" s="512"/>
      <c r="E10" s="178"/>
      <c r="F10" s="171"/>
    </row>
    <row r="11" spans="1:6">
      <c r="A11" s="509"/>
      <c r="B11" s="513" t="s">
        <v>566</v>
      </c>
      <c r="C11" s="520"/>
      <c r="D11" s="512"/>
      <c r="E11" s="178"/>
      <c r="F11" s="171"/>
    </row>
    <row r="12" spans="1:6">
      <c r="A12" s="509"/>
      <c r="B12" s="523" t="s">
        <v>567</v>
      </c>
      <c r="C12" s="520" t="s">
        <v>502</v>
      </c>
      <c r="D12" s="512">
        <v>10</v>
      </c>
      <c r="E12" s="178"/>
      <c r="F12" s="179">
        <f>D12*E12</f>
        <v>0</v>
      </c>
    </row>
    <row r="13" spans="1:6">
      <c r="A13" s="509"/>
      <c r="B13" s="523"/>
      <c r="C13" s="520"/>
      <c r="D13" s="512"/>
      <c r="E13" s="178"/>
      <c r="F13" s="171"/>
    </row>
    <row r="14" spans="1:6" ht="39.75" customHeight="1">
      <c r="A14" s="509">
        <f>COUNT($A$4:A12)+1</f>
        <v>3</v>
      </c>
      <c r="B14" s="510" t="s">
        <v>568</v>
      </c>
      <c r="C14" s="557"/>
      <c r="D14" s="558"/>
      <c r="E14" s="208"/>
      <c r="F14" s="209"/>
    </row>
    <row r="15" spans="1:6" ht="13.5" customHeight="1">
      <c r="A15" s="559"/>
      <c r="B15" s="560" t="s">
        <v>569</v>
      </c>
      <c r="C15" s="557"/>
      <c r="D15" s="558"/>
      <c r="E15" s="208"/>
      <c r="F15" s="209"/>
    </row>
    <row r="16" spans="1:6" ht="13.5" customHeight="1">
      <c r="A16" s="559"/>
      <c r="B16" s="560" t="s">
        <v>570</v>
      </c>
      <c r="C16" s="557"/>
      <c r="D16" s="558"/>
      <c r="E16" s="208"/>
      <c r="F16" s="209"/>
    </row>
    <row r="17" spans="1:6" ht="25.5">
      <c r="A17" s="559"/>
      <c r="B17" s="560" t="s">
        <v>571</v>
      </c>
      <c r="C17" s="557"/>
      <c r="D17" s="558"/>
      <c r="E17" s="208"/>
      <c r="F17" s="209"/>
    </row>
    <row r="18" spans="1:6" ht="13.5" customHeight="1">
      <c r="A18" s="559"/>
      <c r="B18" s="560" t="s">
        <v>572</v>
      </c>
      <c r="C18" s="557"/>
      <c r="D18" s="558"/>
      <c r="E18" s="208"/>
      <c r="F18" s="209"/>
    </row>
    <row r="19" spans="1:6" ht="13.5" customHeight="1">
      <c r="A19" s="559"/>
      <c r="B19" s="560" t="s">
        <v>573</v>
      </c>
      <c r="C19" s="557"/>
      <c r="D19" s="558"/>
      <c r="E19" s="208"/>
      <c r="F19" s="209"/>
    </row>
    <row r="20" spans="1:6" ht="13.5" customHeight="1">
      <c r="A20" s="559"/>
      <c r="B20" s="560" t="s">
        <v>574</v>
      </c>
      <c r="C20" s="557"/>
      <c r="D20" s="558"/>
      <c r="E20" s="208"/>
      <c r="F20" s="209"/>
    </row>
    <row r="21" spans="1:6" ht="13.5" customHeight="1">
      <c r="A21" s="559"/>
      <c r="B21" s="560" t="s">
        <v>575</v>
      </c>
      <c r="C21" s="557"/>
      <c r="D21" s="558"/>
      <c r="E21" s="208"/>
      <c r="F21" s="209"/>
    </row>
    <row r="22" spans="1:6" ht="13.5" customHeight="1">
      <c r="A22" s="559"/>
      <c r="B22" s="560" t="s">
        <v>576</v>
      </c>
      <c r="C22" s="557"/>
      <c r="D22" s="558"/>
      <c r="E22" s="208"/>
      <c r="F22" s="209"/>
    </row>
    <row r="23" spans="1:6" ht="38.25">
      <c r="A23" s="559"/>
      <c r="B23" s="560" t="s">
        <v>577</v>
      </c>
      <c r="C23" s="557"/>
      <c r="D23" s="558"/>
      <c r="E23" s="208"/>
      <c r="F23" s="209"/>
    </row>
    <row r="24" spans="1:6" ht="38.25">
      <c r="A24" s="559"/>
      <c r="B24" s="560" t="s">
        <v>578</v>
      </c>
      <c r="C24" s="557"/>
      <c r="D24" s="558"/>
      <c r="E24" s="208"/>
      <c r="F24" s="209"/>
    </row>
    <row r="25" spans="1:6" ht="13.5" customHeight="1">
      <c r="A25" s="559"/>
      <c r="B25" s="560" t="s">
        <v>579</v>
      </c>
      <c r="C25" s="557"/>
      <c r="D25" s="558"/>
      <c r="E25" s="208"/>
      <c r="F25" s="209"/>
    </row>
    <row r="26" spans="1:6" ht="13.5" customHeight="1">
      <c r="A26" s="559"/>
      <c r="B26" s="560" t="s">
        <v>580</v>
      </c>
      <c r="C26" s="557"/>
      <c r="D26" s="558"/>
      <c r="E26" s="208"/>
      <c r="F26" s="209"/>
    </row>
    <row r="27" spans="1:6" ht="13.5" customHeight="1">
      <c r="A27" s="559"/>
      <c r="B27" s="560" t="s">
        <v>581</v>
      </c>
      <c r="C27" s="557"/>
      <c r="D27" s="558"/>
      <c r="E27" s="208"/>
      <c r="F27" s="209"/>
    </row>
    <row r="28" spans="1:6" ht="25.5">
      <c r="A28" s="509" t="s">
        <v>192</v>
      </c>
      <c r="B28" s="513" t="s">
        <v>582</v>
      </c>
      <c r="C28" s="520" t="s">
        <v>502</v>
      </c>
      <c r="D28" s="561">
        <v>1</v>
      </c>
      <c r="E28" s="174"/>
      <c r="F28" s="171">
        <f>D28*E28</f>
        <v>0</v>
      </c>
    </row>
    <row r="29" spans="1:6" ht="13.5" customHeight="1">
      <c r="A29" s="559"/>
      <c r="B29" s="549"/>
      <c r="C29" s="550"/>
      <c r="D29" s="555"/>
      <c r="E29" s="178"/>
      <c r="F29" s="171"/>
    </row>
    <row r="30" spans="1:6" ht="40.5" customHeight="1">
      <c r="A30" s="509">
        <f>COUNT($A$4:A29)+1</f>
        <v>4</v>
      </c>
      <c r="B30" s="510" t="s">
        <v>583</v>
      </c>
      <c r="C30" s="562"/>
      <c r="D30" s="563"/>
      <c r="E30" s="178"/>
      <c r="F30" s="179"/>
    </row>
    <row r="31" spans="1:6">
      <c r="A31" s="509"/>
      <c r="B31" s="564" t="s">
        <v>584</v>
      </c>
      <c r="C31" s="562"/>
      <c r="D31" s="563"/>
      <c r="E31" s="178"/>
      <c r="F31" s="179"/>
    </row>
    <row r="32" spans="1:6" ht="14.25" customHeight="1">
      <c r="A32" s="509"/>
      <c r="B32" s="564" t="s">
        <v>585</v>
      </c>
      <c r="C32" s="562"/>
      <c r="D32" s="563"/>
      <c r="E32" s="178"/>
      <c r="F32" s="179"/>
    </row>
    <row r="33" spans="1:6">
      <c r="A33" s="509"/>
      <c r="B33" s="564" t="s">
        <v>586</v>
      </c>
      <c r="C33" s="562"/>
      <c r="D33" s="563"/>
      <c r="E33" s="178"/>
      <c r="F33" s="179"/>
    </row>
    <row r="34" spans="1:6">
      <c r="A34" s="509"/>
      <c r="B34" s="564" t="s">
        <v>587</v>
      </c>
      <c r="C34" s="562"/>
      <c r="D34" s="563"/>
      <c r="E34" s="178"/>
      <c r="F34" s="179"/>
    </row>
    <row r="35" spans="1:6">
      <c r="A35" s="509"/>
      <c r="B35" s="564" t="s">
        <v>588</v>
      </c>
      <c r="C35" s="562"/>
      <c r="D35" s="563"/>
      <c r="E35" s="178"/>
      <c r="F35" s="179"/>
    </row>
    <row r="36" spans="1:6" ht="25.5">
      <c r="A36" s="509"/>
      <c r="B36" s="564" t="s">
        <v>589</v>
      </c>
      <c r="C36" s="562"/>
      <c r="D36" s="563"/>
      <c r="E36" s="178"/>
      <c r="F36" s="179"/>
    </row>
    <row r="37" spans="1:6">
      <c r="A37" s="509"/>
      <c r="B37" s="564" t="s">
        <v>590</v>
      </c>
      <c r="C37" s="562"/>
      <c r="D37" s="563"/>
      <c r="E37" s="178"/>
      <c r="F37" s="179"/>
    </row>
    <row r="38" spans="1:6">
      <c r="A38" s="509"/>
      <c r="B38" s="564" t="s">
        <v>591</v>
      </c>
      <c r="C38" s="562"/>
      <c r="D38" s="563"/>
      <c r="E38" s="178"/>
      <c r="F38" s="179"/>
    </row>
    <row r="39" spans="1:6" ht="25.5">
      <c r="A39" s="509"/>
      <c r="B39" s="564" t="s">
        <v>592</v>
      </c>
      <c r="C39" s="562"/>
      <c r="D39" s="563"/>
      <c r="E39" s="178"/>
      <c r="F39" s="179"/>
    </row>
    <row r="40" spans="1:6">
      <c r="A40" s="509"/>
      <c r="B40" s="564" t="s">
        <v>593</v>
      </c>
      <c r="C40" s="562"/>
      <c r="D40" s="563"/>
      <c r="E40" s="178"/>
      <c r="F40" s="179"/>
    </row>
    <row r="41" spans="1:6">
      <c r="A41" s="509"/>
      <c r="B41" s="564" t="s">
        <v>594</v>
      </c>
      <c r="C41" s="562"/>
      <c r="D41" s="563"/>
      <c r="E41" s="178"/>
      <c r="F41" s="179"/>
    </row>
    <row r="42" spans="1:6">
      <c r="A42" s="509"/>
      <c r="B42" s="564" t="s">
        <v>595</v>
      </c>
      <c r="C42" s="562"/>
      <c r="D42" s="563"/>
      <c r="E42" s="178"/>
      <c r="F42" s="179"/>
    </row>
    <row r="43" spans="1:6">
      <c r="A43" s="509"/>
      <c r="B43" s="564" t="s">
        <v>596</v>
      </c>
      <c r="C43" s="562"/>
      <c r="D43" s="563"/>
      <c r="E43" s="178"/>
      <c r="F43" s="179"/>
    </row>
    <row r="44" spans="1:6">
      <c r="A44" s="509"/>
      <c r="B44" s="513" t="s">
        <v>597</v>
      </c>
      <c r="C44" s="562" t="s">
        <v>502</v>
      </c>
      <c r="D44" s="561">
        <v>1</v>
      </c>
      <c r="E44" s="174"/>
      <c r="F44" s="179">
        <f>D44*E44</f>
        <v>0</v>
      </c>
    </row>
    <row r="45" spans="1:6">
      <c r="A45" s="565"/>
      <c r="B45" s="566"/>
      <c r="C45" s="567"/>
      <c r="D45" s="568"/>
      <c r="E45" s="178"/>
      <c r="F45" s="179"/>
    </row>
    <row r="46" spans="1:6" ht="51">
      <c r="A46" s="509">
        <f>COUNT($A$4:A44)+1</f>
        <v>5</v>
      </c>
      <c r="B46" s="510" t="s">
        <v>598</v>
      </c>
      <c r="C46" s="567"/>
      <c r="D46" s="568"/>
      <c r="E46" s="178"/>
      <c r="F46" s="179"/>
    </row>
    <row r="47" spans="1:6" ht="38.25">
      <c r="A47" s="509"/>
      <c r="B47" s="564" t="s">
        <v>599</v>
      </c>
      <c r="C47" s="567"/>
      <c r="D47" s="568"/>
      <c r="E47" s="178"/>
      <c r="F47" s="179"/>
    </row>
    <row r="48" spans="1:6" ht="51">
      <c r="A48" s="509"/>
      <c r="B48" s="564" t="s">
        <v>600</v>
      </c>
      <c r="C48" s="567"/>
      <c r="D48" s="568"/>
      <c r="E48" s="178"/>
      <c r="F48" s="179"/>
    </row>
    <row r="49" spans="1:6" ht="25.5">
      <c r="A49" s="509"/>
      <c r="B49" s="564" t="s">
        <v>601</v>
      </c>
      <c r="C49" s="567"/>
      <c r="D49" s="568"/>
      <c r="E49" s="178"/>
      <c r="F49" s="179"/>
    </row>
    <row r="50" spans="1:6" ht="25.5">
      <c r="A50" s="509"/>
      <c r="B50" s="564" t="s">
        <v>602</v>
      </c>
      <c r="C50" s="567"/>
      <c r="D50" s="568"/>
      <c r="E50" s="178"/>
      <c r="F50" s="179"/>
    </row>
    <row r="51" spans="1:6" ht="25.5">
      <c r="A51" s="509"/>
      <c r="B51" s="564" t="s">
        <v>603</v>
      </c>
      <c r="C51" s="567"/>
      <c r="D51" s="568"/>
      <c r="E51" s="178"/>
      <c r="F51" s="179"/>
    </row>
    <row r="52" spans="1:6" ht="38.25">
      <c r="A52" s="509"/>
      <c r="B52" s="564" t="s">
        <v>604</v>
      </c>
      <c r="C52" s="567"/>
      <c r="D52" s="568"/>
      <c r="E52" s="178"/>
      <c r="F52" s="179"/>
    </row>
    <row r="53" spans="1:6" ht="25.5">
      <c r="A53" s="509"/>
      <c r="B53" s="564" t="s">
        <v>605</v>
      </c>
      <c r="C53" s="567"/>
      <c r="D53" s="568"/>
      <c r="E53" s="178"/>
      <c r="F53" s="179"/>
    </row>
    <row r="54" spans="1:6">
      <c r="A54" s="509"/>
      <c r="B54" s="564" t="s">
        <v>606</v>
      </c>
      <c r="C54" s="567"/>
      <c r="D54" s="568"/>
      <c r="E54" s="178"/>
      <c r="F54" s="179"/>
    </row>
    <row r="55" spans="1:6">
      <c r="A55" s="509"/>
      <c r="B55" s="513" t="s">
        <v>607</v>
      </c>
      <c r="C55" s="562" t="s">
        <v>502</v>
      </c>
      <c r="D55" s="561">
        <v>10</v>
      </c>
      <c r="E55" s="174"/>
      <c r="F55" s="179">
        <f>D55*E55</f>
        <v>0</v>
      </c>
    </row>
    <row r="56" spans="1:6">
      <c r="A56" s="509"/>
      <c r="B56" s="523"/>
      <c r="C56" s="567"/>
      <c r="D56" s="568"/>
      <c r="E56" s="178"/>
      <c r="F56" s="179"/>
    </row>
    <row r="57" spans="1:6" ht="92.25">
      <c r="A57" s="509">
        <f>COUNT($A$4:A56)+1</f>
        <v>6</v>
      </c>
      <c r="B57" s="510" t="s">
        <v>608</v>
      </c>
      <c r="C57" s="550"/>
      <c r="D57" s="555"/>
      <c r="E57" s="178"/>
      <c r="F57" s="171"/>
    </row>
    <row r="58" spans="1:6">
      <c r="A58" s="509"/>
      <c r="B58" s="513" t="s">
        <v>609</v>
      </c>
      <c r="C58" s="550"/>
      <c r="D58" s="555"/>
      <c r="E58" s="178"/>
      <c r="F58" s="171"/>
    </row>
    <row r="59" spans="1:6">
      <c r="A59" s="509"/>
      <c r="B59" s="549" t="s">
        <v>610</v>
      </c>
      <c r="C59" s="520" t="s">
        <v>438</v>
      </c>
      <c r="D59" s="512">
        <v>139</v>
      </c>
      <c r="E59" s="178"/>
      <c r="F59" s="171">
        <f>D59*E59</f>
        <v>0</v>
      </c>
    </row>
    <row r="60" spans="1:6">
      <c r="A60" s="559"/>
      <c r="B60" s="549" t="s">
        <v>611</v>
      </c>
      <c r="C60" s="520" t="s">
        <v>438</v>
      </c>
      <c r="D60" s="512">
        <v>83</v>
      </c>
      <c r="E60" s="178"/>
      <c r="F60" s="171">
        <f>D60*E60</f>
        <v>0</v>
      </c>
    </row>
    <row r="61" spans="1:6">
      <c r="A61" s="559"/>
      <c r="B61" s="549" t="s">
        <v>612</v>
      </c>
      <c r="C61" s="520" t="s">
        <v>438</v>
      </c>
      <c r="D61" s="512">
        <v>18</v>
      </c>
      <c r="E61" s="178"/>
      <c r="F61" s="171">
        <f>D61*E61</f>
        <v>0</v>
      </c>
    </row>
    <row r="62" spans="1:6">
      <c r="A62" s="559"/>
      <c r="B62" s="549" t="s">
        <v>613</v>
      </c>
      <c r="C62" s="520" t="s">
        <v>438</v>
      </c>
      <c r="D62" s="512">
        <v>26</v>
      </c>
      <c r="E62" s="178"/>
      <c r="F62" s="171">
        <f>D62*E62</f>
        <v>0</v>
      </c>
    </row>
    <row r="63" spans="1:6">
      <c r="A63" s="559"/>
      <c r="B63" s="549" t="s">
        <v>614</v>
      </c>
      <c r="C63" s="520" t="s">
        <v>438</v>
      </c>
      <c r="D63" s="512">
        <v>41</v>
      </c>
      <c r="E63" s="178"/>
      <c r="F63" s="171">
        <f>D63*E63</f>
        <v>0</v>
      </c>
    </row>
    <row r="64" spans="1:6">
      <c r="A64" s="559"/>
      <c r="B64" s="549"/>
      <c r="C64" s="520"/>
      <c r="D64" s="512"/>
      <c r="E64" s="178"/>
      <c r="F64" s="171"/>
    </row>
    <row r="65" spans="1:7" ht="39.75" customHeight="1">
      <c r="A65" s="509">
        <f>COUNT($A$4:A64)+1</f>
        <v>7</v>
      </c>
      <c r="B65" s="510" t="s">
        <v>615</v>
      </c>
      <c r="C65" s="550"/>
      <c r="D65" s="555"/>
      <c r="E65" s="178"/>
      <c r="F65" s="171"/>
      <c r="G65" s="212"/>
    </row>
    <row r="66" spans="1:7">
      <c r="A66" s="509"/>
      <c r="B66" s="523" t="s">
        <v>616</v>
      </c>
      <c r="C66" s="517" t="s">
        <v>526</v>
      </c>
      <c r="D66" s="518">
        <v>6</v>
      </c>
      <c r="E66" s="174"/>
      <c r="F66" s="171">
        <f>D66*E66</f>
        <v>0</v>
      </c>
      <c r="G66" s="212"/>
    </row>
    <row r="67" spans="1:7">
      <c r="A67" s="509"/>
      <c r="B67" s="523" t="s">
        <v>617</v>
      </c>
      <c r="C67" s="517" t="s">
        <v>526</v>
      </c>
      <c r="D67" s="518">
        <v>5</v>
      </c>
      <c r="E67" s="174"/>
      <c r="F67" s="171">
        <f>D67*E67</f>
        <v>0</v>
      </c>
      <c r="G67" s="212"/>
    </row>
    <row r="68" spans="1:7">
      <c r="A68" s="559"/>
      <c r="B68" s="549"/>
      <c r="C68" s="520"/>
      <c r="D68" s="512"/>
      <c r="E68" s="178"/>
      <c r="F68" s="171"/>
      <c r="G68" s="212"/>
    </row>
    <row r="69" spans="1:7" ht="51">
      <c r="A69" s="509">
        <f>COUNT($A$4:A68)+1</f>
        <v>8</v>
      </c>
      <c r="B69" s="510" t="s">
        <v>618</v>
      </c>
      <c r="C69" s="520" t="s">
        <v>502</v>
      </c>
      <c r="D69" s="512">
        <v>2</v>
      </c>
      <c r="E69" s="178"/>
      <c r="F69" s="171">
        <f>D69*E69</f>
        <v>0</v>
      </c>
      <c r="G69" s="212"/>
    </row>
    <row r="70" spans="1:7">
      <c r="A70" s="509"/>
      <c r="B70" s="513"/>
      <c r="C70" s="520"/>
      <c r="D70" s="512"/>
      <c r="E70" s="178"/>
      <c r="F70" s="171"/>
      <c r="G70" s="212"/>
    </row>
    <row r="71" spans="1:7" ht="51">
      <c r="A71" s="509">
        <f>COUNT($A$4:A70)+1</f>
        <v>9</v>
      </c>
      <c r="B71" s="510" t="s">
        <v>619</v>
      </c>
      <c r="C71" s="520" t="s">
        <v>502</v>
      </c>
      <c r="D71" s="512">
        <v>2</v>
      </c>
      <c r="E71" s="178"/>
      <c r="F71" s="171">
        <f>D71*E71</f>
        <v>0</v>
      </c>
      <c r="G71" s="212"/>
    </row>
    <row r="72" spans="1:7">
      <c r="A72" s="509"/>
      <c r="B72" s="513"/>
      <c r="C72" s="520"/>
      <c r="D72" s="512"/>
      <c r="E72" s="178"/>
      <c r="F72" s="171"/>
      <c r="G72" s="212"/>
    </row>
    <row r="73" spans="1:7" ht="51">
      <c r="A73" s="509">
        <f>COUNT($A$4:A72)+1</f>
        <v>10</v>
      </c>
      <c r="B73" s="510" t="s">
        <v>620</v>
      </c>
      <c r="C73" s="550"/>
      <c r="D73" s="555"/>
      <c r="E73" s="178"/>
      <c r="F73" s="171"/>
    </row>
    <row r="74" spans="1:7" ht="25.5">
      <c r="A74" s="509"/>
      <c r="B74" s="560" t="s">
        <v>621</v>
      </c>
      <c r="C74" s="550"/>
      <c r="D74" s="555"/>
      <c r="E74" s="178"/>
      <c r="F74" s="171"/>
    </row>
    <row r="75" spans="1:7">
      <c r="A75" s="509"/>
      <c r="B75" s="513" t="s">
        <v>622</v>
      </c>
      <c r="C75" s="550"/>
      <c r="D75" s="555"/>
      <c r="E75" s="178"/>
      <c r="F75" s="171"/>
    </row>
    <row r="76" spans="1:7">
      <c r="A76" s="509"/>
      <c r="B76" s="513" t="s">
        <v>623</v>
      </c>
      <c r="C76" s="550"/>
      <c r="D76" s="555"/>
      <c r="E76" s="178"/>
      <c r="F76" s="171"/>
    </row>
    <row r="77" spans="1:7" ht="14.25" customHeight="1">
      <c r="A77" s="509"/>
      <c r="B77" s="513" t="s">
        <v>624</v>
      </c>
      <c r="C77" s="520" t="s">
        <v>502</v>
      </c>
      <c r="D77" s="512">
        <v>1</v>
      </c>
      <c r="E77" s="178"/>
      <c r="F77" s="171">
        <f>D77*E77</f>
        <v>0</v>
      </c>
    </row>
    <row r="78" spans="1:7">
      <c r="A78" s="509"/>
      <c r="B78" s="513"/>
      <c r="C78" s="520"/>
      <c r="D78" s="512"/>
      <c r="E78" s="178"/>
      <c r="F78" s="171"/>
    </row>
    <row r="79" spans="1:7" ht="38.25">
      <c r="A79" s="509">
        <f>COUNT($A$4:A78)+1</f>
        <v>11</v>
      </c>
      <c r="B79" s="510" t="s">
        <v>625</v>
      </c>
      <c r="C79" s="520" t="s">
        <v>502</v>
      </c>
      <c r="D79" s="512">
        <v>1</v>
      </c>
      <c r="E79" s="174"/>
      <c r="F79" s="171">
        <f>D79*E79</f>
        <v>0</v>
      </c>
    </row>
    <row r="80" spans="1:7">
      <c r="A80" s="569"/>
      <c r="B80" s="569"/>
      <c r="C80" s="569"/>
      <c r="D80" s="569"/>
      <c r="E80" s="635"/>
      <c r="F80" s="569"/>
    </row>
    <row r="81" spans="1:6" ht="63.75">
      <c r="A81" s="509">
        <f>COUNT($A$4:A80)+1</f>
        <v>12</v>
      </c>
      <c r="B81" s="510" t="s">
        <v>626</v>
      </c>
      <c r="C81" s="550"/>
      <c r="D81" s="555"/>
      <c r="E81" s="178"/>
      <c r="F81" s="171"/>
    </row>
    <row r="82" spans="1:6">
      <c r="A82" s="509"/>
      <c r="B82" s="513" t="s">
        <v>627</v>
      </c>
      <c r="C82" s="550"/>
      <c r="D82" s="555"/>
      <c r="E82" s="178"/>
      <c r="F82" s="171"/>
    </row>
    <row r="83" spans="1:6">
      <c r="A83" s="509"/>
      <c r="B83" s="570" t="s">
        <v>628</v>
      </c>
      <c r="C83" s="517" t="s">
        <v>438</v>
      </c>
      <c r="D83" s="512">
        <v>110</v>
      </c>
      <c r="E83" s="178"/>
      <c r="F83" s="171">
        <f>D83*E83</f>
        <v>0</v>
      </c>
    </row>
    <row r="84" spans="1:6">
      <c r="A84" s="569"/>
      <c r="B84" s="570" t="s">
        <v>629</v>
      </c>
      <c r="C84" s="517" t="s">
        <v>438</v>
      </c>
      <c r="D84" s="512">
        <v>92</v>
      </c>
      <c r="E84" s="178"/>
      <c r="F84" s="171">
        <f>D84*E84</f>
        <v>0</v>
      </c>
    </row>
    <row r="85" spans="1:6">
      <c r="A85" s="569"/>
      <c r="B85" s="570" t="s">
        <v>630</v>
      </c>
      <c r="C85" s="517" t="s">
        <v>438</v>
      </c>
      <c r="D85" s="512">
        <v>4</v>
      </c>
      <c r="E85" s="178"/>
      <c r="F85" s="171">
        <f>D85*E85</f>
        <v>0</v>
      </c>
    </row>
    <row r="86" spans="1:6">
      <c r="A86" s="569"/>
      <c r="B86" s="570" t="s">
        <v>631</v>
      </c>
      <c r="C86" s="517" t="s">
        <v>438</v>
      </c>
      <c r="D86" s="512">
        <v>18</v>
      </c>
      <c r="E86" s="178"/>
      <c r="F86" s="171">
        <f>D86*E86</f>
        <v>0</v>
      </c>
    </row>
    <row r="87" spans="1:6">
      <c r="A87" s="569"/>
      <c r="B87" s="570" t="s">
        <v>632</v>
      </c>
      <c r="C87" s="517" t="s">
        <v>438</v>
      </c>
      <c r="D87" s="512">
        <v>56</v>
      </c>
      <c r="E87" s="178"/>
      <c r="F87" s="171">
        <f>D87*E87</f>
        <v>0</v>
      </c>
    </row>
    <row r="88" spans="1:6">
      <c r="A88" s="559"/>
      <c r="B88" s="549"/>
      <c r="C88" s="520"/>
      <c r="D88" s="512"/>
      <c r="E88" s="178"/>
      <c r="F88" s="171"/>
    </row>
    <row r="89" spans="1:6" ht="38.25">
      <c r="A89" s="509">
        <f>COUNT($A$4:A88)+1</f>
        <v>13</v>
      </c>
      <c r="B89" s="510" t="s">
        <v>633</v>
      </c>
      <c r="C89" s="520" t="s">
        <v>526</v>
      </c>
      <c r="D89" s="512">
        <v>11</v>
      </c>
      <c r="E89" s="178"/>
      <c r="F89" s="171">
        <f>D89*E89</f>
        <v>0</v>
      </c>
    </row>
    <row r="90" spans="1:6">
      <c r="A90" s="559"/>
      <c r="B90" s="549"/>
      <c r="C90" s="550"/>
      <c r="D90" s="555"/>
      <c r="E90" s="178"/>
      <c r="F90" s="171"/>
    </row>
    <row r="91" spans="1:6" ht="51" customHeight="1">
      <c r="A91" s="509">
        <f>COUNT($A$4:A90)+1</f>
        <v>14</v>
      </c>
      <c r="B91" s="571" t="s">
        <v>634</v>
      </c>
      <c r="C91" s="520" t="s">
        <v>502</v>
      </c>
      <c r="D91" s="512">
        <v>1</v>
      </c>
      <c r="E91" s="178"/>
      <c r="F91" s="171">
        <f>D91*E91</f>
        <v>0</v>
      </c>
    </row>
    <row r="92" spans="1:6">
      <c r="A92" s="559"/>
      <c r="B92" s="549"/>
      <c r="C92" s="550"/>
      <c r="D92" s="555"/>
      <c r="E92" s="178"/>
      <c r="F92" s="171"/>
    </row>
    <row r="93" spans="1:6" ht="76.5" customHeight="1">
      <c r="A93" s="509">
        <f>COUNT($A$4:A92)+1</f>
        <v>15</v>
      </c>
      <c r="B93" s="571" t="s">
        <v>635</v>
      </c>
      <c r="C93" s="520" t="s">
        <v>526</v>
      </c>
      <c r="D93" s="512">
        <v>4</v>
      </c>
      <c r="E93" s="178"/>
      <c r="F93" s="171">
        <f>D93*E93</f>
        <v>0</v>
      </c>
    </row>
    <row r="94" spans="1:6">
      <c r="A94" s="559"/>
      <c r="B94" s="549"/>
      <c r="C94" s="550"/>
      <c r="D94" s="555"/>
      <c r="E94" s="178"/>
      <c r="F94" s="171"/>
    </row>
    <row r="95" spans="1:6" ht="40.5" customHeight="1">
      <c r="A95" s="509">
        <f>COUNT($A$4:A94)+1</f>
        <v>16</v>
      </c>
      <c r="B95" s="510" t="s">
        <v>636</v>
      </c>
      <c r="C95" s="520" t="s">
        <v>502</v>
      </c>
      <c r="D95" s="512">
        <v>1</v>
      </c>
      <c r="E95" s="178"/>
      <c r="F95" s="171">
        <f>D95*E95</f>
        <v>0</v>
      </c>
    </row>
    <row r="96" spans="1:6">
      <c r="A96" s="559"/>
      <c r="B96" s="549"/>
      <c r="C96" s="550"/>
      <c r="D96" s="555"/>
      <c r="E96" s="178"/>
      <c r="F96" s="171"/>
    </row>
    <row r="97" spans="1:6" ht="38.25">
      <c r="A97" s="509">
        <f>COUNT($A$4:A96)+1</f>
        <v>17</v>
      </c>
      <c r="B97" s="510" t="s">
        <v>637</v>
      </c>
      <c r="C97" s="520" t="s">
        <v>502</v>
      </c>
      <c r="D97" s="512">
        <v>1</v>
      </c>
      <c r="E97" s="178"/>
      <c r="F97" s="171">
        <f>D97*E97</f>
        <v>0</v>
      </c>
    </row>
    <row r="98" spans="1:6">
      <c r="A98" s="559"/>
      <c r="B98" s="549"/>
      <c r="C98" s="550"/>
      <c r="D98" s="555"/>
      <c r="E98" s="178"/>
      <c r="F98" s="171"/>
    </row>
    <row r="99" spans="1:6" ht="25.5">
      <c r="A99" s="509">
        <f>COUNT($A$4:A98)+1</f>
        <v>18</v>
      </c>
      <c r="B99" s="510" t="s">
        <v>557</v>
      </c>
      <c r="C99" s="572" t="s">
        <v>433</v>
      </c>
      <c r="D99" s="573">
        <v>5</v>
      </c>
      <c r="E99" s="185"/>
      <c r="F99" s="186">
        <f>SUM(F4:F98)*D99/100</f>
        <v>0</v>
      </c>
    </row>
    <row r="100" spans="1:6">
      <c r="A100" s="559"/>
      <c r="B100" s="549"/>
      <c r="C100" s="550"/>
      <c r="D100" s="555"/>
      <c r="E100" s="204"/>
      <c r="F100" s="209"/>
    </row>
    <row r="101" spans="1:6" ht="51.75" customHeight="1">
      <c r="A101" s="509">
        <f>COUNT($A$4:A100)+1</f>
        <v>19</v>
      </c>
      <c r="B101" s="510" t="s">
        <v>638</v>
      </c>
      <c r="C101" s="572" t="s">
        <v>433</v>
      </c>
      <c r="D101" s="573">
        <v>5</v>
      </c>
      <c r="E101" s="215"/>
      <c r="F101" s="216">
        <f>SUM(F4:F98)*D101/100</f>
        <v>0</v>
      </c>
    </row>
    <row r="102" spans="1:6">
      <c r="A102" s="559"/>
      <c r="B102" s="549"/>
      <c r="C102" s="550"/>
      <c r="D102" s="209"/>
      <c r="E102" s="204"/>
      <c r="F102" s="209"/>
    </row>
    <row r="103" spans="1:6" ht="40.5" customHeight="1">
      <c r="A103" s="509">
        <f>COUNT($A$4:A102)+1</f>
        <v>20</v>
      </c>
      <c r="B103" s="510" t="s">
        <v>559</v>
      </c>
      <c r="C103" s="572" t="s">
        <v>433</v>
      </c>
      <c r="D103" s="573">
        <v>3</v>
      </c>
      <c r="E103" s="215"/>
      <c r="F103" s="216">
        <f>SUM(F4:F98)*D103/100</f>
        <v>0</v>
      </c>
    </row>
    <row r="104" spans="1:6">
      <c r="A104" s="574"/>
      <c r="B104" s="574"/>
      <c r="C104" s="575"/>
      <c r="D104" s="576"/>
      <c r="E104" s="188"/>
      <c r="F104" s="188"/>
    </row>
    <row r="105" spans="1:6" ht="13.5" thickBot="1">
      <c r="A105" s="542"/>
      <c r="B105" s="543" t="str">
        <f>$B$1&amp;" skupaj:"</f>
        <v>Ogrevanje skupaj:</v>
      </c>
      <c r="C105" s="544"/>
      <c r="D105" s="545"/>
      <c r="E105" s="546" t="s">
        <v>490</v>
      </c>
      <c r="F105" s="194">
        <f>SUM(F4:F103)</f>
        <v>0</v>
      </c>
    </row>
    <row r="106" spans="1:6" ht="13.5" thickTop="1">
      <c r="A106" s="577"/>
      <c r="B106" s="578"/>
      <c r="C106" s="579"/>
      <c r="D106" s="533"/>
      <c r="E106" s="548"/>
      <c r="F106" s="548"/>
    </row>
  </sheetData>
  <sheetProtection password="ED8E" sheet="1" objects="1" scenarios="1"/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  <headerFooter>
    <oddHeader xml:space="preserve">&amp;C&amp;8Preureditev socialnih bivalnih enot
Cesta 24. junija 32, Črnuče&amp;R&amp;8&amp;P&amp;10
</oddHeader>
    <oddFooter>&amp;C&amp;8&amp;A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indexed="10"/>
  </sheetPr>
  <dimension ref="A1:N33"/>
  <sheetViews>
    <sheetView view="pageBreakPreview" zoomScale="89" zoomScaleNormal="100" zoomScaleSheetLayoutView="89" workbookViewId="0">
      <selection activeCell="I15" sqref="I15"/>
    </sheetView>
  </sheetViews>
  <sheetFormatPr defaultRowHeight="14.25"/>
  <cols>
    <col min="1" max="1" width="8.28515625" style="226" customWidth="1"/>
    <col min="2" max="2" width="45" style="226" customWidth="1"/>
    <col min="3" max="3" width="4.7109375" style="243" customWidth="1"/>
    <col min="4" max="4" width="7.85546875" style="226" customWidth="1"/>
    <col min="5" max="5" width="10.7109375" style="244" customWidth="1"/>
    <col min="6" max="6" width="12.42578125" style="244" customWidth="1"/>
    <col min="7" max="256" width="9.140625" style="226"/>
    <col min="257" max="257" width="5.140625" style="226" customWidth="1"/>
    <col min="258" max="258" width="45" style="226" customWidth="1"/>
    <col min="259" max="259" width="4.7109375" style="226" customWidth="1"/>
    <col min="260" max="260" width="7.85546875" style="226" customWidth="1"/>
    <col min="261" max="261" width="11.5703125" style="226" customWidth="1"/>
    <col min="262" max="262" width="15" style="226" customWidth="1"/>
    <col min="263" max="512" width="9.140625" style="226"/>
    <col min="513" max="513" width="5.140625" style="226" customWidth="1"/>
    <col min="514" max="514" width="45" style="226" customWidth="1"/>
    <col min="515" max="515" width="4.7109375" style="226" customWidth="1"/>
    <col min="516" max="516" width="7.85546875" style="226" customWidth="1"/>
    <col min="517" max="517" width="11.5703125" style="226" customWidth="1"/>
    <col min="518" max="518" width="15" style="226" customWidth="1"/>
    <col min="519" max="768" width="9.140625" style="226"/>
    <col min="769" max="769" width="5.140625" style="226" customWidth="1"/>
    <col min="770" max="770" width="45" style="226" customWidth="1"/>
    <col min="771" max="771" width="4.7109375" style="226" customWidth="1"/>
    <col min="772" max="772" width="7.85546875" style="226" customWidth="1"/>
    <col min="773" max="773" width="11.5703125" style="226" customWidth="1"/>
    <col min="774" max="774" width="15" style="226" customWidth="1"/>
    <col min="775" max="1024" width="9.140625" style="226"/>
    <col min="1025" max="1025" width="5.140625" style="226" customWidth="1"/>
    <col min="1026" max="1026" width="45" style="226" customWidth="1"/>
    <col min="1027" max="1027" width="4.7109375" style="226" customWidth="1"/>
    <col min="1028" max="1028" width="7.85546875" style="226" customWidth="1"/>
    <col min="1029" max="1029" width="11.5703125" style="226" customWidth="1"/>
    <col min="1030" max="1030" width="15" style="226" customWidth="1"/>
    <col min="1031" max="1280" width="9.140625" style="226"/>
    <col min="1281" max="1281" width="5.140625" style="226" customWidth="1"/>
    <col min="1282" max="1282" width="45" style="226" customWidth="1"/>
    <col min="1283" max="1283" width="4.7109375" style="226" customWidth="1"/>
    <col min="1284" max="1284" width="7.85546875" style="226" customWidth="1"/>
    <col min="1285" max="1285" width="11.5703125" style="226" customWidth="1"/>
    <col min="1286" max="1286" width="15" style="226" customWidth="1"/>
    <col min="1287" max="1536" width="9.140625" style="226"/>
    <col min="1537" max="1537" width="5.140625" style="226" customWidth="1"/>
    <col min="1538" max="1538" width="45" style="226" customWidth="1"/>
    <col min="1539" max="1539" width="4.7109375" style="226" customWidth="1"/>
    <col min="1540" max="1540" width="7.85546875" style="226" customWidth="1"/>
    <col min="1541" max="1541" width="11.5703125" style="226" customWidth="1"/>
    <col min="1542" max="1542" width="15" style="226" customWidth="1"/>
    <col min="1543" max="1792" width="9.140625" style="226"/>
    <col min="1793" max="1793" width="5.140625" style="226" customWidth="1"/>
    <col min="1794" max="1794" width="45" style="226" customWidth="1"/>
    <col min="1795" max="1795" width="4.7109375" style="226" customWidth="1"/>
    <col min="1796" max="1796" width="7.85546875" style="226" customWidth="1"/>
    <col min="1797" max="1797" width="11.5703125" style="226" customWidth="1"/>
    <col min="1798" max="1798" width="15" style="226" customWidth="1"/>
    <col min="1799" max="2048" width="9.140625" style="226"/>
    <col min="2049" max="2049" width="5.140625" style="226" customWidth="1"/>
    <col min="2050" max="2050" width="45" style="226" customWidth="1"/>
    <col min="2051" max="2051" width="4.7109375" style="226" customWidth="1"/>
    <col min="2052" max="2052" width="7.85546875" style="226" customWidth="1"/>
    <col min="2053" max="2053" width="11.5703125" style="226" customWidth="1"/>
    <col min="2054" max="2054" width="15" style="226" customWidth="1"/>
    <col min="2055" max="2304" width="9.140625" style="226"/>
    <col min="2305" max="2305" width="5.140625" style="226" customWidth="1"/>
    <col min="2306" max="2306" width="45" style="226" customWidth="1"/>
    <col min="2307" max="2307" width="4.7109375" style="226" customWidth="1"/>
    <col min="2308" max="2308" width="7.85546875" style="226" customWidth="1"/>
    <col min="2309" max="2309" width="11.5703125" style="226" customWidth="1"/>
    <col min="2310" max="2310" width="15" style="226" customWidth="1"/>
    <col min="2311" max="2560" width="9.140625" style="226"/>
    <col min="2561" max="2561" width="5.140625" style="226" customWidth="1"/>
    <col min="2562" max="2562" width="45" style="226" customWidth="1"/>
    <col min="2563" max="2563" width="4.7109375" style="226" customWidth="1"/>
    <col min="2564" max="2564" width="7.85546875" style="226" customWidth="1"/>
    <col min="2565" max="2565" width="11.5703125" style="226" customWidth="1"/>
    <col min="2566" max="2566" width="15" style="226" customWidth="1"/>
    <col min="2567" max="2816" width="9.140625" style="226"/>
    <col min="2817" max="2817" width="5.140625" style="226" customWidth="1"/>
    <col min="2818" max="2818" width="45" style="226" customWidth="1"/>
    <col min="2819" max="2819" width="4.7109375" style="226" customWidth="1"/>
    <col min="2820" max="2820" width="7.85546875" style="226" customWidth="1"/>
    <col min="2821" max="2821" width="11.5703125" style="226" customWidth="1"/>
    <col min="2822" max="2822" width="15" style="226" customWidth="1"/>
    <col min="2823" max="3072" width="9.140625" style="226"/>
    <col min="3073" max="3073" width="5.140625" style="226" customWidth="1"/>
    <col min="3074" max="3074" width="45" style="226" customWidth="1"/>
    <col min="3075" max="3075" width="4.7109375" style="226" customWidth="1"/>
    <col min="3076" max="3076" width="7.85546875" style="226" customWidth="1"/>
    <col min="3077" max="3077" width="11.5703125" style="226" customWidth="1"/>
    <col min="3078" max="3078" width="15" style="226" customWidth="1"/>
    <col min="3079" max="3328" width="9.140625" style="226"/>
    <col min="3329" max="3329" width="5.140625" style="226" customWidth="1"/>
    <col min="3330" max="3330" width="45" style="226" customWidth="1"/>
    <col min="3331" max="3331" width="4.7109375" style="226" customWidth="1"/>
    <col min="3332" max="3332" width="7.85546875" style="226" customWidth="1"/>
    <col min="3333" max="3333" width="11.5703125" style="226" customWidth="1"/>
    <col min="3334" max="3334" width="15" style="226" customWidth="1"/>
    <col min="3335" max="3584" width="9.140625" style="226"/>
    <col min="3585" max="3585" width="5.140625" style="226" customWidth="1"/>
    <col min="3586" max="3586" width="45" style="226" customWidth="1"/>
    <col min="3587" max="3587" width="4.7109375" style="226" customWidth="1"/>
    <col min="3588" max="3588" width="7.85546875" style="226" customWidth="1"/>
    <col min="3589" max="3589" width="11.5703125" style="226" customWidth="1"/>
    <col min="3590" max="3590" width="15" style="226" customWidth="1"/>
    <col min="3591" max="3840" width="9.140625" style="226"/>
    <col min="3841" max="3841" width="5.140625" style="226" customWidth="1"/>
    <col min="3842" max="3842" width="45" style="226" customWidth="1"/>
    <col min="3843" max="3843" width="4.7109375" style="226" customWidth="1"/>
    <col min="3844" max="3844" width="7.85546875" style="226" customWidth="1"/>
    <col min="3845" max="3845" width="11.5703125" style="226" customWidth="1"/>
    <col min="3846" max="3846" width="15" style="226" customWidth="1"/>
    <col min="3847" max="4096" width="9.140625" style="226"/>
    <col min="4097" max="4097" width="5.140625" style="226" customWidth="1"/>
    <col min="4098" max="4098" width="45" style="226" customWidth="1"/>
    <col min="4099" max="4099" width="4.7109375" style="226" customWidth="1"/>
    <col min="4100" max="4100" width="7.85546875" style="226" customWidth="1"/>
    <col min="4101" max="4101" width="11.5703125" style="226" customWidth="1"/>
    <col min="4102" max="4102" width="15" style="226" customWidth="1"/>
    <col min="4103" max="4352" width="9.140625" style="226"/>
    <col min="4353" max="4353" width="5.140625" style="226" customWidth="1"/>
    <col min="4354" max="4354" width="45" style="226" customWidth="1"/>
    <col min="4355" max="4355" width="4.7109375" style="226" customWidth="1"/>
    <col min="4356" max="4356" width="7.85546875" style="226" customWidth="1"/>
    <col min="4357" max="4357" width="11.5703125" style="226" customWidth="1"/>
    <col min="4358" max="4358" width="15" style="226" customWidth="1"/>
    <col min="4359" max="4608" width="9.140625" style="226"/>
    <col min="4609" max="4609" width="5.140625" style="226" customWidth="1"/>
    <col min="4610" max="4610" width="45" style="226" customWidth="1"/>
    <col min="4611" max="4611" width="4.7109375" style="226" customWidth="1"/>
    <col min="4612" max="4612" width="7.85546875" style="226" customWidth="1"/>
    <col min="4613" max="4613" width="11.5703125" style="226" customWidth="1"/>
    <col min="4614" max="4614" width="15" style="226" customWidth="1"/>
    <col min="4615" max="4864" width="9.140625" style="226"/>
    <col min="4865" max="4865" width="5.140625" style="226" customWidth="1"/>
    <col min="4866" max="4866" width="45" style="226" customWidth="1"/>
    <col min="4867" max="4867" width="4.7109375" style="226" customWidth="1"/>
    <col min="4868" max="4868" width="7.85546875" style="226" customWidth="1"/>
    <col min="4869" max="4869" width="11.5703125" style="226" customWidth="1"/>
    <col min="4870" max="4870" width="15" style="226" customWidth="1"/>
    <col min="4871" max="5120" width="9.140625" style="226"/>
    <col min="5121" max="5121" width="5.140625" style="226" customWidth="1"/>
    <col min="5122" max="5122" width="45" style="226" customWidth="1"/>
    <col min="5123" max="5123" width="4.7109375" style="226" customWidth="1"/>
    <col min="5124" max="5124" width="7.85546875" style="226" customWidth="1"/>
    <col min="5125" max="5125" width="11.5703125" style="226" customWidth="1"/>
    <col min="5126" max="5126" width="15" style="226" customWidth="1"/>
    <col min="5127" max="5376" width="9.140625" style="226"/>
    <col min="5377" max="5377" width="5.140625" style="226" customWidth="1"/>
    <col min="5378" max="5378" width="45" style="226" customWidth="1"/>
    <col min="5379" max="5379" width="4.7109375" style="226" customWidth="1"/>
    <col min="5380" max="5380" width="7.85546875" style="226" customWidth="1"/>
    <col min="5381" max="5381" width="11.5703125" style="226" customWidth="1"/>
    <col min="5382" max="5382" width="15" style="226" customWidth="1"/>
    <col min="5383" max="5632" width="9.140625" style="226"/>
    <col min="5633" max="5633" width="5.140625" style="226" customWidth="1"/>
    <col min="5634" max="5634" width="45" style="226" customWidth="1"/>
    <col min="5635" max="5635" width="4.7109375" style="226" customWidth="1"/>
    <col min="5636" max="5636" width="7.85546875" style="226" customWidth="1"/>
    <col min="5637" max="5637" width="11.5703125" style="226" customWidth="1"/>
    <col min="5638" max="5638" width="15" style="226" customWidth="1"/>
    <col min="5639" max="5888" width="9.140625" style="226"/>
    <col min="5889" max="5889" width="5.140625" style="226" customWidth="1"/>
    <col min="5890" max="5890" width="45" style="226" customWidth="1"/>
    <col min="5891" max="5891" width="4.7109375" style="226" customWidth="1"/>
    <col min="5892" max="5892" width="7.85546875" style="226" customWidth="1"/>
    <col min="5893" max="5893" width="11.5703125" style="226" customWidth="1"/>
    <col min="5894" max="5894" width="15" style="226" customWidth="1"/>
    <col min="5895" max="6144" width="9.140625" style="226"/>
    <col min="6145" max="6145" width="5.140625" style="226" customWidth="1"/>
    <col min="6146" max="6146" width="45" style="226" customWidth="1"/>
    <col min="6147" max="6147" width="4.7109375" style="226" customWidth="1"/>
    <col min="6148" max="6148" width="7.85546875" style="226" customWidth="1"/>
    <col min="6149" max="6149" width="11.5703125" style="226" customWidth="1"/>
    <col min="6150" max="6150" width="15" style="226" customWidth="1"/>
    <col min="6151" max="6400" width="9.140625" style="226"/>
    <col min="6401" max="6401" width="5.140625" style="226" customWidth="1"/>
    <col min="6402" max="6402" width="45" style="226" customWidth="1"/>
    <col min="6403" max="6403" width="4.7109375" style="226" customWidth="1"/>
    <col min="6404" max="6404" width="7.85546875" style="226" customWidth="1"/>
    <col min="6405" max="6405" width="11.5703125" style="226" customWidth="1"/>
    <col min="6406" max="6406" width="15" style="226" customWidth="1"/>
    <col min="6407" max="6656" width="9.140625" style="226"/>
    <col min="6657" max="6657" width="5.140625" style="226" customWidth="1"/>
    <col min="6658" max="6658" width="45" style="226" customWidth="1"/>
    <col min="6659" max="6659" width="4.7109375" style="226" customWidth="1"/>
    <col min="6660" max="6660" width="7.85546875" style="226" customWidth="1"/>
    <col min="6661" max="6661" width="11.5703125" style="226" customWidth="1"/>
    <col min="6662" max="6662" width="15" style="226" customWidth="1"/>
    <col min="6663" max="6912" width="9.140625" style="226"/>
    <col min="6913" max="6913" width="5.140625" style="226" customWidth="1"/>
    <col min="6914" max="6914" width="45" style="226" customWidth="1"/>
    <col min="6915" max="6915" width="4.7109375" style="226" customWidth="1"/>
    <col min="6916" max="6916" width="7.85546875" style="226" customWidth="1"/>
    <col min="6917" max="6917" width="11.5703125" style="226" customWidth="1"/>
    <col min="6918" max="6918" width="15" style="226" customWidth="1"/>
    <col min="6919" max="7168" width="9.140625" style="226"/>
    <col min="7169" max="7169" width="5.140625" style="226" customWidth="1"/>
    <col min="7170" max="7170" width="45" style="226" customWidth="1"/>
    <col min="7171" max="7171" width="4.7109375" style="226" customWidth="1"/>
    <col min="7172" max="7172" width="7.85546875" style="226" customWidth="1"/>
    <col min="7173" max="7173" width="11.5703125" style="226" customWidth="1"/>
    <col min="7174" max="7174" width="15" style="226" customWidth="1"/>
    <col min="7175" max="7424" width="9.140625" style="226"/>
    <col min="7425" max="7425" width="5.140625" style="226" customWidth="1"/>
    <col min="7426" max="7426" width="45" style="226" customWidth="1"/>
    <col min="7427" max="7427" width="4.7109375" style="226" customWidth="1"/>
    <col min="7428" max="7428" width="7.85546875" style="226" customWidth="1"/>
    <col min="7429" max="7429" width="11.5703125" style="226" customWidth="1"/>
    <col min="7430" max="7430" width="15" style="226" customWidth="1"/>
    <col min="7431" max="7680" width="9.140625" style="226"/>
    <col min="7681" max="7681" width="5.140625" style="226" customWidth="1"/>
    <col min="7682" max="7682" width="45" style="226" customWidth="1"/>
    <col min="7683" max="7683" width="4.7109375" style="226" customWidth="1"/>
    <col min="7684" max="7684" width="7.85546875" style="226" customWidth="1"/>
    <col min="7685" max="7685" width="11.5703125" style="226" customWidth="1"/>
    <col min="7686" max="7686" width="15" style="226" customWidth="1"/>
    <col min="7687" max="7936" width="9.140625" style="226"/>
    <col min="7937" max="7937" width="5.140625" style="226" customWidth="1"/>
    <col min="7938" max="7938" width="45" style="226" customWidth="1"/>
    <col min="7939" max="7939" width="4.7109375" style="226" customWidth="1"/>
    <col min="7940" max="7940" width="7.85546875" style="226" customWidth="1"/>
    <col min="7941" max="7941" width="11.5703125" style="226" customWidth="1"/>
    <col min="7942" max="7942" width="15" style="226" customWidth="1"/>
    <col min="7943" max="8192" width="9.140625" style="226"/>
    <col min="8193" max="8193" width="5.140625" style="226" customWidth="1"/>
    <col min="8194" max="8194" width="45" style="226" customWidth="1"/>
    <col min="8195" max="8195" width="4.7109375" style="226" customWidth="1"/>
    <col min="8196" max="8196" width="7.85546875" style="226" customWidth="1"/>
    <col min="8197" max="8197" width="11.5703125" style="226" customWidth="1"/>
    <col min="8198" max="8198" width="15" style="226" customWidth="1"/>
    <col min="8199" max="8448" width="9.140625" style="226"/>
    <col min="8449" max="8449" width="5.140625" style="226" customWidth="1"/>
    <col min="8450" max="8450" width="45" style="226" customWidth="1"/>
    <col min="8451" max="8451" width="4.7109375" style="226" customWidth="1"/>
    <col min="8452" max="8452" width="7.85546875" style="226" customWidth="1"/>
    <col min="8453" max="8453" width="11.5703125" style="226" customWidth="1"/>
    <col min="8454" max="8454" width="15" style="226" customWidth="1"/>
    <col min="8455" max="8704" width="9.140625" style="226"/>
    <col min="8705" max="8705" width="5.140625" style="226" customWidth="1"/>
    <col min="8706" max="8706" width="45" style="226" customWidth="1"/>
    <col min="8707" max="8707" width="4.7109375" style="226" customWidth="1"/>
    <col min="8708" max="8708" width="7.85546875" style="226" customWidth="1"/>
    <col min="8709" max="8709" width="11.5703125" style="226" customWidth="1"/>
    <col min="8710" max="8710" width="15" style="226" customWidth="1"/>
    <col min="8711" max="8960" width="9.140625" style="226"/>
    <col min="8961" max="8961" width="5.140625" style="226" customWidth="1"/>
    <col min="8962" max="8962" width="45" style="226" customWidth="1"/>
    <col min="8963" max="8963" width="4.7109375" style="226" customWidth="1"/>
    <col min="8964" max="8964" width="7.85546875" style="226" customWidth="1"/>
    <col min="8965" max="8965" width="11.5703125" style="226" customWidth="1"/>
    <col min="8966" max="8966" width="15" style="226" customWidth="1"/>
    <col min="8967" max="9216" width="9.140625" style="226"/>
    <col min="9217" max="9217" width="5.140625" style="226" customWidth="1"/>
    <col min="9218" max="9218" width="45" style="226" customWidth="1"/>
    <col min="9219" max="9219" width="4.7109375" style="226" customWidth="1"/>
    <col min="9220" max="9220" width="7.85546875" style="226" customWidth="1"/>
    <col min="9221" max="9221" width="11.5703125" style="226" customWidth="1"/>
    <col min="9222" max="9222" width="15" style="226" customWidth="1"/>
    <col min="9223" max="9472" width="9.140625" style="226"/>
    <col min="9473" max="9473" width="5.140625" style="226" customWidth="1"/>
    <col min="9474" max="9474" width="45" style="226" customWidth="1"/>
    <col min="9475" max="9475" width="4.7109375" style="226" customWidth="1"/>
    <col min="9476" max="9476" width="7.85546875" style="226" customWidth="1"/>
    <col min="9477" max="9477" width="11.5703125" style="226" customWidth="1"/>
    <col min="9478" max="9478" width="15" style="226" customWidth="1"/>
    <col min="9479" max="9728" width="9.140625" style="226"/>
    <col min="9729" max="9729" width="5.140625" style="226" customWidth="1"/>
    <col min="9730" max="9730" width="45" style="226" customWidth="1"/>
    <col min="9731" max="9731" width="4.7109375" style="226" customWidth="1"/>
    <col min="9732" max="9732" width="7.85546875" style="226" customWidth="1"/>
    <col min="9733" max="9733" width="11.5703125" style="226" customWidth="1"/>
    <col min="9734" max="9734" width="15" style="226" customWidth="1"/>
    <col min="9735" max="9984" width="9.140625" style="226"/>
    <col min="9985" max="9985" width="5.140625" style="226" customWidth="1"/>
    <col min="9986" max="9986" width="45" style="226" customWidth="1"/>
    <col min="9987" max="9987" width="4.7109375" style="226" customWidth="1"/>
    <col min="9988" max="9988" width="7.85546875" style="226" customWidth="1"/>
    <col min="9989" max="9989" width="11.5703125" style="226" customWidth="1"/>
    <col min="9990" max="9990" width="15" style="226" customWidth="1"/>
    <col min="9991" max="10240" width="9.140625" style="226"/>
    <col min="10241" max="10241" width="5.140625" style="226" customWidth="1"/>
    <col min="10242" max="10242" width="45" style="226" customWidth="1"/>
    <col min="10243" max="10243" width="4.7109375" style="226" customWidth="1"/>
    <col min="10244" max="10244" width="7.85546875" style="226" customWidth="1"/>
    <col min="10245" max="10245" width="11.5703125" style="226" customWidth="1"/>
    <col min="10246" max="10246" width="15" style="226" customWidth="1"/>
    <col min="10247" max="10496" width="9.140625" style="226"/>
    <col min="10497" max="10497" width="5.140625" style="226" customWidth="1"/>
    <col min="10498" max="10498" width="45" style="226" customWidth="1"/>
    <col min="10499" max="10499" width="4.7109375" style="226" customWidth="1"/>
    <col min="10500" max="10500" width="7.85546875" style="226" customWidth="1"/>
    <col min="10501" max="10501" width="11.5703125" style="226" customWidth="1"/>
    <col min="10502" max="10502" width="15" style="226" customWidth="1"/>
    <col min="10503" max="10752" width="9.140625" style="226"/>
    <col min="10753" max="10753" width="5.140625" style="226" customWidth="1"/>
    <col min="10754" max="10754" width="45" style="226" customWidth="1"/>
    <col min="10755" max="10755" width="4.7109375" style="226" customWidth="1"/>
    <col min="10756" max="10756" width="7.85546875" style="226" customWidth="1"/>
    <col min="10757" max="10757" width="11.5703125" style="226" customWidth="1"/>
    <col min="10758" max="10758" width="15" style="226" customWidth="1"/>
    <col min="10759" max="11008" width="9.140625" style="226"/>
    <col min="11009" max="11009" width="5.140625" style="226" customWidth="1"/>
    <col min="11010" max="11010" width="45" style="226" customWidth="1"/>
    <col min="11011" max="11011" width="4.7109375" style="226" customWidth="1"/>
    <col min="11012" max="11012" width="7.85546875" style="226" customWidth="1"/>
    <col min="11013" max="11013" width="11.5703125" style="226" customWidth="1"/>
    <col min="11014" max="11014" width="15" style="226" customWidth="1"/>
    <col min="11015" max="11264" width="9.140625" style="226"/>
    <col min="11265" max="11265" width="5.140625" style="226" customWidth="1"/>
    <col min="11266" max="11266" width="45" style="226" customWidth="1"/>
    <col min="11267" max="11267" width="4.7109375" style="226" customWidth="1"/>
    <col min="11268" max="11268" width="7.85546875" style="226" customWidth="1"/>
    <col min="11269" max="11269" width="11.5703125" style="226" customWidth="1"/>
    <col min="11270" max="11270" width="15" style="226" customWidth="1"/>
    <col min="11271" max="11520" width="9.140625" style="226"/>
    <col min="11521" max="11521" width="5.140625" style="226" customWidth="1"/>
    <col min="11522" max="11522" width="45" style="226" customWidth="1"/>
    <col min="11523" max="11523" width="4.7109375" style="226" customWidth="1"/>
    <col min="11524" max="11524" width="7.85546875" style="226" customWidth="1"/>
    <col min="11525" max="11525" width="11.5703125" style="226" customWidth="1"/>
    <col min="11526" max="11526" width="15" style="226" customWidth="1"/>
    <col min="11527" max="11776" width="9.140625" style="226"/>
    <col min="11777" max="11777" width="5.140625" style="226" customWidth="1"/>
    <col min="11778" max="11778" width="45" style="226" customWidth="1"/>
    <col min="11779" max="11779" width="4.7109375" style="226" customWidth="1"/>
    <col min="11780" max="11780" width="7.85546875" style="226" customWidth="1"/>
    <col min="11781" max="11781" width="11.5703125" style="226" customWidth="1"/>
    <col min="11782" max="11782" width="15" style="226" customWidth="1"/>
    <col min="11783" max="12032" width="9.140625" style="226"/>
    <col min="12033" max="12033" width="5.140625" style="226" customWidth="1"/>
    <col min="12034" max="12034" width="45" style="226" customWidth="1"/>
    <col min="12035" max="12035" width="4.7109375" style="226" customWidth="1"/>
    <col min="12036" max="12036" width="7.85546875" style="226" customWidth="1"/>
    <col min="12037" max="12037" width="11.5703125" style="226" customWidth="1"/>
    <col min="12038" max="12038" width="15" style="226" customWidth="1"/>
    <col min="12039" max="12288" width="9.140625" style="226"/>
    <col min="12289" max="12289" width="5.140625" style="226" customWidth="1"/>
    <col min="12290" max="12290" width="45" style="226" customWidth="1"/>
    <col min="12291" max="12291" width="4.7109375" style="226" customWidth="1"/>
    <col min="12292" max="12292" width="7.85546875" style="226" customWidth="1"/>
    <col min="12293" max="12293" width="11.5703125" style="226" customWidth="1"/>
    <col min="12294" max="12294" width="15" style="226" customWidth="1"/>
    <col min="12295" max="12544" width="9.140625" style="226"/>
    <col min="12545" max="12545" width="5.140625" style="226" customWidth="1"/>
    <col min="12546" max="12546" width="45" style="226" customWidth="1"/>
    <col min="12547" max="12547" width="4.7109375" style="226" customWidth="1"/>
    <col min="12548" max="12548" width="7.85546875" style="226" customWidth="1"/>
    <col min="12549" max="12549" width="11.5703125" style="226" customWidth="1"/>
    <col min="12550" max="12550" width="15" style="226" customWidth="1"/>
    <col min="12551" max="12800" width="9.140625" style="226"/>
    <col min="12801" max="12801" width="5.140625" style="226" customWidth="1"/>
    <col min="12802" max="12802" width="45" style="226" customWidth="1"/>
    <col min="12803" max="12803" width="4.7109375" style="226" customWidth="1"/>
    <col min="12804" max="12804" width="7.85546875" style="226" customWidth="1"/>
    <col min="12805" max="12805" width="11.5703125" style="226" customWidth="1"/>
    <col min="12806" max="12806" width="15" style="226" customWidth="1"/>
    <col min="12807" max="13056" width="9.140625" style="226"/>
    <col min="13057" max="13057" width="5.140625" style="226" customWidth="1"/>
    <col min="13058" max="13058" width="45" style="226" customWidth="1"/>
    <col min="13059" max="13059" width="4.7109375" style="226" customWidth="1"/>
    <col min="13060" max="13060" width="7.85546875" style="226" customWidth="1"/>
    <col min="13061" max="13061" width="11.5703125" style="226" customWidth="1"/>
    <col min="13062" max="13062" width="15" style="226" customWidth="1"/>
    <col min="13063" max="13312" width="9.140625" style="226"/>
    <col min="13313" max="13313" width="5.140625" style="226" customWidth="1"/>
    <col min="13314" max="13314" width="45" style="226" customWidth="1"/>
    <col min="13315" max="13315" width="4.7109375" style="226" customWidth="1"/>
    <col min="13316" max="13316" width="7.85546875" style="226" customWidth="1"/>
    <col min="13317" max="13317" width="11.5703125" style="226" customWidth="1"/>
    <col min="13318" max="13318" width="15" style="226" customWidth="1"/>
    <col min="13319" max="13568" width="9.140625" style="226"/>
    <col min="13569" max="13569" width="5.140625" style="226" customWidth="1"/>
    <col min="13570" max="13570" width="45" style="226" customWidth="1"/>
    <col min="13571" max="13571" width="4.7109375" style="226" customWidth="1"/>
    <col min="13572" max="13572" width="7.85546875" style="226" customWidth="1"/>
    <col min="13573" max="13573" width="11.5703125" style="226" customWidth="1"/>
    <col min="13574" max="13574" width="15" style="226" customWidth="1"/>
    <col min="13575" max="13824" width="9.140625" style="226"/>
    <col min="13825" max="13825" width="5.140625" style="226" customWidth="1"/>
    <col min="13826" max="13826" width="45" style="226" customWidth="1"/>
    <col min="13827" max="13827" width="4.7109375" style="226" customWidth="1"/>
    <col min="13828" max="13828" width="7.85546875" style="226" customWidth="1"/>
    <col min="13829" max="13829" width="11.5703125" style="226" customWidth="1"/>
    <col min="13830" max="13830" width="15" style="226" customWidth="1"/>
    <col min="13831" max="14080" width="9.140625" style="226"/>
    <col min="14081" max="14081" width="5.140625" style="226" customWidth="1"/>
    <col min="14082" max="14082" width="45" style="226" customWidth="1"/>
    <col min="14083" max="14083" width="4.7109375" style="226" customWidth="1"/>
    <col min="14084" max="14084" width="7.85546875" style="226" customWidth="1"/>
    <col min="14085" max="14085" width="11.5703125" style="226" customWidth="1"/>
    <col min="14086" max="14086" width="15" style="226" customWidth="1"/>
    <col min="14087" max="14336" width="9.140625" style="226"/>
    <col min="14337" max="14337" width="5.140625" style="226" customWidth="1"/>
    <col min="14338" max="14338" width="45" style="226" customWidth="1"/>
    <col min="14339" max="14339" width="4.7109375" style="226" customWidth="1"/>
    <col min="14340" max="14340" width="7.85546875" style="226" customWidth="1"/>
    <col min="14341" max="14341" width="11.5703125" style="226" customWidth="1"/>
    <col min="14342" max="14342" width="15" style="226" customWidth="1"/>
    <col min="14343" max="14592" width="9.140625" style="226"/>
    <col min="14593" max="14593" width="5.140625" style="226" customWidth="1"/>
    <col min="14594" max="14594" width="45" style="226" customWidth="1"/>
    <col min="14595" max="14595" width="4.7109375" style="226" customWidth="1"/>
    <col min="14596" max="14596" width="7.85546875" style="226" customWidth="1"/>
    <col min="14597" max="14597" width="11.5703125" style="226" customWidth="1"/>
    <col min="14598" max="14598" width="15" style="226" customWidth="1"/>
    <col min="14599" max="14848" width="9.140625" style="226"/>
    <col min="14849" max="14849" width="5.140625" style="226" customWidth="1"/>
    <col min="14850" max="14850" width="45" style="226" customWidth="1"/>
    <col min="14851" max="14851" width="4.7109375" style="226" customWidth="1"/>
    <col min="14852" max="14852" width="7.85546875" style="226" customWidth="1"/>
    <col min="14853" max="14853" width="11.5703125" style="226" customWidth="1"/>
    <col min="14854" max="14854" width="15" style="226" customWidth="1"/>
    <col min="14855" max="15104" width="9.140625" style="226"/>
    <col min="15105" max="15105" width="5.140625" style="226" customWidth="1"/>
    <col min="15106" max="15106" width="45" style="226" customWidth="1"/>
    <col min="15107" max="15107" width="4.7109375" style="226" customWidth="1"/>
    <col min="15108" max="15108" width="7.85546875" style="226" customWidth="1"/>
    <col min="15109" max="15109" width="11.5703125" style="226" customWidth="1"/>
    <col min="15110" max="15110" width="15" style="226" customWidth="1"/>
    <col min="15111" max="15360" width="9.140625" style="226"/>
    <col min="15361" max="15361" width="5.140625" style="226" customWidth="1"/>
    <col min="15362" max="15362" width="45" style="226" customWidth="1"/>
    <col min="15363" max="15363" width="4.7109375" style="226" customWidth="1"/>
    <col min="15364" max="15364" width="7.85546875" style="226" customWidth="1"/>
    <col min="15365" max="15365" width="11.5703125" style="226" customWidth="1"/>
    <col min="15366" max="15366" width="15" style="226" customWidth="1"/>
    <col min="15367" max="15616" width="9.140625" style="226"/>
    <col min="15617" max="15617" width="5.140625" style="226" customWidth="1"/>
    <col min="15618" max="15618" width="45" style="226" customWidth="1"/>
    <col min="15619" max="15619" width="4.7109375" style="226" customWidth="1"/>
    <col min="15620" max="15620" width="7.85546875" style="226" customWidth="1"/>
    <col min="15621" max="15621" width="11.5703125" style="226" customWidth="1"/>
    <col min="15622" max="15622" width="15" style="226" customWidth="1"/>
    <col min="15623" max="15872" width="9.140625" style="226"/>
    <col min="15873" max="15873" width="5.140625" style="226" customWidth="1"/>
    <col min="15874" max="15874" width="45" style="226" customWidth="1"/>
    <col min="15875" max="15875" width="4.7109375" style="226" customWidth="1"/>
    <col min="15876" max="15876" width="7.85546875" style="226" customWidth="1"/>
    <col min="15877" max="15877" width="11.5703125" style="226" customWidth="1"/>
    <col min="15878" max="15878" width="15" style="226" customWidth="1"/>
    <col min="15879" max="16128" width="9.140625" style="226"/>
    <col min="16129" max="16129" width="5.140625" style="226" customWidth="1"/>
    <col min="16130" max="16130" width="45" style="226" customWidth="1"/>
    <col min="16131" max="16131" width="4.7109375" style="226" customWidth="1"/>
    <col min="16132" max="16132" width="7.85546875" style="226" customWidth="1"/>
    <col min="16133" max="16133" width="11.5703125" style="226" customWidth="1"/>
    <col min="16134" max="16134" width="15" style="226" customWidth="1"/>
    <col min="16135" max="16384" width="9.140625" style="226"/>
  </cols>
  <sheetData>
    <row r="1" spans="1:14">
      <c r="A1" s="158" t="s">
        <v>485</v>
      </c>
      <c r="B1" s="223" t="s">
        <v>639</v>
      </c>
      <c r="C1" s="198"/>
      <c r="D1" s="199"/>
      <c r="E1" s="224"/>
      <c r="F1" s="224"/>
      <c r="G1" s="225"/>
      <c r="H1" s="225"/>
      <c r="I1" s="225"/>
      <c r="J1" s="225"/>
      <c r="K1" s="225"/>
      <c r="L1" s="225"/>
      <c r="M1" s="225"/>
      <c r="N1" s="225"/>
    </row>
    <row r="2" spans="1:14">
      <c r="A2" s="227"/>
      <c r="B2" s="227"/>
      <c r="C2" s="181"/>
      <c r="D2" s="224"/>
      <c r="E2" s="224"/>
      <c r="F2" s="224"/>
      <c r="G2" s="225"/>
      <c r="H2" s="225"/>
      <c r="I2" s="225"/>
      <c r="J2" s="225"/>
      <c r="K2" s="225"/>
      <c r="L2" s="225"/>
      <c r="M2" s="225"/>
      <c r="N2" s="225"/>
    </row>
    <row r="3" spans="1:14">
      <c r="A3" s="160" t="s">
        <v>496</v>
      </c>
      <c r="B3" s="161" t="s">
        <v>15</v>
      </c>
      <c r="C3" s="162" t="s">
        <v>497</v>
      </c>
      <c r="D3" s="163" t="s">
        <v>17</v>
      </c>
      <c r="E3" s="164" t="s">
        <v>498</v>
      </c>
      <c r="F3" s="164" t="s">
        <v>499</v>
      </c>
      <c r="G3" s="225"/>
      <c r="H3" s="225"/>
      <c r="I3" s="225"/>
      <c r="J3" s="225"/>
      <c r="K3" s="225"/>
      <c r="L3" s="225"/>
      <c r="M3" s="225"/>
      <c r="N3" s="225"/>
    </row>
    <row r="4" spans="1:14">
      <c r="A4" s="228"/>
      <c r="B4" s="229"/>
      <c r="C4" s="205"/>
      <c r="D4" s="230"/>
      <c r="E4" s="231"/>
      <c r="F4" s="224"/>
      <c r="G4" s="232"/>
      <c r="H4" s="225"/>
      <c r="I4" s="225"/>
      <c r="J4" s="225"/>
      <c r="K4" s="225"/>
      <c r="L4" s="225"/>
      <c r="M4" s="225"/>
      <c r="N4" s="225"/>
    </row>
    <row r="5" spans="1:14" ht="39.75" customHeight="1">
      <c r="A5" s="167">
        <f>COUNT($A$1:A4)+1</f>
        <v>1</v>
      </c>
      <c r="B5" s="168" t="s">
        <v>640</v>
      </c>
      <c r="C5" s="176"/>
      <c r="D5" s="170"/>
      <c r="E5" s="231"/>
      <c r="F5" s="224"/>
      <c r="G5" s="232"/>
      <c r="H5" s="225"/>
      <c r="I5" s="225"/>
      <c r="J5" s="225"/>
      <c r="K5" s="225"/>
      <c r="L5" s="225"/>
      <c r="M5" s="225"/>
      <c r="N5" s="225"/>
    </row>
    <row r="6" spans="1:14">
      <c r="A6" s="167"/>
      <c r="B6" s="173" t="s">
        <v>641</v>
      </c>
      <c r="C6" s="176"/>
      <c r="D6" s="170"/>
      <c r="E6" s="231"/>
      <c r="F6" s="224"/>
      <c r="G6" s="232"/>
      <c r="H6" s="225"/>
      <c r="I6" s="225"/>
      <c r="J6" s="225"/>
      <c r="K6" s="225"/>
      <c r="L6" s="225"/>
      <c r="M6" s="225"/>
      <c r="N6" s="225"/>
    </row>
    <row r="7" spans="1:14">
      <c r="A7" s="167"/>
      <c r="B7" s="173" t="s">
        <v>642</v>
      </c>
      <c r="C7" s="176"/>
      <c r="D7" s="170"/>
      <c r="E7" s="231"/>
      <c r="F7" s="224"/>
      <c r="G7" s="232"/>
      <c r="H7" s="225"/>
      <c r="I7" s="225"/>
      <c r="J7" s="225"/>
      <c r="K7" s="225"/>
      <c r="L7" s="225"/>
      <c r="M7" s="225"/>
      <c r="N7" s="225"/>
    </row>
    <row r="8" spans="1:14" ht="25.5">
      <c r="A8" s="167"/>
      <c r="B8" s="173" t="s">
        <v>643</v>
      </c>
      <c r="C8" s="176" t="s">
        <v>502</v>
      </c>
      <c r="D8" s="170">
        <v>1</v>
      </c>
      <c r="E8" s="183"/>
      <c r="F8" s="171">
        <f>D8*E8</f>
        <v>0</v>
      </c>
      <c r="G8" s="225"/>
      <c r="H8" s="225"/>
      <c r="I8" s="225"/>
      <c r="J8" s="225"/>
      <c r="K8" s="225"/>
      <c r="L8" s="225"/>
      <c r="M8" s="225"/>
      <c r="N8" s="225"/>
    </row>
    <row r="9" spans="1:14">
      <c r="A9" s="167"/>
      <c r="B9" s="173"/>
      <c r="C9" s="176"/>
      <c r="D9" s="170"/>
      <c r="E9" s="231"/>
      <c r="F9" s="224"/>
      <c r="G9" s="225"/>
      <c r="H9" s="225"/>
      <c r="I9" s="225"/>
      <c r="J9" s="225"/>
      <c r="K9" s="225"/>
      <c r="L9" s="225"/>
      <c r="M9" s="225"/>
      <c r="N9" s="225"/>
    </row>
    <row r="10" spans="1:14" ht="39" customHeight="1">
      <c r="A10" s="167">
        <f>COUNT($A$1:A9)+1</f>
        <v>2</v>
      </c>
      <c r="B10" s="168" t="s">
        <v>644</v>
      </c>
      <c r="C10" s="176"/>
      <c r="D10" s="170"/>
      <c r="E10" s="231"/>
      <c r="F10" s="224"/>
      <c r="G10" s="225"/>
      <c r="H10" s="225"/>
      <c r="I10" s="225"/>
      <c r="J10" s="225"/>
      <c r="K10" s="225"/>
      <c r="L10" s="225"/>
      <c r="M10" s="225"/>
      <c r="N10" s="225"/>
    </row>
    <row r="11" spans="1:14">
      <c r="A11" s="167"/>
      <c r="B11" s="173" t="s">
        <v>641</v>
      </c>
      <c r="C11" s="176"/>
      <c r="D11" s="170"/>
      <c r="E11" s="231"/>
      <c r="F11" s="224"/>
      <c r="G11" s="225"/>
      <c r="H11" s="225"/>
      <c r="I11" s="225"/>
      <c r="J11" s="225"/>
      <c r="K11" s="225"/>
      <c r="L11" s="225"/>
      <c r="M11" s="225"/>
      <c r="N11" s="225"/>
    </row>
    <row r="12" spans="1:14">
      <c r="A12" s="167"/>
      <c r="B12" s="173" t="s">
        <v>642</v>
      </c>
      <c r="C12" s="176"/>
      <c r="D12" s="170"/>
      <c r="E12" s="231"/>
      <c r="F12" s="224"/>
      <c r="G12" s="225"/>
      <c r="H12" s="225"/>
      <c r="I12" s="225"/>
      <c r="J12" s="225"/>
      <c r="K12" s="225"/>
      <c r="L12" s="225"/>
      <c r="M12" s="225"/>
      <c r="N12" s="225"/>
    </row>
    <row r="13" spans="1:14" ht="25.5">
      <c r="A13" s="167"/>
      <c r="B13" s="173" t="s">
        <v>645</v>
      </c>
      <c r="C13" s="176" t="s">
        <v>502</v>
      </c>
      <c r="D13" s="170">
        <v>10</v>
      </c>
      <c r="E13" s="183"/>
      <c r="F13" s="171">
        <f>D13*E13</f>
        <v>0</v>
      </c>
      <c r="G13" s="225"/>
      <c r="H13" s="225"/>
      <c r="I13" s="225"/>
      <c r="J13" s="225"/>
      <c r="K13" s="225"/>
      <c r="L13" s="225"/>
      <c r="M13" s="225"/>
      <c r="N13" s="225"/>
    </row>
    <row r="14" spans="1:14">
      <c r="A14" s="167"/>
      <c r="B14" s="233"/>
      <c r="C14" s="176"/>
      <c r="D14" s="234"/>
      <c r="E14" s="231"/>
      <c r="F14" s="224"/>
      <c r="G14" s="225"/>
      <c r="H14" s="225"/>
      <c r="I14" s="225"/>
      <c r="J14" s="225"/>
      <c r="K14" s="225"/>
      <c r="L14" s="225"/>
      <c r="M14" s="225"/>
      <c r="N14" s="225"/>
    </row>
    <row r="15" spans="1:14" ht="76.5">
      <c r="A15" s="167">
        <f>COUNT($A$1:A14)+1</f>
        <v>3</v>
      </c>
      <c r="B15" s="168" t="s">
        <v>646</v>
      </c>
      <c r="C15" s="181"/>
      <c r="D15" s="182"/>
      <c r="E15" s="231"/>
      <c r="F15" s="224"/>
      <c r="G15" s="225"/>
      <c r="H15" s="225"/>
      <c r="I15" s="225"/>
      <c r="J15" s="225"/>
      <c r="K15" s="225"/>
      <c r="L15" s="225"/>
      <c r="M15" s="225"/>
      <c r="N15" s="225"/>
    </row>
    <row r="16" spans="1:14">
      <c r="A16" s="167"/>
      <c r="B16" s="177" t="s">
        <v>547</v>
      </c>
      <c r="C16" s="176" t="s">
        <v>438</v>
      </c>
      <c r="D16" s="170">
        <v>39</v>
      </c>
      <c r="E16" s="183"/>
      <c r="F16" s="171">
        <f>D16*E16</f>
        <v>0</v>
      </c>
      <c r="G16" s="225"/>
      <c r="H16" s="225"/>
      <c r="I16" s="225"/>
      <c r="J16" s="225"/>
      <c r="K16" s="225"/>
      <c r="L16" s="225"/>
      <c r="M16" s="225"/>
      <c r="N16" s="225"/>
    </row>
    <row r="17" spans="1:14">
      <c r="A17" s="167"/>
      <c r="B17" s="177"/>
      <c r="C17" s="176"/>
      <c r="D17" s="170"/>
      <c r="E17" s="183"/>
      <c r="F17" s="171"/>
      <c r="G17" s="225"/>
      <c r="H17" s="225"/>
      <c r="I17" s="225"/>
      <c r="J17" s="225"/>
      <c r="K17" s="225"/>
      <c r="L17" s="225"/>
      <c r="M17" s="225"/>
      <c r="N17" s="225"/>
    </row>
    <row r="18" spans="1:14" ht="40.5" customHeight="1">
      <c r="A18" s="167">
        <f>COUNT($A$1:A17)+1</f>
        <v>4</v>
      </c>
      <c r="B18" s="168" t="s">
        <v>548</v>
      </c>
      <c r="C18" s="181"/>
      <c r="D18" s="182"/>
      <c r="E18" s="183"/>
      <c r="F18" s="171"/>
      <c r="G18" s="225"/>
      <c r="H18" s="225"/>
      <c r="I18" s="225"/>
      <c r="J18" s="225"/>
      <c r="K18" s="225"/>
      <c r="L18" s="225"/>
      <c r="M18" s="225"/>
      <c r="N18" s="225"/>
    </row>
    <row r="19" spans="1:14">
      <c r="A19" s="167"/>
      <c r="B19" s="173" t="s">
        <v>549</v>
      </c>
      <c r="C19" s="181"/>
      <c r="D19" s="182"/>
      <c r="E19" s="183"/>
      <c r="F19" s="171"/>
      <c r="G19" s="225"/>
      <c r="H19" s="225"/>
      <c r="I19" s="225"/>
      <c r="J19" s="225"/>
      <c r="K19" s="225"/>
      <c r="L19" s="225"/>
      <c r="M19" s="225"/>
      <c r="N19" s="225"/>
    </row>
    <row r="20" spans="1:14">
      <c r="A20" s="167"/>
      <c r="B20" s="177" t="s">
        <v>547</v>
      </c>
      <c r="C20" s="176" t="s">
        <v>526</v>
      </c>
      <c r="D20" s="170">
        <v>11</v>
      </c>
      <c r="E20" s="183"/>
      <c r="F20" s="171">
        <f>D20*E20</f>
        <v>0</v>
      </c>
      <c r="G20" s="225"/>
      <c r="H20" s="225"/>
      <c r="I20" s="225"/>
      <c r="J20" s="225"/>
      <c r="K20" s="225"/>
      <c r="L20" s="225"/>
      <c r="M20" s="225"/>
      <c r="N20" s="225"/>
    </row>
    <row r="21" spans="1:14">
      <c r="A21" s="167"/>
      <c r="B21" s="177"/>
      <c r="C21" s="176"/>
      <c r="D21" s="170"/>
      <c r="E21" s="183"/>
      <c r="F21" s="171"/>
      <c r="G21" s="225"/>
      <c r="H21" s="225"/>
      <c r="I21" s="225"/>
      <c r="J21" s="225"/>
      <c r="K21" s="225"/>
      <c r="L21" s="225"/>
      <c r="M21" s="225"/>
      <c r="N21" s="225"/>
    </row>
    <row r="22" spans="1:14" ht="38.25">
      <c r="A22" s="167">
        <f>COUNT($A$1:A21)+1</f>
        <v>5</v>
      </c>
      <c r="B22" s="168" t="s">
        <v>647</v>
      </c>
      <c r="C22" s="176" t="s">
        <v>502</v>
      </c>
      <c r="D22" s="170">
        <v>1</v>
      </c>
      <c r="E22" s="183"/>
      <c r="F22" s="171">
        <f>D22*E22</f>
        <v>0</v>
      </c>
      <c r="G22" s="225"/>
      <c r="H22" s="225"/>
      <c r="I22" s="225"/>
      <c r="J22" s="225"/>
      <c r="K22" s="225"/>
      <c r="L22" s="225"/>
      <c r="M22" s="225"/>
      <c r="N22" s="225"/>
    </row>
    <row r="23" spans="1:14">
      <c r="A23" s="235"/>
      <c r="B23" s="236"/>
      <c r="C23" s="176"/>
      <c r="D23" s="170"/>
      <c r="E23" s="183"/>
      <c r="F23" s="171"/>
      <c r="G23" s="225"/>
      <c r="H23" s="225"/>
      <c r="I23" s="225"/>
      <c r="J23" s="225"/>
      <c r="K23" s="225"/>
      <c r="L23" s="225"/>
      <c r="M23" s="225"/>
      <c r="N23" s="225"/>
    </row>
    <row r="24" spans="1:14" ht="39.75" customHeight="1">
      <c r="A24" s="167">
        <f>COUNT($A$1:A23)+1</f>
        <v>6</v>
      </c>
      <c r="B24" s="168" t="s">
        <v>648</v>
      </c>
      <c r="C24" s="213" t="s">
        <v>433</v>
      </c>
      <c r="D24" s="214">
        <v>5</v>
      </c>
      <c r="E24" s="231"/>
      <c r="F24" s="237">
        <f>SUM(F4:F23)*D24/100</f>
        <v>0</v>
      </c>
      <c r="G24" s="225"/>
      <c r="H24" s="225"/>
      <c r="I24" s="225"/>
      <c r="J24" s="225"/>
      <c r="K24" s="225"/>
      <c r="L24" s="225"/>
      <c r="M24" s="225"/>
      <c r="N24" s="225"/>
    </row>
    <row r="25" spans="1:14">
      <c r="A25" s="167" t="s">
        <v>192</v>
      </c>
      <c r="B25" s="236"/>
      <c r="C25" s="181"/>
      <c r="D25" s="231"/>
      <c r="E25" s="231"/>
      <c r="F25" s="238"/>
      <c r="G25" s="225"/>
      <c r="H25" s="225"/>
      <c r="I25" s="225"/>
      <c r="J25" s="225"/>
      <c r="K25" s="225"/>
      <c r="L25" s="225"/>
      <c r="M25" s="225"/>
      <c r="N25" s="225"/>
    </row>
    <row r="26" spans="1:14" ht="39.75" customHeight="1">
      <c r="A26" s="167">
        <f>COUNT($A$1:A25)+1</f>
        <v>7</v>
      </c>
      <c r="B26" s="168" t="s">
        <v>559</v>
      </c>
      <c r="C26" s="213" t="s">
        <v>433</v>
      </c>
      <c r="D26" s="214">
        <v>3</v>
      </c>
      <c r="E26" s="231"/>
      <c r="F26" s="237">
        <f>SUM(F4:F23)*D26/100</f>
        <v>0</v>
      </c>
      <c r="G26" s="225"/>
      <c r="H26" s="225"/>
      <c r="I26" s="225"/>
      <c r="J26" s="225"/>
      <c r="K26" s="225"/>
      <c r="L26" s="225"/>
      <c r="M26" s="225"/>
      <c r="N26" s="225"/>
    </row>
    <row r="27" spans="1:14">
      <c r="A27" s="239"/>
      <c r="B27" s="239"/>
      <c r="C27" s="210"/>
      <c r="D27" s="240"/>
      <c r="E27" s="241"/>
      <c r="F27" s="242"/>
      <c r="G27" s="225"/>
      <c r="H27" s="225"/>
      <c r="I27" s="225"/>
      <c r="J27" s="225"/>
      <c r="K27" s="225"/>
      <c r="L27" s="225"/>
      <c r="M27" s="225"/>
      <c r="N27" s="225"/>
    </row>
    <row r="28" spans="1:14" ht="15" thickBot="1">
      <c r="A28" s="189"/>
      <c r="B28" s="190" t="str">
        <f>$B$1&amp;" skupaj:"</f>
        <v>Prezračevanje skupaj:</v>
      </c>
      <c r="C28" s="191"/>
      <c r="D28" s="192"/>
      <c r="E28" s="193" t="s">
        <v>490</v>
      </c>
      <c r="F28" s="194">
        <f>SUM(F4:F27)</f>
        <v>0</v>
      </c>
      <c r="G28" s="225"/>
      <c r="H28" s="225"/>
      <c r="I28" s="225"/>
      <c r="J28" s="225"/>
      <c r="K28" s="225"/>
      <c r="L28" s="225"/>
      <c r="M28" s="225"/>
      <c r="N28" s="225"/>
    </row>
    <row r="29" spans="1:14" ht="15" thickTop="1">
      <c r="A29" s="227"/>
      <c r="B29" s="227"/>
      <c r="C29" s="181"/>
      <c r="D29" s="224"/>
      <c r="E29" s="224"/>
      <c r="F29" s="224"/>
      <c r="G29" s="225"/>
      <c r="H29" s="225"/>
      <c r="I29" s="225"/>
      <c r="J29" s="225"/>
      <c r="K29" s="225"/>
      <c r="L29" s="225"/>
      <c r="M29" s="225"/>
      <c r="N29" s="225"/>
    </row>
    <row r="30" spans="1:14">
      <c r="A30" s="227"/>
      <c r="B30" s="227"/>
      <c r="C30" s="181"/>
      <c r="D30" s="224"/>
      <c r="E30" s="224"/>
      <c r="F30" s="224"/>
      <c r="G30" s="225"/>
      <c r="H30" s="225"/>
      <c r="I30" s="225"/>
      <c r="J30" s="225"/>
      <c r="K30" s="225"/>
      <c r="L30" s="225"/>
      <c r="M30" s="225"/>
      <c r="N30" s="225"/>
    </row>
    <row r="31" spans="1:14">
      <c r="A31" s="227"/>
      <c r="B31" s="227"/>
      <c r="C31" s="181"/>
      <c r="D31" s="224"/>
      <c r="E31" s="224"/>
      <c r="F31" s="224"/>
      <c r="G31" s="225"/>
      <c r="H31" s="225"/>
      <c r="I31" s="225"/>
      <c r="J31" s="225"/>
      <c r="K31" s="225"/>
      <c r="L31" s="225"/>
      <c r="M31" s="225"/>
      <c r="N31" s="225"/>
    </row>
    <row r="32" spans="1:14">
      <c r="A32" s="227"/>
      <c r="B32" s="227"/>
      <c r="C32" s="181"/>
      <c r="D32" s="224"/>
      <c r="E32" s="224"/>
      <c r="F32" s="224"/>
      <c r="G32" s="225"/>
      <c r="H32" s="225"/>
      <c r="I32" s="225"/>
      <c r="J32" s="225"/>
      <c r="K32" s="225"/>
      <c r="L32" s="225"/>
      <c r="M32" s="225"/>
      <c r="N32" s="225"/>
    </row>
    <row r="33" spans="1:14">
      <c r="A33" s="227"/>
      <c r="B33" s="227"/>
      <c r="C33" s="181"/>
      <c r="D33" s="224"/>
      <c r="E33" s="224"/>
      <c r="F33" s="224"/>
      <c r="G33" s="225"/>
      <c r="H33" s="225"/>
      <c r="I33" s="225"/>
      <c r="J33" s="225"/>
      <c r="K33" s="225"/>
      <c r="L33" s="225"/>
      <c r="M33" s="225"/>
      <c r="N33" s="225"/>
    </row>
  </sheetData>
  <sheetProtection password="ED8E" sheet="1" objects="1" scenarios="1"/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  <headerFooter>
    <oddHeader xml:space="preserve">&amp;C&amp;8Preureditev socialnih bivalnih enot
Cesta 24. junija 32, Črnuče&amp;R&amp;8&amp;P&amp;10
</oddHeader>
    <oddFooter>&amp;C&amp;8&amp;A</oddFoot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>
  <dimension ref="A1:L101"/>
  <sheetViews>
    <sheetView view="pageBreakPreview" zoomScale="89" zoomScaleNormal="100" zoomScaleSheetLayoutView="89" workbookViewId="0">
      <selection activeCell="B5" sqref="B5"/>
    </sheetView>
  </sheetViews>
  <sheetFormatPr defaultRowHeight="14.25"/>
  <cols>
    <col min="1" max="1" width="8.28515625" style="226" customWidth="1"/>
    <col min="2" max="2" width="45" style="226" customWidth="1"/>
    <col min="3" max="3" width="4.7109375" style="243" customWidth="1"/>
    <col min="4" max="4" width="7.85546875" style="226" customWidth="1"/>
    <col min="5" max="5" width="10.42578125" style="244" customWidth="1"/>
    <col min="6" max="6" width="14" style="244" customWidth="1"/>
    <col min="7" max="256" width="9.140625" style="226"/>
    <col min="257" max="257" width="5.140625" style="226" customWidth="1"/>
    <col min="258" max="258" width="45" style="226" customWidth="1"/>
    <col min="259" max="259" width="4.7109375" style="226" customWidth="1"/>
    <col min="260" max="260" width="7.85546875" style="226" customWidth="1"/>
    <col min="261" max="261" width="11.5703125" style="226" customWidth="1"/>
    <col min="262" max="262" width="15" style="226" customWidth="1"/>
    <col min="263" max="512" width="9.140625" style="226"/>
    <col min="513" max="513" width="5.140625" style="226" customWidth="1"/>
    <col min="514" max="514" width="45" style="226" customWidth="1"/>
    <col min="515" max="515" width="4.7109375" style="226" customWidth="1"/>
    <col min="516" max="516" width="7.85546875" style="226" customWidth="1"/>
    <col min="517" max="517" width="11.5703125" style="226" customWidth="1"/>
    <col min="518" max="518" width="15" style="226" customWidth="1"/>
    <col min="519" max="768" width="9.140625" style="226"/>
    <col min="769" max="769" width="5.140625" style="226" customWidth="1"/>
    <col min="770" max="770" width="45" style="226" customWidth="1"/>
    <col min="771" max="771" width="4.7109375" style="226" customWidth="1"/>
    <col min="772" max="772" width="7.85546875" style="226" customWidth="1"/>
    <col min="773" max="773" width="11.5703125" style="226" customWidth="1"/>
    <col min="774" max="774" width="15" style="226" customWidth="1"/>
    <col min="775" max="1024" width="9.140625" style="226"/>
    <col min="1025" max="1025" width="5.140625" style="226" customWidth="1"/>
    <col min="1026" max="1026" width="45" style="226" customWidth="1"/>
    <col min="1027" max="1027" width="4.7109375" style="226" customWidth="1"/>
    <col min="1028" max="1028" width="7.85546875" style="226" customWidth="1"/>
    <col min="1029" max="1029" width="11.5703125" style="226" customWidth="1"/>
    <col min="1030" max="1030" width="15" style="226" customWidth="1"/>
    <col min="1031" max="1280" width="9.140625" style="226"/>
    <col min="1281" max="1281" width="5.140625" style="226" customWidth="1"/>
    <col min="1282" max="1282" width="45" style="226" customWidth="1"/>
    <col min="1283" max="1283" width="4.7109375" style="226" customWidth="1"/>
    <col min="1284" max="1284" width="7.85546875" style="226" customWidth="1"/>
    <col min="1285" max="1285" width="11.5703125" style="226" customWidth="1"/>
    <col min="1286" max="1286" width="15" style="226" customWidth="1"/>
    <col min="1287" max="1536" width="9.140625" style="226"/>
    <col min="1537" max="1537" width="5.140625" style="226" customWidth="1"/>
    <col min="1538" max="1538" width="45" style="226" customWidth="1"/>
    <col min="1539" max="1539" width="4.7109375" style="226" customWidth="1"/>
    <col min="1540" max="1540" width="7.85546875" style="226" customWidth="1"/>
    <col min="1541" max="1541" width="11.5703125" style="226" customWidth="1"/>
    <col min="1542" max="1542" width="15" style="226" customWidth="1"/>
    <col min="1543" max="1792" width="9.140625" style="226"/>
    <col min="1793" max="1793" width="5.140625" style="226" customWidth="1"/>
    <col min="1794" max="1794" width="45" style="226" customWidth="1"/>
    <col min="1795" max="1795" width="4.7109375" style="226" customWidth="1"/>
    <col min="1796" max="1796" width="7.85546875" style="226" customWidth="1"/>
    <col min="1797" max="1797" width="11.5703125" style="226" customWidth="1"/>
    <col min="1798" max="1798" width="15" style="226" customWidth="1"/>
    <col min="1799" max="2048" width="9.140625" style="226"/>
    <col min="2049" max="2049" width="5.140625" style="226" customWidth="1"/>
    <col min="2050" max="2050" width="45" style="226" customWidth="1"/>
    <col min="2051" max="2051" width="4.7109375" style="226" customWidth="1"/>
    <col min="2052" max="2052" width="7.85546875" style="226" customWidth="1"/>
    <col min="2053" max="2053" width="11.5703125" style="226" customWidth="1"/>
    <col min="2054" max="2054" width="15" style="226" customWidth="1"/>
    <col min="2055" max="2304" width="9.140625" style="226"/>
    <col min="2305" max="2305" width="5.140625" style="226" customWidth="1"/>
    <col min="2306" max="2306" width="45" style="226" customWidth="1"/>
    <col min="2307" max="2307" width="4.7109375" style="226" customWidth="1"/>
    <col min="2308" max="2308" width="7.85546875" style="226" customWidth="1"/>
    <col min="2309" max="2309" width="11.5703125" style="226" customWidth="1"/>
    <col min="2310" max="2310" width="15" style="226" customWidth="1"/>
    <col min="2311" max="2560" width="9.140625" style="226"/>
    <col min="2561" max="2561" width="5.140625" style="226" customWidth="1"/>
    <col min="2562" max="2562" width="45" style="226" customWidth="1"/>
    <col min="2563" max="2563" width="4.7109375" style="226" customWidth="1"/>
    <col min="2564" max="2564" width="7.85546875" style="226" customWidth="1"/>
    <col min="2565" max="2565" width="11.5703125" style="226" customWidth="1"/>
    <col min="2566" max="2566" width="15" style="226" customWidth="1"/>
    <col min="2567" max="2816" width="9.140625" style="226"/>
    <col min="2817" max="2817" width="5.140625" style="226" customWidth="1"/>
    <col min="2818" max="2818" width="45" style="226" customWidth="1"/>
    <col min="2819" max="2819" width="4.7109375" style="226" customWidth="1"/>
    <col min="2820" max="2820" width="7.85546875" style="226" customWidth="1"/>
    <col min="2821" max="2821" width="11.5703125" style="226" customWidth="1"/>
    <col min="2822" max="2822" width="15" style="226" customWidth="1"/>
    <col min="2823" max="3072" width="9.140625" style="226"/>
    <col min="3073" max="3073" width="5.140625" style="226" customWidth="1"/>
    <col min="3074" max="3074" width="45" style="226" customWidth="1"/>
    <col min="3075" max="3075" width="4.7109375" style="226" customWidth="1"/>
    <col min="3076" max="3076" width="7.85546875" style="226" customWidth="1"/>
    <col min="3077" max="3077" width="11.5703125" style="226" customWidth="1"/>
    <col min="3078" max="3078" width="15" style="226" customWidth="1"/>
    <col min="3079" max="3328" width="9.140625" style="226"/>
    <col min="3329" max="3329" width="5.140625" style="226" customWidth="1"/>
    <col min="3330" max="3330" width="45" style="226" customWidth="1"/>
    <col min="3331" max="3331" width="4.7109375" style="226" customWidth="1"/>
    <col min="3332" max="3332" width="7.85546875" style="226" customWidth="1"/>
    <col min="3333" max="3333" width="11.5703125" style="226" customWidth="1"/>
    <col min="3334" max="3334" width="15" style="226" customWidth="1"/>
    <col min="3335" max="3584" width="9.140625" style="226"/>
    <col min="3585" max="3585" width="5.140625" style="226" customWidth="1"/>
    <col min="3586" max="3586" width="45" style="226" customWidth="1"/>
    <col min="3587" max="3587" width="4.7109375" style="226" customWidth="1"/>
    <col min="3588" max="3588" width="7.85546875" style="226" customWidth="1"/>
    <col min="3589" max="3589" width="11.5703125" style="226" customWidth="1"/>
    <col min="3590" max="3590" width="15" style="226" customWidth="1"/>
    <col min="3591" max="3840" width="9.140625" style="226"/>
    <col min="3841" max="3841" width="5.140625" style="226" customWidth="1"/>
    <col min="3842" max="3842" width="45" style="226" customWidth="1"/>
    <col min="3843" max="3843" width="4.7109375" style="226" customWidth="1"/>
    <col min="3844" max="3844" width="7.85546875" style="226" customWidth="1"/>
    <col min="3845" max="3845" width="11.5703125" style="226" customWidth="1"/>
    <col min="3846" max="3846" width="15" style="226" customWidth="1"/>
    <col min="3847" max="4096" width="9.140625" style="226"/>
    <col min="4097" max="4097" width="5.140625" style="226" customWidth="1"/>
    <col min="4098" max="4098" width="45" style="226" customWidth="1"/>
    <col min="4099" max="4099" width="4.7109375" style="226" customWidth="1"/>
    <col min="4100" max="4100" width="7.85546875" style="226" customWidth="1"/>
    <col min="4101" max="4101" width="11.5703125" style="226" customWidth="1"/>
    <col min="4102" max="4102" width="15" style="226" customWidth="1"/>
    <col min="4103" max="4352" width="9.140625" style="226"/>
    <col min="4353" max="4353" width="5.140625" style="226" customWidth="1"/>
    <col min="4354" max="4354" width="45" style="226" customWidth="1"/>
    <col min="4355" max="4355" width="4.7109375" style="226" customWidth="1"/>
    <col min="4356" max="4356" width="7.85546875" style="226" customWidth="1"/>
    <col min="4357" max="4357" width="11.5703125" style="226" customWidth="1"/>
    <col min="4358" max="4358" width="15" style="226" customWidth="1"/>
    <col min="4359" max="4608" width="9.140625" style="226"/>
    <col min="4609" max="4609" width="5.140625" style="226" customWidth="1"/>
    <col min="4610" max="4610" width="45" style="226" customWidth="1"/>
    <col min="4611" max="4611" width="4.7109375" style="226" customWidth="1"/>
    <col min="4612" max="4612" width="7.85546875" style="226" customWidth="1"/>
    <col min="4613" max="4613" width="11.5703125" style="226" customWidth="1"/>
    <col min="4614" max="4614" width="15" style="226" customWidth="1"/>
    <col min="4615" max="4864" width="9.140625" style="226"/>
    <col min="4865" max="4865" width="5.140625" style="226" customWidth="1"/>
    <col min="4866" max="4866" width="45" style="226" customWidth="1"/>
    <col min="4867" max="4867" width="4.7109375" style="226" customWidth="1"/>
    <col min="4868" max="4868" width="7.85546875" style="226" customWidth="1"/>
    <col min="4869" max="4869" width="11.5703125" style="226" customWidth="1"/>
    <col min="4870" max="4870" width="15" style="226" customWidth="1"/>
    <col min="4871" max="5120" width="9.140625" style="226"/>
    <col min="5121" max="5121" width="5.140625" style="226" customWidth="1"/>
    <col min="5122" max="5122" width="45" style="226" customWidth="1"/>
    <col min="5123" max="5123" width="4.7109375" style="226" customWidth="1"/>
    <col min="5124" max="5124" width="7.85546875" style="226" customWidth="1"/>
    <col min="5125" max="5125" width="11.5703125" style="226" customWidth="1"/>
    <col min="5126" max="5126" width="15" style="226" customWidth="1"/>
    <col min="5127" max="5376" width="9.140625" style="226"/>
    <col min="5377" max="5377" width="5.140625" style="226" customWidth="1"/>
    <col min="5378" max="5378" width="45" style="226" customWidth="1"/>
    <col min="5379" max="5379" width="4.7109375" style="226" customWidth="1"/>
    <col min="5380" max="5380" width="7.85546875" style="226" customWidth="1"/>
    <col min="5381" max="5381" width="11.5703125" style="226" customWidth="1"/>
    <col min="5382" max="5382" width="15" style="226" customWidth="1"/>
    <col min="5383" max="5632" width="9.140625" style="226"/>
    <col min="5633" max="5633" width="5.140625" style="226" customWidth="1"/>
    <col min="5634" max="5634" width="45" style="226" customWidth="1"/>
    <col min="5635" max="5635" width="4.7109375" style="226" customWidth="1"/>
    <col min="5636" max="5636" width="7.85546875" style="226" customWidth="1"/>
    <col min="5637" max="5637" width="11.5703125" style="226" customWidth="1"/>
    <col min="5638" max="5638" width="15" style="226" customWidth="1"/>
    <col min="5639" max="5888" width="9.140625" style="226"/>
    <col min="5889" max="5889" width="5.140625" style="226" customWidth="1"/>
    <col min="5890" max="5890" width="45" style="226" customWidth="1"/>
    <col min="5891" max="5891" width="4.7109375" style="226" customWidth="1"/>
    <col min="5892" max="5892" width="7.85546875" style="226" customWidth="1"/>
    <col min="5893" max="5893" width="11.5703125" style="226" customWidth="1"/>
    <col min="5894" max="5894" width="15" style="226" customWidth="1"/>
    <col min="5895" max="6144" width="9.140625" style="226"/>
    <col min="6145" max="6145" width="5.140625" style="226" customWidth="1"/>
    <col min="6146" max="6146" width="45" style="226" customWidth="1"/>
    <col min="6147" max="6147" width="4.7109375" style="226" customWidth="1"/>
    <col min="6148" max="6148" width="7.85546875" style="226" customWidth="1"/>
    <col min="6149" max="6149" width="11.5703125" style="226" customWidth="1"/>
    <col min="6150" max="6150" width="15" style="226" customWidth="1"/>
    <col min="6151" max="6400" width="9.140625" style="226"/>
    <col min="6401" max="6401" width="5.140625" style="226" customWidth="1"/>
    <col min="6402" max="6402" width="45" style="226" customWidth="1"/>
    <col min="6403" max="6403" width="4.7109375" style="226" customWidth="1"/>
    <col min="6404" max="6404" width="7.85546875" style="226" customWidth="1"/>
    <col min="6405" max="6405" width="11.5703125" style="226" customWidth="1"/>
    <col min="6406" max="6406" width="15" style="226" customWidth="1"/>
    <col min="6407" max="6656" width="9.140625" style="226"/>
    <col min="6657" max="6657" width="5.140625" style="226" customWidth="1"/>
    <col min="6658" max="6658" width="45" style="226" customWidth="1"/>
    <col min="6659" max="6659" width="4.7109375" style="226" customWidth="1"/>
    <col min="6660" max="6660" width="7.85546875" style="226" customWidth="1"/>
    <col min="6661" max="6661" width="11.5703125" style="226" customWidth="1"/>
    <col min="6662" max="6662" width="15" style="226" customWidth="1"/>
    <col min="6663" max="6912" width="9.140625" style="226"/>
    <col min="6913" max="6913" width="5.140625" style="226" customWidth="1"/>
    <col min="6914" max="6914" width="45" style="226" customWidth="1"/>
    <col min="6915" max="6915" width="4.7109375" style="226" customWidth="1"/>
    <col min="6916" max="6916" width="7.85546875" style="226" customWidth="1"/>
    <col min="6917" max="6917" width="11.5703125" style="226" customWidth="1"/>
    <col min="6918" max="6918" width="15" style="226" customWidth="1"/>
    <col min="6919" max="7168" width="9.140625" style="226"/>
    <col min="7169" max="7169" width="5.140625" style="226" customWidth="1"/>
    <col min="7170" max="7170" width="45" style="226" customWidth="1"/>
    <col min="7171" max="7171" width="4.7109375" style="226" customWidth="1"/>
    <col min="7172" max="7172" width="7.85546875" style="226" customWidth="1"/>
    <col min="7173" max="7173" width="11.5703125" style="226" customWidth="1"/>
    <col min="7174" max="7174" width="15" style="226" customWidth="1"/>
    <col min="7175" max="7424" width="9.140625" style="226"/>
    <col min="7425" max="7425" width="5.140625" style="226" customWidth="1"/>
    <col min="7426" max="7426" width="45" style="226" customWidth="1"/>
    <col min="7427" max="7427" width="4.7109375" style="226" customWidth="1"/>
    <col min="7428" max="7428" width="7.85546875" style="226" customWidth="1"/>
    <col min="7429" max="7429" width="11.5703125" style="226" customWidth="1"/>
    <col min="7430" max="7430" width="15" style="226" customWidth="1"/>
    <col min="7431" max="7680" width="9.140625" style="226"/>
    <col min="7681" max="7681" width="5.140625" style="226" customWidth="1"/>
    <col min="7682" max="7682" width="45" style="226" customWidth="1"/>
    <col min="7683" max="7683" width="4.7109375" style="226" customWidth="1"/>
    <col min="7684" max="7684" width="7.85546875" style="226" customWidth="1"/>
    <col min="7685" max="7685" width="11.5703125" style="226" customWidth="1"/>
    <col min="7686" max="7686" width="15" style="226" customWidth="1"/>
    <col min="7687" max="7936" width="9.140625" style="226"/>
    <col min="7937" max="7937" width="5.140625" style="226" customWidth="1"/>
    <col min="7938" max="7938" width="45" style="226" customWidth="1"/>
    <col min="7939" max="7939" width="4.7109375" style="226" customWidth="1"/>
    <col min="7940" max="7940" width="7.85546875" style="226" customWidth="1"/>
    <col min="7941" max="7941" width="11.5703125" style="226" customWidth="1"/>
    <col min="7942" max="7942" width="15" style="226" customWidth="1"/>
    <col min="7943" max="8192" width="9.140625" style="226"/>
    <col min="8193" max="8193" width="5.140625" style="226" customWidth="1"/>
    <col min="8194" max="8194" width="45" style="226" customWidth="1"/>
    <col min="8195" max="8195" width="4.7109375" style="226" customWidth="1"/>
    <col min="8196" max="8196" width="7.85546875" style="226" customWidth="1"/>
    <col min="8197" max="8197" width="11.5703125" style="226" customWidth="1"/>
    <col min="8198" max="8198" width="15" style="226" customWidth="1"/>
    <col min="8199" max="8448" width="9.140625" style="226"/>
    <col min="8449" max="8449" width="5.140625" style="226" customWidth="1"/>
    <col min="8450" max="8450" width="45" style="226" customWidth="1"/>
    <col min="8451" max="8451" width="4.7109375" style="226" customWidth="1"/>
    <col min="8452" max="8452" width="7.85546875" style="226" customWidth="1"/>
    <col min="8453" max="8453" width="11.5703125" style="226" customWidth="1"/>
    <col min="8454" max="8454" width="15" style="226" customWidth="1"/>
    <col min="8455" max="8704" width="9.140625" style="226"/>
    <col min="8705" max="8705" width="5.140625" style="226" customWidth="1"/>
    <col min="8706" max="8706" width="45" style="226" customWidth="1"/>
    <col min="8707" max="8707" width="4.7109375" style="226" customWidth="1"/>
    <col min="8708" max="8708" width="7.85546875" style="226" customWidth="1"/>
    <col min="8709" max="8709" width="11.5703125" style="226" customWidth="1"/>
    <col min="8710" max="8710" width="15" style="226" customWidth="1"/>
    <col min="8711" max="8960" width="9.140625" style="226"/>
    <col min="8961" max="8961" width="5.140625" style="226" customWidth="1"/>
    <col min="8962" max="8962" width="45" style="226" customWidth="1"/>
    <col min="8963" max="8963" width="4.7109375" style="226" customWidth="1"/>
    <col min="8964" max="8964" width="7.85546875" style="226" customWidth="1"/>
    <col min="8965" max="8965" width="11.5703125" style="226" customWidth="1"/>
    <col min="8966" max="8966" width="15" style="226" customWidth="1"/>
    <col min="8967" max="9216" width="9.140625" style="226"/>
    <col min="9217" max="9217" width="5.140625" style="226" customWidth="1"/>
    <col min="9218" max="9218" width="45" style="226" customWidth="1"/>
    <col min="9219" max="9219" width="4.7109375" style="226" customWidth="1"/>
    <col min="9220" max="9220" width="7.85546875" style="226" customWidth="1"/>
    <col min="9221" max="9221" width="11.5703125" style="226" customWidth="1"/>
    <col min="9222" max="9222" width="15" style="226" customWidth="1"/>
    <col min="9223" max="9472" width="9.140625" style="226"/>
    <col min="9473" max="9473" width="5.140625" style="226" customWidth="1"/>
    <col min="9474" max="9474" width="45" style="226" customWidth="1"/>
    <col min="9475" max="9475" width="4.7109375" style="226" customWidth="1"/>
    <col min="9476" max="9476" width="7.85546875" style="226" customWidth="1"/>
    <col min="9477" max="9477" width="11.5703125" style="226" customWidth="1"/>
    <col min="9478" max="9478" width="15" style="226" customWidth="1"/>
    <col min="9479" max="9728" width="9.140625" style="226"/>
    <col min="9729" max="9729" width="5.140625" style="226" customWidth="1"/>
    <col min="9730" max="9730" width="45" style="226" customWidth="1"/>
    <col min="9731" max="9731" width="4.7109375" style="226" customWidth="1"/>
    <col min="9732" max="9732" width="7.85546875" style="226" customWidth="1"/>
    <col min="9733" max="9733" width="11.5703125" style="226" customWidth="1"/>
    <col min="9734" max="9734" width="15" style="226" customWidth="1"/>
    <col min="9735" max="9984" width="9.140625" style="226"/>
    <col min="9985" max="9985" width="5.140625" style="226" customWidth="1"/>
    <col min="9986" max="9986" width="45" style="226" customWidth="1"/>
    <col min="9987" max="9987" width="4.7109375" style="226" customWidth="1"/>
    <col min="9988" max="9988" width="7.85546875" style="226" customWidth="1"/>
    <col min="9989" max="9989" width="11.5703125" style="226" customWidth="1"/>
    <col min="9990" max="9990" width="15" style="226" customWidth="1"/>
    <col min="9991" max="10240" width="9.140625" style="226"/>
    <col min="10241" max="10241" width="5.140625" style="226" customWidth="1"/>
    <col min="10242" max="10242" width="45" style="226" customWidth="1"/>
    <col min="10243" max="10243" width="4.7109375" style="226" customWidth="1"/>
    <col min="10244" max="10244" width="7.85546875" style="226" customWidth="1"/>
    <col min="10245" max="10245" width="11.5703125" style="226" customWidth="1"/>
    <col min="10246" max="10246" width="15" style="226" customWidth="1"/>
    <col min="10247" max="10496" width="9.140625" style="226"/>
    <col min="10497" max="10497" width="5.140625" style="226" customWidth="1"/>
    <col min="10498" max="10498" width="45" style="226" customWidth="1"/>
    <col min="10499" max="10499" width="4.7109375" style="226" customWidth="1"/>
    <col min="10500" max="10500" width="7.85546875" style="226" customWidth="1"/>
    <col min="10501" max="10501" width="11.5703125" style="226" customWidth="1"/>
    <col min="10502" max="10502" width="15" style="226" customWidth="1"/>
    <col min="10503" max="10752" width="9.140625" style="226"/>
    <col min="10753" max="10753" width="5.140625" style="226" customWidth="1"/>
    <col min="10754" max="10754" width="45" style="226" customWidth="1"/>
    <col min="10755" max="10755" width="4.7109375" style="226" customWidth="1"/>
    <col min="10756" max="10756" width="7.85546875" style="226" customWidth="1"/>
    <col min="10757" max="10757" width="11.5703125" style="226" customWidth="1"/>
    <col min="10758" max="10758" width="15" style="226" customWidth="1"/>
    <col min="10759" max="11008" width="9.140625" style="226"/>
    <col min="11009" max="11009" width="5.140625" style="226" customWidth="1"/>
    <col min="11010" max="11010" width="45" style="226" customWidth="1"/>
    <col min="11011" max="11011" width="4.7109375" style="226" customWidth="1"/>
    <col min="11012" max="11012" width="7.85546875" style="226" customWidth="1"/>
    <col min="11013" max="11013" width="11.5703125" style="226" customWidth="1"/>
    <col min="11014" max="11014" width="15" style="226" customWidth="1"/>
    <col min="11015" max="11264" width="9.140625" style="226"/>
    <col min="11265" max="11265" width="5.140625" style="226" customWidth="1"/>
    <col min="11266" max="11266" width="45" style="226" customWidth="1"/>
    <col min="11267" max="11267" width="4.7109375" style="226" customWidth="1"/>
    <col min="11268" max="11268" width="7.85546875" style="226" customWidth="1"/>
    <col min="11269" max="11269" width="11.5703125" style="226" customWidth="1"/>
    <col min="11270" max="11270" width="15" style="226" customWidth="1"/>
    <col min="11271" max="11520" width="9.140625" style="226"/>
    <col min="11521" max="11521" width="5.140625" style="226" customWidth="1"/>
    <col min="11522" max="11522" width="45" style="226" customWidth="1"/>
    <col min="11523" max="11523" width="4.7109375" style="226" customWidth="1"/>
    <col min="11524" max="11524" width="7.85546875" style="226" customWidth="1"/>
    <col min="11525" max="11525" width="11.5703125" style="226" customWidth="1"/>
    <col min="11526" max="11526" width="15" style="226" customWidth="1"/>
    <col min="11527" max="11776" width="9.140625" style="226"/>
    <col min="11777" max="11777" width="5.140625" style="226" customWidth="1"/>
    <col min="11778" max="11778" width="45" style="226" customWidth="1"/>
    <col min="11779" max="11779" width="4.7109375" style="226" customWidth="1"/>
    <col min="11780" max="11780" width="7.85546875" style="226" customWidth="1"/>
    <col min="11781" max="11781" width="11.5703125" style="226" customWidth="1"/>
    <col min="11782" max="11782" width="15" style="226" customWidth="1"/>
    <col min="11783" max="12032" width="9.140625" style="226"/>
    <col min="12033" max="12033" width="5.140625" style="226" customWidth="1"/>
    <col min="12034" max="12034" width="45" style="226" customWidth="1"/>
    <col min="12035" max="12035" width="4.7109375" style="226" customWidth="1"/>
    <col min="12036" max="12036" width="7.85546875" style="226" customWidth="1"/>
    <col min="12037" max="12037" width="11.5703125" style="226" customWidth="1"/>
    <col min="12038" max="12038" width="15" style="226" customWidth="1"/>
    <col min="12039" max="12288" width="9.140625" style="226"/>
    <col min="12289" max="12289" width="5.140625" style="226" customWidth="1"/>
    <col min="12290" max="12290" width="45" style="226" customWidth="1"/>
    <col min="12291" max="12291" width="4.7109375" style="226" customWidth="1"/>
    <col min="12292" max="12292" width="7.85546875" style="226" customWidth="1"/>
    <col min="12293" max="12293" width="11.5703125" style="226" customWidth="1"/>
    <col min="12294" max="12294" width="15" style="226" customWidth="1"/>
    <col min="12295" max="12544" width="9.140625" style="226"/>
    <col min="12545" max="12545" width="5.140625" style="226" customWidth="1"/>
    <col min="12546" max="12546" width="45" style="226" customWidth="1"/>
    <col min="12547" max="12547" width="4.7109375" style="226" customWidth="1"/>
    <col min="12548" max="12548" width="7.85546875" style="226" customWidth="1"/>
    <col min="12549" max="12549" width="11.5703125" style="226" customWidth="1"/>
    <col min="12550" max="12550" width="15" style="226" customWidth="1"/>
    <col min="12551" max="12800" width="9.140625" style="226"/>
    <col min="12801" max="12801" width="5.140625" style="226" customWidth="1"/>
    <col min="12802" max="12802" width="45" style="226" customWidth="1"/>
    <col min="12803" max="12803" width="4.7109375" style="226" customWidth="1"/>
    <col min="12804" max="12804" width="7.85546875" style="226" customWidth="1"/>
    <col min="12805" max="12805" width="11.5703125" style="226" customWidth="1"/>
    <col min="12806" max="12806" width="15" style="226" customWidth="1"/>
    <col min="12807" max="13056" width="9.140625" style="226"/>
    <col min="13057" max="13057" width="5.140625" style="226" customWidth="1"/>
    <col min="13058" max="13058" width="45" style="226" customWidth="1"/>
    <col min="13059" max="13059" width="4.7109375" style="226" customWidth="1"/>
    <col min="13060" max="13060" width="7.85546875" style="226" customWidth="1"/>
    <col min="13061" max="13061" width="11.5703125" style="226" customWidth="1"/>
    <col min="13062" max="13062" width="15" style="226" customWidth="1"/>
    <col min="13063" max="13312" width="9.140625" style="226"/>
    <col min="13313" max="13313" width="5.140625" style="226" customWidth="1"/>
    <col min="13314" max="13314" width="45" style="226" customWidth="1"/>
    <col min="13315" max="13315" width="4.7109375" style="226" customWidth="1"/>
    <col min="13316" max="13316" width="7.85546875" style="226" customWidth="1"/>
    <col min="13317" max="13317" width="11.5703125" style="226" customWidth="1"/>
    <col min="13318" max="13318" width="15" style="226" customWidth="1"/>
    <col min="13319" max="13568" width="9.140625" style="226"/>
    <col min="13569" max="13569" width="5.140625" style="226" customWidth="1"/>
    <col min="13570" max="13570" width="45" style="226" customWidth="1"/>
    <col min="13571" max="13571" width="4.7109375" style="226" customWidth="1"/>
    <col min="13572" max="13572" width="7.85546875" style="226" customWidth="1"/>
    <col min="13573" max="13573" width="11.5703125" style="226" customWidth="1"/>
    <col min="13574" max="13574" width="15" style="226" customWidth="1"/>
    <col min="13575" max="13824" width="9.140625" style="226"/>
    <col min="13825" max="13825" width="5.140625" style="226" customWidth="1"/>
    <col min="13826" max="13826" width="45" style="226" customWidth="1"/>
    <col min="13827" max="13827" width="4.7109375" style="226" customWidth="1"/>
    <col min="13828" max="13828" width="7.85546875" style="226" customWidth="1"/>
    <col min="13829" max="13829" width="11.5703125" style="226" customWidth="1"/>
    <col min="13830" max="13830" width="15" style="226" customWidth="1"/>
    <col min="13831" max="14080" width="9.140625" style="226"/>
    <col min="14081" max="14081" width="5.140625" style="226" customWidth="1"/>
    <col min="14082" max="14082" width="45" style="226" customWidth="1"/>
    <col min="14083" max="14083" width="4.7109375" style="226" customWidth="1"/>
    <col min="14084" max="14084" width="7.85546875" style="226" customWidth="1"/>
    <col min="14085" max="14085" width="11.5703125" style="226" customWidth="1"/>
    <col min="14086" max="14086" width="15" style="226" customWidth="1"/>
    <col min="14087" max="14336" width="9.140625" style="226"/>
    <col min="14337" max="14337" width="5.140625" style="226" customWidth="1"/>
    <col min="14338" max="14338" width="45" style="226" customWidth="1"/>
    <col min="14339" max="14339" width="4.7109375" style="226" customWidth="1"/>
    <col min="14340" max="14340" width="7.85546875" style="226" customWidth="1"/>
    <col min="14341" max="14341" width="11.5703125" style="226" customWidth="1"/>
    <col min="14342" max="14342" width="15" style="226" customWidth="1"/>
    <col min="14343" max="14592" width="9.140625" style="226"/>
    <col min="14593" max="14593" width="5.140625" style="226" customWidth="1"/>
    <col min="14594" max="14594" width="45" style="226" customWidth="1"/>
    <col min="14595" max="14595" width="4.7109375" style="226" customWidth="1"/>
    <col min="14596" max="14596" width="7.85546875" style="226" customWidth="1"/>
    <col min="14597" max="14597" width="11.5703125" style="226" customWidth="1"/>
    <col min="14598" max="14598" width="15" style="226" customWidth="1"/>
    <col min="14599" max="14848" width="9.140625" style="226"/>
    <col min="14849" max="14849" width="5.140625" style="226" customWidth="1"/>
    <col min="14850" max="14850" width="45" style="226" customWidth="1"/>
    <col min="14851" max="14851" width="4.7109375" style="226" customWidth="1"/>
    <col min="14852" max="14852" width="7.85546875" style="226" customWidth="1"/>
    <col min="14853" max="14853" width="11.5703125" style="226" customWidth="1"/>
    <col min="14854" max="14854" width="15" style="226" customWidth="1"/>
    <col min="14855" max="15104" width="9.140625" style="226"/>
    <col min="15105" max="15105" width="5.140625" style="226" customWidth="1"/>
    <col min="15106" max="15106" width="45" style="226" customWidth="1"/>
    <col min="15107" max="15107" width="4.7109375" style="226" customWidth="1"/>
    <col min="15108" max="15108" width="7.85546875" style="226" customWidth="1"/>
    <col min="15109" max="15109" width="11.5703125" style="226" customWidth="1"/>
    <col min="15110" max="15110" width="15" style="226" customWidth="1"/>
    <col min="15111" max="15360" width="9.140625" style="226"/>
    <col min="15361" max="15361" width="5.140625" style="226" customWidth="1"/>
    <col min="15362" max="15362" width="45" style="226" customWidth="1"/>
    <col min="15363" max="15363" width="4.7109375" style="226" customWidth="1"/>
    <col min="15364" max="15364" width="7.85546875" style="226" customWidth="1"/>
    <col min="15365" max="15365" width="11.5703125" style="226" customWidth="1"/>
    <col min="15366" max="15366" width="15" style="226" customWidth="1"/>
    <col min="15367" max="15616" width="9.140625" style="226"/>
    <col min="15617" max="15617" width="5.140625" style="226" customWidth="1"/>
    <col min="15618" max="15618" width="45" style="226" customWidth="1"/>
    <col min="15619" max="15619" width="4.7109375" style="226" customWidth="1"/>
    <col min="15620" max="15620" width="7.85546875" style="226" customWidth="1"/>
    <col min="15621" max="15621" width="11.5703125" style="226" customWidth="1"/>
    <col min="15622" max="15622" width="15" style="226" customWidth="1"/>
    <col min="15623" max="15872" width="9.140625" style="226"/>
    <col min="15873" max="15873" width="5.140625" style="226" customWidth="1"/>
    <col min="15874" max="15874" width="45" style="226" customWidth="1"/>
    <col min="15875" max="15875" width="4.7109375" style="226" customWidth="1"/>
    <col min="15876" max="15876" width="7.85546875" style="226" customWidth="1"/>
    <col min="15877" max="15877" width="11.5703125" style="226" customWidth="1"/>
    <col min="15878" max="15878" width="15" style="226" customWidth="1"/>
    <col min="15879" max="16128" width="9.140625" style="226"/>
    <col min="16129" max="16129" width="5.140625" style="226" customWidth="1"/>
    <col min="16130" max="16130" width="45" style="226" customWidth="1"/>
    <col min="16131" max="16131" width="4.7109375" style="226" customWidth="1"/>
    <col min="16132" max="16132" width="7.85546875" style="226" customWidth="1"/>
    <col min="16133" max="16133" width="11.5703125" style="226" customWidth="1"/>
    <col min="16134" max="16134" width="15" style="226" customWidth="1"/>
    <col min="16135" max="16384" width="9.140625" style="226"/>
  </cols>
  <sheetData>
    <row r="1" spans="1:12">
      <c r="A1" s="158" t="s">
        <v>486</v>
      </c>
      <c r="B1" s="223" t="s">
        <v>649</v>
      </c>
      <c r="C1" s="180"/>
      <c r="D1" s="199"/>
      <c r="E1" s="245"/>
      <c r="F1" s="245"/>
      <c r="G1" s="227"/>
      <c r="H1" s="227"/>
      <c r="I1" s="227"/>
      <c r="J1" s="227"/>
      <c r="K1" s="227"/>
      <c r="L1" s="227"/>
    </row>
    <row r="2" spans="1:12">
      <c r="A2" s="227"/>
      <c r="B2" s="227"/>
      <c r="C2" s="227"/>
      <c r="D2" s="227"/>
      <c r="E2" s="245"/>
      <c r="F2" s="245"/>
      <c r="G2" s="227"/>
      <c r="H2" s="227"/>
      <c r="I2" s="227"/>
      <c r="J2" s="227"/>
      <c r="K2" s="227"/>
      <c r="L2" s="227"/>
    </row>
    <row r="3" spans="1:12">
      <c r="A3" s="160" t="s">
        <v>496</v>
      </c>
      <c r="B3" s="161" t="s">
        <v>15</v>
      </c>
      <c r="C3" s="162" t="s">
        <v>497</v>
      </c>
      <c r="D3" s="163" t="s">
        <v>17</v>
      </c>
      <c r="E3" s="164" t="s">
        <v>498</v>
      </c>
      <c r="F3" s="164" t="s">
        <v>499</v>
      </c>
      <c r="G3" s="227"/>
      <c r="H3" s="227"/>
      <c r="I3" s="227"/>
      <c r="J3" s="227"/>
      <c r="K3" s="227"/>
      <c r="L3" s="227"/>
    </row>
    <row r="4" spans="1:12">
      <c r="A4" s="228"/>
      <c r="B4" s="229"/>
      <c r="C4" s="246"/>
      <c r="D4" s="230"/>
      <c r="E4" s="247"/>
      <c r="F4" s="245"/>
      <c r="G4" s="227"/>
      <c r="H4" s="227"/>
      <c r="I4" s="227"/>
      <c r="J4" s="227"/>
      <c r="K4" s="227"/>
      <c r="L4" s="227"/>
    </row>
    <row r="5" spans="1:12" ht="27" customHeight="1">
      <c r="A5" s="167">
        <f>COUNT($A$4:A4)+1</f>
        <v>1</v>
      </c>
      <c r="B5" s="168" t="s">
        <v>650</v>
      </c>
      <c r="C5" s="176" t="s">
        <v>502</v>
      </c>
      <c r="D5" s="170">
        <v>1</v>
      </c>
      <c r="E5" s="248"/>
      <c r="F5" s="171">
        <f>D5*E5</f>
        <v>0</v>
      </c>
      <c r="G5" s="227"/>
      <c r="H5" s="227"/>
      <c r="I5" s="227"/>
      <c r="J5" s="227"/>
      <c r="K5" s="227"/>
      <c r="L5" s="227"/>
    </row>
    <row r="6" spans="1:12">
      <c r="A6" s="167"/>
      <c r="B6" s="177"/>
      <c r="C6" s="176"/>
      <c r="D6" s="170"/>
      <c r="E6" s="247"/>
      <c r="F6" s="245"/>
      <c r="G6" s="227"/>
      <c r="H6" s="227"/>
      <c r="I6" s="227"/>
      <c r="J6" s="227"/>
      <c r="K6" s="227"/>
      <c r="L6" s="227"/>
    </row>
    <row r="7" spans="1:12" ht="51">
      <c r="A7" s="167">
        <f>COUNT($A$4:A6)+1</f>
        <v>2</v>
      </c>
      <c r="B7" s="168" t="s">
        <v>651</v>
      </c>
      <c r="C7" s="176"/>
      <c r="D7" s="170"/>
      <c r="E7" s="247"/>
      <c r="F7" s="245"/>
      <c r="G7" s="227"/>
      <c r="H7" s="227"/>
      <c r="I7" s="227"/>
      <c r="J7" s="227"/>
      <c r="K7" s="227"/>
      <c r="L7" s="227"/>
    </row>
    <row r="8" spans="1:12" ht="15.75">
      <c r="A8" s="167"/>
      <c r="B8" s="173" t="s">
        <v>652</v>
      </c>
      <c r="C8" s="176"/>
      <c r="D8" s="170"/>
      <c r="E8" s="247"/>
      <c r="F8" s="245"/>
      <c r="G8" s="227"/>
      <c r="H8" s="227"/>
      <c r="I8" s="227"/>
      <c r="J8" s="227"/>
      <c r="K8" s="227"/>
      <c r="L8" s="227"/>
    </row>
    <row r="9" spans="1:12" ht="15.75">
      <c r="A9" s="167"/>
      <c r="B9" s="173" t="s">
        <v>653</v>
      </c>
      <c r="C9" s="176"/>
      <c r="D9" s="170"/>
      <c r="E9" s="247"/>
      <c r="F9" s="245"/>
      <c r="G9" s="227"/>
      <c r="H9" s="227"/>
      <c r="I9" s="227"/>
      <c r="J9" s="227"/>
      <c r="K9" s="227"/>
      <c r="L9" s="227"/>
    </row>
    <row r="10" spans="1:12">
      <c r="A10" s="167"/>
      <c r="B10" s="173" t="s">
        <v>654</v>
      </c>
      <c r="C10" s="176"/>
      <c r="D10" s="170"/>
      <c r="E10" s="247"/>
      <c r="F10" s="245"/>
      <c r="G10" s="227"/>
      <c r="H10" s="227"/>
      <c r="I10" s="227"/>
      <c r="J10" s="227"/>
      <c r="K10" s="227"/>
      <c r="L10" s="227"/>
    </row>
    <row r="11" spans="1:12" ht="25.5">
      <c r="A11" s="167"/>
      <c r="B11" s="173" t="s">
        <v>655</v>
      </c>
      <c r="C11" s="176" t="s">
        <v>502</v>
      </c>
      <c r="D11" s="170">
        <v>1</v>
      </c>
      <c r="E11" s="248"/>
      <c r="F11" s="171">
        <f>D11*E11</f>
        <v>0</v>
      </c>
      <c r="G11" s="227"/>
      <c r="H11" s="227"/>
      <c r="I11" s="227"/>
      <c r="J11" s="227"/>
      <c r="K11" s="227"/>
      <c r="L11" s="227"/>
    </row>
    <row r="12" spans="1:12">
      <c r="A12" s="167"/>
      <c r="B12" s="173"/>
      <c r="C12" s="176"/>
      <c r="D12" s="170"/>
      <c r="E12" s="248"/>
      <c r="F12" s="171"/>
      <c r="G12" s="227"/>
      <c r="H12" s="227"/>
      <c r="I12" s="227"/>
      <c r="J12" s="227"/>
      <c r="K12" s="227"/>
      <c r="L12" s="227"/>
    </row>
    <row r="13" spans="1:12" ht="39.75" customHeight="1">
      <c r="A13" s="167">
        <f>COUNT($A$4:A10)+1</f>
        <v>3</v>
      </c>
      <c r="B13" s="168" t="s">
        <v>656</v>
      </c>
      <c r="C13" s="176"/>
      <c r="D13" s="170"/>
      <c r="E13" s="247"/>
      <c r="F13" s="245"/>
      <c r="G13" s="227"/>
      <c r="H13" s="227"/>
      <c r="I13" s="227"/>
      <c r="J13" s="227"/>
      <c r="K13" s="227"/>
      <c r="L13" s="227"/>
    </row>
    <row r="14" spans="1:12">
      <c r="A14" s="167"/>
      <c r="B14" s="173" t="s">
        <v>657</v>
      </c>
      <c r="C14" s="176"/>
      <c r="D14" s="170"/>
      <c r="E14" s="247"/>
      <c r="F14" s="245"/>
      <c r="G14" s="227"/>
      <c r="H14" s="227"/>
      <c r="I14" s="227"/>
      <c r="J14" s="227"/>
      <c r="K14" s="227"/>
      <c r="L14" s="227"/>
    </row>
    <row r="15" spans="1:12">
      <c r="A15" s="167"/>
      <c r="B15" s="173" t="s">
        <v>658</v>
      </c>
      <c r="C15" s="176" t="s">
        <v>502</v>
      </c>
      <c r="D15" s="170">
        <v>1</v>
      </c>
      <c r="E15" s="248"/>
      <c r="F15" s="171">
        <f>D15*E15</f>
        <v>0</v>
      </c>
      <c r="G15" s="227"/>
      <c r="H15" s="227"/>
      <c r="I15" s="227"/>
      <c r="J15" s="227"/>
      <c r="K15" s="227"/>
      <c r="L15" s="227"/>
    </row>
    <row r="16" spans="1:12">
      <c r="A16" s="167"/>
      <c r="B16" s="177"/>
      <c r="C16" s="176"/>
      <c r="D16" s="170"/>
      <c r="E16" s="247"/>
      <c r="F16" s="245"/>
      <c r="G16" s="227"/>
      <c r="H16" s="227"/>
      <c r="I16" s="227"/>
      <c r="J16" s="227"/>
      <c r="K16" s="227"/>
      <c r="L16" s="227"/>
    </row>
    <row r="17" spans="1:12" ht="39.75" customHeight="1">
      <c r="A17" s="167">
        <f>COUNT($A$4:A16)+1</f>
        <v>4</v>
      </c>
      <c r="B17" s="168" t="s">
        <v>659</v>
      </c>
      <c r="C17" s="176"/>
      <c r="D17" s="170"/>
      <c r="E17" s="247"/>
      <c r="F17" s="245"/>
      <c r="G17" s="227"/>
      <c r="H17" s="227"/>
      <c r="I17" s="227"/>
      <c r="J17" s="227"/>
      <c r="K17" s="227"/>
      <c r="L17" s="227"/>
    </row>
    <row r="18" spans="1:12">
      <c r="A18" s="167"/>
      <c r="B18" s="173" t="s">
        <v>657</v>
      </c>
      <c r="C18" s="176" t="s">
        <v>526</v>
      </c>
      <c r="D18" s="170">
        <v>1</v>
      </c>
      <c r="E18" s="248"/>
      <c r="F18" s="171">
        <f>D18*E18</f>
        <v>0</v>
      </c>
      <c r="G18" s="227"/>
      <c r="H18" s="227"/>
      <c r="I18" s="227"/>
      <c r="J18" s="227"/>
      <c r="K18" s="227"/>
      <c r="L18" s="227"/>
    </row>
    <row r="19" spans="1:12">
      <c r="A19" s="167"/>
      <c r="B19" s="177"/>
      <c r="C19" s="176"/>
      <c r="D19" s="170"/>
      <c r="E19" s="247"/>
      <c r="F19" s="245"/>
      <c r="G19" s="227"/>
      <c r="H19" s="227"/>
      <c r="I19" s="227"/>
      <c r="J19" s="227"/>
      <c r="K19" s="227"/>
      <c r="L19" s="227"/>
    </row>
    <row r="20" spans="1:12" ht="64.5" customHeight="1">
      <c r="A20" s="167">
        <f>COUNT($A$4:A19)+1</f>
        <v>5</v>
      </c>
      <c r="B20" s="168" t="s">
        <v>660</v>
      </c>
      <c r="C20" s="176"/>
      <c r="D20" s="170"/>
      <c r="E20" s="247"/>
      <c r="F20" s="245"/>
      <c r="G20" s="227"/>
      <c r="H20" s="227"/>
      <c r="I20" s="227"/>
      <c r="J20" s="227"/>
      <c r="K20" s="227"/>
      <c r="L20" s="227"/>
    </row>
    <row r="21" spans="1:12" ht="25.5">
      <c r="A21" s="167"/>
      <c r="B21" s="173" t="s">
        <v>661</v>
      </c>
      <c r="C21" s="176" t="s">
        <v>502</v>
      </c>
      <c r="D21" s="170">
        <v>1</v>
      </c>
      <c r="E21" s="248"/>
      <c r="F21" s="171">
        <f>D21*E21</f>
        <v>0</v>
      </c>
      <c r="G21" s="227"/>
      <c r="H21" s="227"/>
      <c r="I21" s="227"/>
      <c r="J21" s="227"/>
      <c r="K21" s="227"/>
      <c r="L21" s="227"/>
    </row>
    <row r="22" spans="1:12">
      <c r="A22" s="167"/>
      <c r="B22" s="177"/>
      <c r="C22" s="176"/>
      <c r="D22" s="170"/>
      <c r="E22" s="247"/>
      <c r="F22" s="245"/>
      <c r="G22" s="227"/>
      <c r="H22" s="227"/>
      <c r="I22" s="227"/>
      <c r="J22" s="227"/>
      <c r="K22" s="227"/>
      <c r="L22" s="227"/>
    </row>
    <row r="23" spans="1:12" ht="51.75" customHeight="1">
      <c r="A23" s="167">
        <f>COUNT($A$4:A22)+1</f>
        <v>6</v>
      </c>
      <c r="B23" s="168" t="s">
        <v>662</v>
      </c>
      <c r="C23" s="249"/>
      <c r="D23" s="250"/>
      <c r="E23" s="247"/>
      <c r="F23" s="245"/>
      <c r="G23" s="227"/>
      <c r="H23" s="227"/>
      <c r="I23" s="227"/>
      <c r="J23" s="227"/>
      <c r="K23" s="227"/>
      <c r="L23" s="227"/>
    </row>
    <row r="24" spans="1:12">
      <c r="A24" s="167"/>
      <c r="B24" s="177" t="s">
        <v>616</v>
      </c>
      <c r="C24" s="176" t="s">
        <v>526</v>
      </c>
      <c r="D24" s="170">
        <v>1</v>
      </c>
      <c r="E24" s="248"/>
      <c r="F24" s="171">
        <f>D24*E24</f>
        <v>0</v>
      </c>
      <c r="G24" s="251"/>
      <c r="H24" s="227"/>
      <c r="I24" s="227"/>
      <c r="J24" s="227"/>
      <c r="K24" s="227"/>
      <c r="L24" s="227"/>
    </row>
    <row r="25" spans="1:12">
      <c r="A25" s="167"/>
      <c r="B25" s="177"/>
      <c r="C25" s="176"/>
      <c r="D25" s="170"/>
      <c r="E25" s="247"/>
      <c r="F25" s="245"/>
      <c r="G25" s="227"/>
      <c r="H25" s="227"/>
      <c r="I25" s="227"/>
      <c r="J25" s="227"/>
      <c r="K25" s="227"/>
      <c r="L25" s="227"/>
    </row>
    <row r="26" spans="1:12" ht="66" customHeight="1">
      <c r="A26" s="167">
        <f>COUNT($A$4:A25)+1</f>
        <v>7</v>
      </c>
      <c r="B26" s="168" t="s">
        <v>663</v>
      </c>
      <c r="C26" s="249"/>
      <c r="D26" s="250"/>
      <c r="E26" s="247"/>
      <c r="F26" s="245"/>
      <c r="G26" s="227"/>
      <c r="H26" s="227"/>
      <c r="I26" s="227"/>
      <c r="J26" s="227"/>
      <c r="K26" s="227"/>
      <c r="L26" s="227"/>
    </row>
    <row r="27" spans="1:12">
      <c r="A27" s="167"/>
      <c r="B27" s="173" t="s">
        <v>664</v>
      </c>
      <c r="C27" s="249"/>
      <c r="D27" s="250"/>
      <c r="E27" s="247"/>
      <c r="F27" s="245"/>
      <c r="G27" s="227"/>
      <c r="H27" s="227"/>
      <c r="I27" s="227"/>
      <c r="J27" s="227"/>
      <c r="K27" s="227"/>
      <c r="L27" s="227"/>
    </row>
    <row r="28" spans="1:12">
      <c r="A28" s="167"/>
      <c r="B28" s="177" t="s">
        <v>616</v>
      </c>
      <c r="C28" s="176" t="s">
        <v>526</v>
      </c>
      <c r="D28" s="170">
        <v>1</v>
      </c>
      <c r="E28" s="248"/>
      <c r="F28" s="171">
        <f>D28*E28</f>
        <v>0</v>
      </c>
      <c r="G28" s="251"/>
      <c r="H28" s="227"/>
      <c r="I28" s="227"/>
      <c r="J28" s="227"/>
      <c r="K28" s="227"/>
      <c r="L28" s="227"/>
    </row>
    <row r="29" spans="1:12">
      <c r="A29" s="167"/>
      <c r="B29" s="177"/>
      <c r="C29" s="176"/>
      <c r="D29" s="170"/>
      <c r="E29" s="247"/>
      <c r="F29" s="245"/>
      <c r="G29" s="227"/>
      <c r="H29" s="227"/>
      <c r="I29" s="227"/>
      <c r="J29" s="227"/>
      <c r="K29" s="227"/>
      <c r="L29" s="227"/>
    </row>
    <row r="30" spans="1:12" ht="93" customHeight="1">
      <c r="A30" s="167">
        <f>COUNT($A$4:A29)+1</f>
        <v>8</v>
      </c>
      <c r="B30" s="168" t="s">
        <v>665</v>
      </c>
      <c r="C30" s="203"/>
      <c r="D30" s="207"/>
      <c r="E30" s="178"/>
      <c r="F30" s="171"/>
      <c r="G30" s="227"/>
      <c r="H30" s="227"/>
      <c r="I30" s="227"/>
      <c r="J30" s="227"/>
      <c r="K30" s="227"/>
      <c r="L30" s="227"/>
    </row>
    <row r="31" spans="1:12" ht="14.25" customHeight="1">
      <c r="A31" s="167"/>
      <c r="B31" s="173" t="s">
        <v>666</v>
      </c>
      <c r="C31" s="203"/>
      <c r="D31" s="207"/>
      <c r="E31" s="178"/>
      <c r="F31" s="171"/>
      <c r="G31" s="227"/>
      <c r="H31" s="227"/>
      <c r="I31" s="227"/>
      <c r="J31" s="227"/>
      <c r="K31" s="227"/>
      <c r="L31" s="227"/>
    </row>
    <row r="32" spans="1:12">
      <c r="A32" s="211"/>
      <c r="B32" s="202" t="s">
        <v>667</v>
      </c>
      <c r="C32" s="176" t="s">
        <v>438</v>
      </c>
      <c r="D32" s="170">
        <v>7</v>
      </c>
      <c r="E32" s="178"/>
      <c r="F32" s="171">
        <f>D32*E32</f>
        <v>0</v>
      </c>
      <c r="G32" s="227"/>
      <c r="H32" s="227"/>
      <c r="I32" s="227"/>
      <c r="J32" s="227"/>
      <c r="K32" s="227"/>
      <c r="L32" s="227"/>
    </row>
    <row r="33" spans="1:12">
      <c r="A33" s="211"/>
      <c r="B33" s="202"/>
      <c r="C33" s="176"/>
      <c r="D33" s="170"/>
      <c r="E33" s="178"/>
      <c r="F33" s="171"/>
      <c r="G33" s="227"/>
      <c r="H33" s="227"/>
      <c r="I33" s="227"/>
      <c r="J33" s="227"/>
      <c r="K33" s="227"/>
      <c r="L33" s="227"/>
    </row>
    <row r="34" spans="1:12" ht="63.75">
      <c r="A34" s="167">
        <f>COUNT($A$5:A33)+1</f>
        <v>9</v>
      </c>
      <c r="B34" s="168" t="s">
        <v>668</v>
      </c>
      <c r="C34" s="249"/>
      <c r="D34" s="250"/>
      <c r="E34" s="247"/>
      <c r="F34" s="245"/>
      <c r="G34" s="227"/>
      <c r="H34" s="227"/>
      <c r="I34" s="227"/>
      <c r="J34" s="227"/>
      <c r="K34" s="227"/>
      <c r="L34" s="227"/>
    </row>
    <row r="35" spans="1:12">
      <c r="A35" s="235"/>
      <c r="B35" s="177" t="s">
        <v>669</v>
      </c>
      <c r="C35" s="176" t="s">
        <v>526</v>
      </c>
      <c r="D35" s="170">
        <v>1</v>
      </c>
      <c r="E35" s="248"/>
      <c r="F35" s="171">
        <f>D35*E35</f>
        <v>0</v>
      </c>
      <c r="G35" s="227"/>
      <c r="H35" s="227"/>
      <c r="I35" s="227"/>
      <c r="J35" s="227"/>
      <c r="K35" s="227"/>
      <c r="L35" s="227"/>
    </row>
    <row r="36" spans="1:12">
      <c r="A36" s="235"/>
      <c r="B36" s="236"/>
      <c r="C36" s="176"/>
      <c r="D36" s="170"/>
      <c r="E36" s="247"/>
      <c r="F36" s="245"/>
      <c r="G36" s="227"/>
      <c r="H36" s="227"/>
      <c r="I36" s="227"/>
      <c r="J36" s="227"/>
      <c r="K36" s="227"/>
      <c r="L36" s="227"/>
    </row>
    <row r="37" spans="1:12" ht="39.75" customHeight="1">
      <c r="A37" s="167">
        <f>COUNT($A$4:A36)+1</f>
        <v>10</v>
      </c>
      <c r="B37" s="168" t="s">
        <v>670</v>
      </c>
      <c r="C37" s="176" t="s">
        <v>526</v>
      </c>
      <c r="D37" s="170">
        <v>1</v>
      </c>
      <c r="E37" s="248"/>
      <c r="F37" s="171">
        <f>D37*E37</f>
        <v>0</v>
      </c>
      <c r="G37" s="227"/>
      <c r="H37" s="227"/>
      <c r="I37" s="227"/>
      <c r="J37" s="227"/>
      <c r="K37" s="227"/>
      <c r="L37" s="227"/>
    </row>
    <row r="38" spans="1:12">
      <c r="A38" s="167"/>
      <c r="B38" s="173"/>
      <c r="C38" s="176"/>
      <c r="D38" s="170"/>
      <c r="E38" s="247"/>
      <c r="F38" s="245"/>
      <c r="G38" s="227"/>
      <c r="H38" s="227"/>
      <c r="I38" s="227"/>
      <c r="J38" s="227"/>
      <c r="K38" s="227"/>
      <c r="L38" s="227"/>
    </row>
    <row r="39" spans="1:12" ht="27" customHeight="1">
      <c r="A39" s="167">
        <f>COUNT($A$4:A38)+1</f>
        <v>11</v>
      </c>
      <c r="B39" s="168" t="s">
        <v>671</v>
      </c>
      <c r="C39" s="169" t="s">
        <v>502</v>
      </c>
      <c r="D39" s="170">
        <v>1</v>
      </c>
      <c r="E39" s="248"/>
      <c r="F39" s="171">
        <f>D39*E39</f>
        <v>0</v>
      </c>
      <c r="G39" s="227"/>
      <c r="H39" s="227"/>
      <c r="I39" s="227"/>
      <c r="J39" s="227"/>
      <c r="K39" s="227"/>
      <c r="L39" s="227"/>
    </row>
    <row r="40" spans="1:12">
      <c r="A40" s="167"/>
      <c r="B40" s="173"/>
      <c r="C40" s="176"/>
      <c r="D40" s="170"/>
      <c r="E40" s="247"/>
      <c r="F40" s="245"/>
      <c r="G40" s="227"/>
      <c r="H40" s="227"/>
      <c r="I40" s="227"/>
      <c r="J40" s="227"/>
      <c r="K40" s="227"/>
      <c r="L40" s="227"/>
    </row>
    <row r="41" spans="1:12" ht="27" customHeight="1">
      <c r="A41" s="167">
        <f>COUNT($A$4:A40)+1</f>
        <v>12</v>
      </c>
      <c r="B41" s="168" t="s">
        <v>672</v>
      </c>
      <c r="C41" s="169" t="s">
        <v>502</v>
      </c>
      <c r="D41" s="170">
        <v>1</v>
      </c>
      <c r="E41" s="248"/>
      <c r="F41" s="171">
        <f>D41*E41</f>
        <v>0</v>
      </c>
      <c r="G41" s="227"/>
      <c r="H41" s="227"/>
      <c r="I41" s="227"/>
      <c r="J41" s="227"/>
      <c r="K41" s="227"/>
      <c r="L41" s="227"/>
    </row>
    <row r="42" spans="1:12">
      <c r="A42" s="167"/>
      <c r="B42" s="168"/>
      <c r="C42" s="169"/>
      <c r="D42" s="170"/>
      <c r="E42" s="247"/>
      <c r="F42" s="245"/>
      <c r="G42" s="227"/>
      <c r="H42" s="227"/>
      <c r="I42" s="227"/>
      <c r="J42" s="227"/>
      <c r="K42" s="227"/>
      <c r="L42" s="227"/>
    </row>
    <row r="43" spans="1:12" ht="52.5" customHeight="1">
      <c r="A43" s="167">
        <f>COUNT($A$4:A42)+1</f>
        <v>13</v>
      </c>
      <c r="B43" s="168" t="s">
        <v>673</v>
      </c>
      <c r="C43" s="176" t="s">
        <v>502</v>
      </c>
      <c r="D43" s="170">
        <v>1</v>
      </c>
      <c r="E43" s="248"/>
      <c r="F43" s="171">
        <f>D43*E43</f>
        <v>0</v>
      </c>
      <c r="G43" s="227"/>
      <c r="H43" s="227"/>
      <c r="I43" s="227"/>
      <c r="J43" s="227"/>
      <c r="K43" s="227"/>
      <c r="L43" s="227"/>
    </row>
    <row r="44" spans="1:12">
      <c r="A44" s="167"/>
      <c r="B44" s="236"/>
      <c r="C44" s="249"/>
      <c r="D44" s="250"/>
      <c r="E44" s="247"/>
      <c r="F44" s="245"/>
      <c r="G44" s="227"/>
      <c r="H44" s="227"/>
      <c r="I44" s="227"/>
      <c r="J44" s="227"/>
      <c r="K44" s="227"/>
      <c r="L44" s="227"/>
    </row>
    <row r="45" spans="1:12" ht="39.75" customHeight="1">
      <c r="A45" s="167">
        <f>COUNT($A$4:A44)+1</f>
        <v>14</v>
      </c>
      <c r="B45" s="168" t="s">
        <v>674</v>
      </c>
      <c r="C45" s="176" t="s">
        <v>502</v>
      </c>
      <c r="D45" s="170">
        <v>1</v>
      </c>
      <c r="E45" s="248"/>
      <c r="F45" s="171">
        <f>D45*E45</f>
        <v>0</v>
      </c>
      <c r="G45" s="227"/>
      <c r="H45" s="227"/>
      <c r="I45" s="227"/>
      <c r="J45" s="227"/>
      <c r="K45" s="227"/>
      <c r="L45" s="227"/>
    </row>
    <row r="46" spans="1:12">
      <c r="A46" s="167"/>
      <c r="B46" s="236"/>
      <c r="C46" s="249"/>
      <c r="D46" s="250"/>
      <c r="E46" s="247"/>
      <c r="F46" s="245"/>
      <c r="G46" s="227"/>
      <c r="H46" s="227"/>
      <c r="I46" s="227"/>
      <c r="J46" s="227"/>
      <c r="K46" s="227"/>
      <c r="L46" s="227"/>
    </row>
    <row r="47" spans="1:12" ht="40.5" customHeight="1">
      <c r="A47" s="167">
        <f>COUNT($A$4:A46)+1</f>
        <v>15</v>
      </c>
      <c r="B47" s="168" t="s">
        <v>558</v>
      </c>
      <c r="C47" s="213" t="s">
        <v>433</v>
      </c>
      <c r="D47" s="214">
        <v>5</v>
      </c>
      <c r="E47" s="247"/>
      <c r="F47" s="252">
        <f>SUM(F5:F46)*D47/100</f>
        <v>0</v>
      </c>
      <c r="G47" s="227"/>
      <c r="H47" s="227"/>
      <c r="I47" s="227"/>
      <c r="J47" s="227"/>
      <c r="K47" s="227"/>
      <c r="L47" s="227"/>
    </row>
    <row r="48" spans="1:12">
      <c r="A48" s="167"/>
      <c r="B48" s="236"/>
      <c r="C48" s="249"/>
      <c r="D48" s="253"/>
      <c r="E48" s="247"/>
      <c r="F48" s="254"/>
      <c r="G48" s="227"/>
      <c r="H48" s="227"/>
      <c r="I48" s="227"/>
      <c r="J48" s="227"/>
      <c r="K48" s="227"/>
      <c r="L48" s="227"/>
    </row>
    <row r="49" spans="1:12" ht="40.5" customHeight="1">
      <c r="A49" s="167">
        <f>COUNT($A$4:A48)+1</f>
        <v>16</v>
      </c>
      <c r="B49" s="168" t="s">
        <v>559</v>
      </c>
      <c r="C49" s="213" t="s">
        <v>433</v>
      </c>
      <c r="D49" s="214">
        <v>3</v>
      </c>
      <c r="E49" s="247"/>
      <c r="F49" s="252">
        <f>SUM(F5:F46)*D49/100</f>
        <v>0</v>
      </c>
      <c r="G49" s="227"/>
      <c r="H49" s="227"/>
      <c r="I49" s="227"/>
      <c r="J49" s="227"/>
      <c r="K49" s="227"/>
      <c r="L49" s="227"/>
    </row>
    <row r="50" spans="1:12">
      <c r="A50" s="239"/>
      <c r="B50" s="239"/>
      <c r="C50" s="255"/>
      <c r="D50" s="255"/>
      <c r="E50" s="256"/>
      <c r="F50" s="257"/>
      <c r="G50" s="227"/>
      <c r="H50" s="227"/>
      <c r="I50" s="227"/>
      <c r="J50" s="227"/>
      <c r="K50" s="227"/>
      <c r="L50" s="227"/>
    </row>
    <row r="51" spans="1:12" ht="15" thickBot="1">
      <c r="A51" s="189"/>
      <c r="B51" s="190" t="str">
        <f>$B$1&amp;" skupaj:"</f>
        <v>Plinska inštalacija skupaj:</v>
      </c>
      <c r="C51" s="258"/>
      <c r="D51" s="192"/>
      <c r="E51" s="193" t="s">
        <v>490</v>
      </c>
      <c r="F51" s="259">
        <f>SUM(F5:F50)</f>
        <v>0</v>
      </c>
      <c r="G51" s="227"/>
      <c r="H51" s="227"/>
      <c r="I51" s="227"/>
      <c r="J51" s="227"/>
      <c r="K51" s="227"/>
      <c r="L51" s="227"/>
    </row>
    <row r="52" spans="1:12" ht="15" thickTop="1">
      <c r="A52" s="227"/>
      <c r="B52" s="227"/>
      <c r="C52" s="227"/>
      <c r="D52" s="227"/>
      <c r="E52" s="245"/>
      <c r="F52" s="245"/>
      <c r="G52" s="227"/>
      <c r="H52" s="227"/>
      <c r="I52" s="227"/>
      <c r="J52" s="227"/>
      <c r="K52" s="227"/>
      <c r="L52" s="227"/>
    </row>
    <row r="53" spans="1:12">
      <c r="A53" s="260"/>
      <c r="B53" s="150"/>
      <c r="C53" s="260"/>
      <c r="D53" s="143"/>
      <c r="E53" s="245"/>
      <c r="F53" s="245"/>
      <c r="G53" s="227"/>
      <c r="H53" s="227"/>
      <c r="I53" s="227"/>
      <c r="J53" s="227"/>
      <c r="K53" s="227"/>
      <c r="L53" s="227"/>
    </row>
    <row r="54" spans="1:12">
      <c r="A54" s="260"/>
      <c r="B54" s="150"/>
      <c r="C54" s="260"/>
      <c r="D54" s="143"/>
      <c r="E54" s="245"/>
      <c r="F54" s="245"/>
      <c r="G54" s="227"/>
      <c r="H54" s="227"/>
      <c r="I54" s="227"/>
      <c r="J54" s="227"/>
      <c r="K54" s="227"/>
      <c r="L54" s="227"/>
    </row>
    <row r="55" spans="1:12">
      <c r="A55" s="260"/>
      <c r="B55" s="150"/>
      <c r="C55" s="260"/>
      <c r="D55" s="143"/>
      <c r="E55" s="245"/>
      <c r="F55" s="245"/>
      <c r="G55" s="227"/>
      <c r="H55" s="227"/>
      <c r="I55" s="227"/>
      <c r="J55" s="227"/>
      <c r="K55" s="227"/>
      <c r="L55" s="227"/>
    </row>
    <row r="56" spans="1:12">
      <c r="A56" s="260"/>
      <c r="B56" s="150"/>
      <c r="C56" s="260"/>
      <c r="D56" s="143"/>
      <c r="E56" s="245"/>
      <c r="F56" s="245"/>
      <c r="G56" s="227"/>
      <c r="H56" s="227"/>
      <c r="I56" s="227"/>
      <c r="J56" s="227"/>
      <c r="K56" s="227"/>
      <c r="L56" s="227"/>
    </row>
    <row r="57" spans="1:12">
      <c r="A57" s="227"/>
      <c r="B57" s="227"/>
      <c r="C57" s="227"/>
      <c r="D57" s="227"/>
      <c r="E57" s="245"/>
      <c r="F57" s="245"/>
      <c r="G57" s="227"/>
      <c r="H57" s="227"/>
      <c r="I57" s="227"/>
      <c r="J57" s="227"/>
      <c r="K57" s="227"/>
      <c r="L57" s="227"/>
    </row>
    <row r="58" spans="1:12">
      <c r="A58" s="227"/>
      <c r="B58" s="227"/>
      <c r="C58" s="227"/>
      <c r="D58" s="227"/>
      <c r="E58" s="245"/>
      <c r="F58" s="245"/>
      <c r="G58" s="227"/>
      <c r="H58" s="227"/>
      <c r="I58" s="227"/>
      <c r="J58" s="227"/>
      <c r="K58" s="227"/>
      <c r="L58" s="227"/>
    </row>
    <row r="59" spans="1:12">
      <c r="A59" s="251"/>
      <c r="B59" s="251"/>
      <c r="C59" s="251"/>
      <c r="D59" s="251"/>
      <c r="E59" s="245"/>
      <c r="F59" s="245"/>
      <c r="G59" s="227"/>
      <c r="H59" s="227"/>
      <c r="I59" s="227"/>
      <c r="J59" s="227"/>
      <c r="K59" s="227"/>
      <c r="L59" s="227"/>
    </row>
    <row r="60" spans="1:12">
      <c r="A60" s="251"/>
      <c r="B60" s="251"/>
      <c r="C60" s="251"/>
      <c r="D60" s="251"/>
      <c r="E60" s="245"/>
      <c r="F60" s="245"/>
      <c r="G60" s="227"/>
      <c r="H60" s="227"/>
      <c r="I60" s="227"/>
      <c r="J60" s="227"/>
      <c r="K60" s="227"/>
      <c r="L60" s="227"/>
    </row>
    <row r="61" spans="1:12">
      <c r="A61" s="217"/>
      <c r="B61" s="218"/>
      <c r="C61" s="219"/>
      <c r="D61" s="180"/>
      <c r="E61" s="200"/>
      <c r="F61" s="200"/>
    </row>
    <row r="62" spans="1:12">
      <c r="A62" s="217"/>
      <c r="B62" s="218"/>
      <c r="C62" s="219"/>
      <c r="D62" s="180"/>
      <c r="E62" s="200"/>
      <c r="F62" s="200"/>
    </row>
    <row r="63" spans="1:12">
      <c r="A63" s="217"/>
      <c r="B63" s="218"/>
      <c r="C63" s="219"/>
      <c r="D63" s="180"/>
      <c r="E63" s="200"/>
      <c r="F63" s="200"/>
    </row>
    <row r="64" spans="1:12">
      <c r="A64" s="217"/>
      <c r="B64" s="218"/>
      <c r="C64" s="219"/>
      <c r="D64" s="180"/>
      <c r="E64" s="200"/>
      <c r="F64" s="200"/>
    </row>
    <row r="65" spans="1:6">
      <c r="A65" s="217"/>
      <c r="B65" s="218"/>
      <c r="C65" s="219"/>
      <c r="D65" s="180"/>
      <c r="E65" s="200"/>
      <c r="F65" s="200"/>
    </row>
    <row r="66" spans="1:6">
      <c r="A66" s="217"/>
      <c r="B66" s="218"/>
      <c r="C66" s="219"/>
      <c r="D66" s="180"/>
      <c r="E66" s="200"/>
      <c r="F66" s="200"/>
    </row>
    <row r="67" spans="1:6">
      <c r="A67" s="217"/>
      <c r="B67" s="218"/>
      <c r="C67" s="219"/>
      <c r="D67" s="180"/>
      <c r="E67" s="200"/>
      <c r="F67" s="200"/>
    </row>
    <row r="68" spans="1:6">
      <c r="A68" s="217"/>
      <c r="B68" s="218"/>
      <c r="C68" s="219"/>
      <c r="D68" s="180"/>
      <c r="E68" s="200"/>
      <c r="F68" s="200"/>
    </row>
    <row r="69" spans="1:6">
      <c r="A69" s="217"/>
      <c r="B69" s="218"/>
      <c r="C69" s="219"/>
      <c r="D69" s="180"/>
      <c r="E69" s="200"/>
      <c r="F69" s="200"/>
    </row>
    <row r="70" spans="1:6">
      <c r="A70" s="217"/>
      <c r="B70" s="218"/>
      <c r="C70" s="219"/>
      <c r="D70" s="180"/>
      <c r="E70" s="200"/>
      <c r="F70" s="200"/>
    </row>
    <row r="71" spans="1:6">
      <c r="A71" s="217"/>
      <c r="B71" s="218"/>
      <c r="C71" s="219"/>
      <c r="D71" s="180"/>
      <c r="E71" s="200"/>
      <c r="F71" s="200"/>
    </row>
    <row r="72" spans="1:6">
      <c r="A72" s="217"/>
      <c r="B72" s="218"/>
      <c r="C72" s="219"/>
      <c r="D72" s="180"/>
      <c r="E72" s="200"/>
      <c r="F72" s="200"/>
    </row>
    <row r="73" spans="1:6">
      <c r="A73" s="217"/>
      <c r="B73" s="218"/>
      <c r="C73" s="219"/>
      <c r="D73" s="180"/>
      <c r="E73" s="200"/>
      <c r="F73" s="200"/>
    </row>
    <row r="74" spans="1:6">
      <c r="A74" s="217"/>
      <c r="B74" s="218"/>
      <c r="C74" s="219"/>
      <c r="D74" s="180"/>
      <c r="E74" s="200"/>
      <c r="F74" s="200"/>
    </row>
    <row r="75" spans="1:6">
      <c r="A75" s="217"/>
      <c r="B75" s="218"/>
      <c r="C75" s="219"/>
      <c r="D75" s="180"/>
      <c r="E75" s="200"/>
      <c r="F75" s="200"/>
    </row>
    <row r="76" spans="1:6">
      <c r="A76" s="217"/>
      <c r="B76" s="218"/>
      <c r="C76" s="219"/>
      <c r="D76" s="180"/>
      <c r="E76" s="200"/>
      <c r="F76" s="200"/>
    </row>
    <row r="77" spans="1:6">
      <c r="A77" s="217"/>
      <c r="B77" s="218"/>
      <c r="C77" s="219"/>
      <c r="D77" s="180"/>
      <c r="E77" s="200"/>
      <c r="F77" s="200"/>
    </row>
    <row r="78" spans="1:6">
      <c r="A78" s="217"/>
      <c r="B78" s="218"/>
      <c r="C78" s="219"/>
      <c r="D78" s="180"/>
      <c r="E78" s="200"/>
      <c r="F78" s="200"/>
    </row>
    <row r="79" spans="1:6">
      <c r="A79" s="217"/>
      <c r="B79" s="218"/>
      <c r="C79" s="219"/>
      <c r="D79" s="180"/>
      <c r="E79" s="200"/>
      <c r="F79" s="200"/>
    </row>
    <row r="80" spans="1:6">
      <c r="A80" s="217"/>
      <c r="B80" s="218"/>
      <c r="C80" s="219"/>
      <c r="D80" s="180"/>
      <c r="E80" s="200"/>
      <c r="F80" s="200"/>
    </row>
    <row r="81" spans="1:6">
      <c r="A81" s="217"/>
      <c r="B81" s="218"/>
      <c r="C81" s="219"/>
      <c r="D81" s="180"/>
      <c r="E81" s="200"/>
      <c r="F81" s="200"/>
    </row>
    <row r="82" spans="1:6">
      <c r="A82" s="217"/>
      <c r="B82" s="218"/>
      <c r="C82" s="219"/>
      <c r="D82" s="180"/>
      <c r="E82" s="200"/>
      <c r="F82" s="200"/>
    </row>
    <row r="83" spans="1:6">
      <c r="A83" s="217"/>
      <c r="B83" s="218"/>
      <c r="C83" s="219"/>
      <c r="D83" s="180"/>
      <c r="E83" s="200"/>
      <c r="F83" s="200"/>
    </row>
    <row r="84" spans="1:6">
      <c r="A84" s="217"/>
      <c r="B84" s="218"/>
      <c r="C84" s="219"/>
      <c r="D84" s="180"/>
      <c r="E84" s="200"/>
      <c r="F84" s="200"/>
    </row>
    <row r="85" spans="1:6">
      <c r="A85" s="217"/>
      <c r="B85" s="218"/>
      <c r="C85" s="219"/>
      <c r="D85" s="180"/>
      <c r="E85" s="200"/>
      <c r="F85" s="200"/>
    </row>
    <row r="86" spans="1:6">
      <c r="A86" s="217"/>
      <c r="B86" s="218"/>
      <c r="C86" s="219"/>
      <c r="D86" s="180"/>
      <c r="E86" s="200"/>
      <c r="F86" s="200"/>
    </row>
    <row r="87" spans="1:6">
      <c r="A87" s="217"/>
      <c r="B87" s="218"/>
      <c r="C87" s="219"/>
      <c r="D87" s="180"/>
      <c r="E87" s="200"/>
      <c r="F87" s="200"/>
    </row>
    <row r="88" spans="1:6">
      <c r="A88" s="217"/>
      <c r="B88" s="218"/>
      <c r="C88" s="219"/>
      <c r="D88" s="180"/>
      <c r="E88" s="200"/>
      <c r="F88" s="200"/>
    </row>
    <row r="89" spans="1:6">
      <c r="A89" s="217"/>
      <c r="B89" s="218"/>
      <c r="C89" s="219"/>
      <c r="D89" s="180"/>
      <c r="E89" s="200"/>
      <c r="F89" s="200"/>
    </row>
    <row r="90" spans="1:6">
      <c r="A90" s="217"/>
      <c r="B90" s="218"/>
      <c r="C90" s="219"/>
      <c r="D90" s="180"/>
      <c r="E90" s="200"/>
      <c r="F90" s="200"/>
    </row>
    <row r="91" spans="1:6">
      <c r="A91" s="217"/>
      <c r="B91" s="218"/>
      <c r="C91" s="219"/>
      <c r="D91" s="180"/>
      <c r="E91" s="200"/>
      <c r="F91" s="200"/>
    </row>
    <row r="92" spans="1:6">
      <c r="A92" s="217"/>
      <c r="B92" s="218"/>
      <c r="C92" s="219"/>
      <c r="D92" s="180"/>
      <c r="E92" s="200"/>
      <c r="F92" s="200"/>
    </row>
    <row r="93" spans="1:6">
      <c r="A93" s="217"/>
      <c r="B93" s="218"/>
      <c r="C93" s="219"/>
      <c r="D93" s="180"/>
      <c r="E93" s="200"/>
      <c r="F93" s="200"/>
    </row>
    <row r="94" spans="1:6">
      <c r="A94" s="217"/>
      <c r="B94" s="218"/>
      <c r="C94" s="219"/>
      <c r="D94" s="180"/>
      <c r="E94" s="200"/>
      <c r="F94" s="200"/>
    </row>
    <row r="95" spans="1:6">
      <c r="A95" s="217"/>
      <c r="B95" s="218"/>
      <c r="C95" s="219"/>
      <c r="D95" s="180"/>
      <c r="E95" s="200"/>
      <c r="F95" s="200"/>
    </row>
    <row r="96" spans="1:6">
      <c r="A96" s="217"/>
      <c r="B96" s="218"/>
      <c r="C96" s="219"/>
      <c r="D96" s="180"/>
      <c r="E96" s="200"/>
      <c r="F96" s="200"/>
    </row>
    <row r="97" spans="1:6">
      <c r="A97" s="217"/>
      <c r="B97" s="218"/>
      <c r="C97" s="219"/>
      <c r="D97" s="180"/>
      <c r="E97" s="200"/>
      <c r="F97" s="200"/>
    </row>
    <row r="98" spans="1:6">
      <c r="A98" s="217"/>
      <c r="B98" s="218"/>
      <c r="C98" s="219"/>
      <c r="D98" s="180"/>
      <c r="E98" s="200"/>
      <c r="F98" s="200"/>
    </row>
    <row r="99" spans="1:6">
      <c r="A99" s="217"/>
      <c r="B99" s="218"/>
      <c r="C99" s="219"/>
      <c r="D99" s="180"/>
      <c r="E99" s="200"/>
      <c r="F99" s="200"/>
    </row>
    <row r="100" spans="1:6">
      <c r="A100" s="217"/>
      <c r="B100" s="218"/>
      <c r="C100" s="219"/>
      <c r="D100" s="180"/>
      <c r="E100" s="200"/>
      <c r="F100" s="200"/>
    </row>
    <row r="101" spans="1:6">
      <c r="A101" s="217"/>
      <c r="B101" s="218"/>
      <c r="C101" s="219"/>
      <c r="D101" s="180"/>
      <c r="E101" s="200"/>
      <c r="F101" s="200"/>
    </row>
  </sheetData>
  <sheetProtection password="ED8E" sheet="1" objects="1" scenarios="1"/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  <headerFooter>
    <oddHeader xml:space="preserve">&amp;C&amp;8Preureditev socialnih bivalnih enot
Cesta 24. junija 32, Črnuče&amp;R&amp;8&amp;P&amp;10
</oddHeader>
    <oddFooter>&amp;C&amp;8&amp;A</oddFoot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indexed="33"/>
  </sheetPr>
  <dimension ref="A1:F29"/>
  <sheetViews>
    <sheetView view="pageBreakPreview" zoomScaleNormal="100" zoomScaleSheetLayoutView="100" workbookViewId="0">
      <selection activeCell="H48" sqref="H48"/>
    </sheetView>
  </sheetViews>
  <sheetFormatPr defaultRowHeight="14.25"/>
  <cols>
    <col min="1" max="1" width="8.28515625" style="156" customWidth="1"/>
    <col min="2" max="2" width="53.7109375" style="149" customWidth="1"/>
    <col min="3" max="3" width="24.85546875" style="157" customWidth="1"/>
    <col min="4" max="4" width="7.85546875" style="149" customWidth="1"/>
    <col min="5" max="7" width="9.140625" style="149"/>
    <col min="8" max="8" width="12.85546875" style="149" customWidth="1"/>
    <col min="9" max="9" width="12.5703125" style="149" customWidth="1"/>
    <col min="10" max="256" width="9.140625" style="149"/>
    <col min="257" max="257" width="5.140625" style="149" bestFit="1" customWidth="1"/>
    <col min="258" max="258" width="53.7109375" style="149" customWidth="1"/>
    <col min="259" max="259" width="24.85546875" style="149" customWidth="1"/>
    <col min="260" max="260" width="7.85546875" style="149" customWidth="1"/>
    <col min="261" max="263" width="9.140625" style="149"/>
    <col min="264" max="264" width="12.85546875" style="149" customWidth="1"/>
    <col min="265" max="265" width="12.5703125" style="149" customWidth="1"/>
    <col min="266" max="512" width="9.140625" style="149"/>
    <col min="513" max="513" width="5.140625" style="149" bestFit="1" customWidth="1"/>
    <col min="514" max="514" width="53.7109375" style="149" customWidth="1"/>
    <col min="515" max="515" width="24.85546875" style="149" customWidth="1"/>
    <col min="516" max="516" width="7.85546875" style="149" customWidth="1"/>
    <col min="517" max="519" width="9.140625" style="149"/>
    <col min="520" max="520" width="12.85546875" style="149" customWidth="1"/>
    <col min="521" max="521" width="12.5703125" style="149" customWidth="1"/>
    <col min="522" max="768" width="9.140625" style="149"/>
    <col min="769" max="769" width="5.140625" style="149" bestFit="1" customWidth="1"/>
    <col min="770" max="770" width="53.7109375" style="149" customWidth="1"/>
    <col min="771" max="771" width="24.85546875" style="149" customWidth="1"/>
    <col min="772" max="772" width="7.85546875" style="149" customWidth="1"/>
    <col min="773" max="775" width="9.140625" style="149"/>
    <col min="776" max="776" width="12.85546875" style="149" customWidth="1"/>
    <col min="777" max="777" width="12.5703125" style="149" customWidth="1"/>
    <col min="778" max="1024" width="9.140625" style="149"/>
    <col min="1025" max="1025" width="5.140625" style="149" bestFit="1" customWidth="1"/>
    <col min="1026" max="1026" width="53.7109375" style="149" customWidth="1"/>
    <col min="1027" max="1027" width="24.85546875" style="149" customWidth="1"/>
    <col min="1028" max="1028" width="7.85546875" style="149" customWidth="1"/>
    <col min="1029" max="1031" width="9.140625" style="149"/>
    <col min="1032" max="1032" width="12.85546875" style="149" customWidth="1"/>
    <col min="1033" max="1033" width="12.5703125" style="149" customWidth="1"/>
    <col min="1034" max="1280" width="9.140625" style="149"/>
    <col min="1281" max="1281" width="5.140625" style="149" bestFit="1" customWidth="1"/>
    <col min="1282" max="1282" width="53.7109375" style="149" customWidth="1"/>
    <col min="1283" max="1283" width="24.85546875" style="149" customWidth="1"/>
    <col min="1284" max="1284" width="7.85546875" style="149" customWidth="1"/>
    <col min="1285" max="1287" width="9.140625" style="149"/>
    <col min="1288" max="1288" width="12.85546875" style="149" customWidth="1"/>
    <col min="1289" max="1289" width="12.5703125" style="149" customWidth="1"/>
    <col min="1290" max="1536" width="9.140625" style="149"/>
    <col min="1537" max="1537" width="5.140625" style="149" bestFit="1" customWidth="1"/>
    <col min="1538" max="1538" width="53.7109375" style="149" customWidth="1"/>
    <col min="1539" max="1539" width="24.85546875" style="149" customWidth="1"/>
    <col min="1540" max="1540" width="7.85546875" style="149" customWidth="1"/>
    <col min="1541" max="1543" width="9.140625" style="149"/>
    <col min="1544" max="1544" width="12.85546875" style="149" customWidth="1"/>
    <col min="1545" max="1545" width="12.5703125" style="149" customWidth="1"/>
    <col min="1546" max="1792" width="9.140625" style="149"/>
    <col min="1793" max="1793" width="5.140625" style="149" bestFit="1" customWidth="1"/>
    <col min="1794" max="1794" width="53.7109375" style="149" customWidth="1"/>
    <col min="1795" max="1795" width="24.85546875" style="149" customWidth="1"/>
    <col min="1796" max="1796" width="7.85546875" style="149" customWidth="1"/>
    <col min="1797" max="1799" width="9.140625" style="149"/>
    <col min="1800" max="1800" width="12.85546875" style="149" customWidth="1"/>
    <col min="1801" max="1801" width="12.5703125" style="149" customWidth="1"/>
    <col min="1802" max="2048" width="9.140625" style="149"/>
    <col min="2049" max="2049" width="5.140625" style="149" bestFit="1" customWidth="1"/>
    <col min="2050" max="2050" width="53.7109375" style="149" customWidth="1"/>
    <col min="2051" max="2051" width="24.85546875" style="149" customWidth="1"/>
    <col min="2052" max="2052" width="7.85546875" style="149" customWidth="1"/>
    <col min="2053" max="2055" width="9.140625" style="149"/>
    <col min="2056" max="2056" width="12.85546875" style="149" customWidth="1"/>
    <col min="2057" max="2057" width="12.5703125" style="149" customWidth="1"/>
    <col min="2058" max="2304" width="9.140625" style="149"/>
    <col min="2305" max="2305" width="5.140625" style="149" bestFit="1" customWidth="1"/>
    <col min="2306" max="2306" width="53.7109375" style="149" customWidth="1"/>
    <col min="2307" max="2307" width="24.85546875" style="149" customWidth="1"/>
    <col min="2308" max="2308" width="7.85546875" style="149" customWidth="1"/>
    <col min="2309" max="2311" width="9.140625" style="149"/>
    <col min="2312" max="2312" width="12.85546875" style="149" customWidth="1"/>
    <col min="2313" max="2313" width="12.5703125" style="149" customWidth="1"/>
    <col min="2314" max="2560" width="9.140625" style="149"/>
    <col min="2561" max="2561" width="5.140625" style="149" bestFit="1" customWidth="1"/>
    <col min="2562" max="2562" width="53.7109375" style="149" customWidth="1"/>
    <col min="2563" max="2563" width="24.85546875" style="149" customWidth="1"/>
    <col min="2564" max="2564" width="7.85546875" style="149" customWidth="1"/>
    <col min="2565" max="2567" width="9.140625" style="149"/>
    <col min="2568" max="2568" width="12.85546875" style="149" customWidth="1"/>
    <col min="2569" max="2569" width="12.5703125" style="149" customWidth="1"/>
    <col min="2570" max="2816" width="9.140625" style="149"/>
    <col min="2817" max="2817" width="5.140625" style="149" bestFit="1" customWidth="1"/>
    <col min="2818" max="2818" width="53.7109375" style="149" customWidth="1"/>
    <col min="2819" max="2819" width="24.85546875" style="149" customWidth="1"/>
    <col min="2820" max="2820" width="7.85546875" style="149" customWidth="1"/>
    <col min="2821" max="2823" width="9.140625" style="149"/>
    <col min="2824" max="2824" width="12.85546875" style="149" customWidth="1"/>
    <col min="2825" max="2825" width="12.5703125" style="149" customWidth="1"/>
    <col min="2826" max="3072" width="9.140625" style="149"/>
    <col min="3073" max="3073" width="5.140625" style="149" bestFit="1" customWidth="1"/>
    <col min="3074" max="3074" width="53.7109375" style="149" customWidth="1"/>
    <col min="3075" max="3075" width="24.85546875" style="149" customWidth="1"/>
    <col min="3076" max="3076" width="7.85546875" style="149" customWidth="1"/>
    <col min="3077" max="3079" width="9.140625" style="149"/>
    <col min="3080" max="3080" width="12.85546875" style="149" customWidth="1"/>
    <col min="3081" max="3081" width="12.5703125" style="149" customWidth="1"/>
    <col min="3082" max="3328" width="9.140625" style="149"/>
    <col min="3329" max="3329" width="5.140625" style="149" bestFit="1" customWidth="1"/>
    <col min="3330" max="3330" width="53.7109375" style="149" customWidth="1"/>
    <col min="3331" max="3331" width="24.85546875" style="149" customWidth="1"/>
    <col min="3332" max="3332" width="7.85546875" style="149" customWidth="1"/>
    <col min="3333" max="3335" width="9.140625" style="149"/>
    <col min="3336" max="3336" width="12.85546875" style="149" customWidth="1"/>
    <col min="3337" max="3337" width="12.5703125" style="149" customWidth="1"/>
    <col min="3338" max="3584" width="9.140625" style="149"/>
    <col min="3585" max="3585" width="5.140625" style="149" bestFit="1" customWidth="1"/>
    <col min="3586" max="3586" width="53.7109375" style="149" customWidth="1"/>
    <col min="3587" max="3587" width="24.85546875" style="149" customWidth="1"/>
    <col min="3588" max="3588" width="7.85546875" style="149" customWidth="1"/>
    <col min="3589" max="3591" width="9.140625" style="149"/>
    <col min="3592" max="3592" width="12.85546875" style="149" customWidth="1"/>
    <col min="3593" max="3593" width="12.5703125" style="149" customWidth="1"/>
    <col min="3594" max="3840" width="9.140625" style="149"/>
    <col min="3841" max="3841" width="5.140625" style="149" bestFit="1" customWidth="1"/>
    <col min="3842" max="3842" width="53.7109375" style="149" customWidth="1"/>
    <col min="3843" max="3843" width="24.85546875" style="149" customWidth="1"/>
    <col min="3844" max="3844" width="7.85546875" style="149" customWidth="1"/>
    <col min="3845" max="3847" width="9.140625" style="149"/>
    <col min="3848" max="3848" width="12.85546875" style="149" customWidth="1"/>
    <col min="3849" max="3849" width="12.5703125" style="149" customWidth="1"/>
    <col min="3850" max="4096" width="9.140625" style="149"/>
    <col min="4097" max="4097" width="5.140625" style="149" bestFit="1" customWidth="1"/>
    <col min="4098" max="4098" width="53.7109375" style="149" customWidth="1"/>
    <col min="4099" max="4099" width="24.85546875" style="149" customWidth="1"/>
    <col min="4100" max="4100" width="7.85546875" style="149" customWidth="1"/>
    <col min="4101" max="4103" width="9.140625" style="149"/>
    <col min="4104" max="4104" width="12.85546875" style="149" customWidth="1"/>
    <col min="4105" max="4105" width="12.5703125" style="149" customWidth="1"/>
    <col min="4106" max="4352" width="9.140625" style="149"/>
    <col min="4353" max="4353" width="5.140625" style="149" bestFit="1" customWidth="1"/>
    <col min="4354" max="4354" width="53.7109375" style="149" customWidth="1"/>
    <col min="4355" max="4355" width="24.85546875" style="149" customWidth="1"/>
    <col min="4356" max="4356" width="7.85546875" style="149" customWidth="1"/>
    <col min="4357" max="4359" width="9.140625" style="149"/>
    <col min="4360" max="4360" width="12.85546875" style="149" customWidth="1"/>
    <col min="4361" max="4361" width="12.5703125" style="149" customWidth="1"/>
    <col min="4362" max="4608" width="9.140625" style="149"/>
    <col min="4609" max="4609" width="5.140625" style="149" bestFit="1" customWidth="1"/>
    <col min="4610" max="4610" width="53.7109375" style="149" customWidth="1"/>
    <col min="4611" max="4611" width="24.85546875" style="149" customWidth="1"/>
    <col min="4612" max="4612" width="7.85546875" style="149" customWidth="1"/>
    <col min="4613" max="4615" width="9.140625" style="149"/>
    <col min="4616" max="4616" width="12.85546875" style="149" customWidth="1"/>
    <col min="4617" max="4617" width="12.5703125" style="149" customWidth="1"/>
    <col min="4618" max="4864" width="9.140625" style="149"/>
    <col min="4865" max="4865" width="5.140625" style="149" bestFit="1" customWidth="1"/>
    <col min="4866" max="4866" width="53.7109375" style="149" customWidth="1"/>
    <col min="4867" max="4867" width="24.85546875" style="149" customWidth="1"/>
    <col min="4868" max="4868" width="7.85546875" style="149" customWidth="1"/>
    <col min="4869" max="4871" width="9.140625" style="149"/>
    <col min="4872" max="4872" width="12.85546875" style="149" customWidth="1"/>
    <col min="4873" max="4873" width="12.5703125" style="149" customWidth="1"/>
    <col min="4874" max="5120" width="9.140625" style="149"/>
    <col min="5121" max="5121" width="5.140625" style="149" bestFit="1" customWidth="1"/>
    <col min="5122" max="5122" width="53.7109375" style="149" customWidth="1"/>
    <col min="5123" max="5123" width="24.85546875" style="149" customWidth="1"/>
    <col min="5124" max="5124" width="7.85546875" style="149" customWidth="1"/>
    <col min="5125" max="5127" width="9.140625" style="149"/>
    <col min="5128" max="5128" width="12.85546875" style="149" customWidth="1"/>
    <col min="5129" max="5129" width="12.5703125" style="149" customWidth="1"/>
    <col min="5130" max="5376" width="9.140625" style="149"/>
    <col min="5377" max="5377" width="5.140625" style="149" bestFit="1" customWidth="1"/>
    <col min="5378" max="5378" width="53.7109375" style="149" customWidth="1"/>
    <col min="5379" max="5379" width="24.85546875" style="149" customWidth="1"/>
    <col min="5380" max="5380" width="7.85546875" style="149" customWidth="1"/>
    <col min="5381" max="5383" width="9.140625" style="149"/>
    <col min="5384" max="5384" width="12.85546875" style="149" customWidth="1"/>
    <col min="5385" max="5385" width="12.5703125" style="149" customWidth="1"/>
    <col min="5386" max="5632" width="9.140625" style="149"/>
    <col min="5633" max="5633" width="5.140625" style="149" bestFit="1" customWidth="1"/>
    <col min="5634" max="5634" width="53.7109375" style="149" customWidth="1"/>
    <col min="5635" max="5635" width="24.85546875" style="149" customWidth="1"/>
    <col min="5636" max="5636" width="7.85546875" style="149" customWidth="1"/>
    <col min="5637" max="5639" width="9.140625" style="149"/>
    <col min="5640" max="5640" width="12.85546875" style="149" customWidth="1"/>
    <col min="5641" max="5641" width="12.5703125" style="149" customWidth="1"/>
    <col min="5642" max="5888" width="9.140625" style="149"/>
    <col min="5889" max="5889" width="5.140625" style="149" bestFit="1" customWidth="1"/>
    <col min="5890" max="5890" width="53.7109375" style="149" customWidth="1"/>
    <col min="5891" max="5891" width="24.85546875" style="149" customWidth="1"/>
    <col min="5892" max="5892" width="7.85546875" style="149" customWidth="1"/>
    <col min="5893" max="5895" width="9.140625" style="149"/>
    <col min="5896" max="5896" width="12.85546875" style="149" customWidth="1"/>
    <col min="5897" max="5897" width="12.5703125" style="149" customWidth="1"/>
    <col min="5898" max="6144" width="9.140625" style="149"/>
    <col min="6145" max="6145" width="5.140625" style="149" bestFit="1" customWidth="1"/>
    <col min="6146" max="6146" width="53.7109375" style="149" customWidth="1"/>
    <col min="6147" max="6147" width="24.85546875" style="149" customWidth="1"/>
    <col min="6148" max="6148" width="7.85546875" style="149" customWidth="1"/>
    <col min="6149" max="6151" width="9.140625" style="149"/>
    <col min="6152" max="6152" width="12.85546875" style="149" customWidth="1"/>
    <col min="6153" max="6153" width="12.5703125" style="149" customWidth="1"/>
    <col min="6154" max="6400" width="9.140625" style="149"/>
    <col min="6401" max="6401" width="5.140625" style="149" bestFit="1" customWidth="1"/>
    <col min="6402" max="6402" width="53.7109375" style="149" customWidth="1"/>
    <col min="6403" max="6403" width="24.85546875" style="149" customWidth="1"/>
    <col min="6404" max="6404" width="7.85546875" style="149" customWidth="1"/>
    <col min="6405" max="6407" width="9.140625" style="149"/>
    <col min="6408" max="6408" width="12.85546875" style="149" customWidth="1"/>
    <col min="6409" max="6409" width="12.5703125" style="149" customWidth="1"/>
    <col min="6410" max="6656" width="9.140625" style="149"/>
    <col min="6657" max="6657" width="5.140625" style="149" bestFit="1" customWidth="1"/>
    <col min="6658" max="6658" width="53.7109375" style="149" customWidth="1"/>
    <col min="6659" max="6659" width="24.85546875" style="149" customWidth="1"/>
    <col min="6660" max="6660" width="7.85546875" style="149" customWidth="1"/>
    <col min="6661" max="6663" width="9.140625" style="149"/>
    <col min="6664" max="6664" width="12.85546875" style="149" customWidth="1"/>
    <col min="6665" max="6665" width="12.5703125" style="149" customWidth="1"/>
    <col min="6666" max="6912" width="9.140625" style="149"/>
    <col min="6913" max="6913" width="5.140625" style="149" bestFit="1" customWidth="1"/>
    <col min="6914" max="6914" width="53.7109375" style="149" customWidth="1"/>
    <col min="6915" max="6915" width="24.85546875" style="149" customWidth="1"/>
    <col min="6916" max="6916" width="7.85546875" style="149" customWidth="1"/>
    <col min="6917" max="6919" width="9.140625" style="149"/>
    <col min="6920" max="6920" width="12.85546875" style="149" customWidth="1"/>
    <col min="6921" max="6921" width="12.5703125" style="149" customWidth="1"/>
    <col min="6922" max="7168" width="9.140625" style="149"/>
    <col min="7169" max="7169" width="5.140625" style="149" bestFit="1" customWidth="1"/>
    <col min="7170" max="7170" width="53.7109375" style="149" customWidth="1"/>
    <col min="7171" max="7171" width="24.85546875" style="149" customWidth="1"/>
    <col min="7172" max="7172" width="7.85546875" style="149" customWidth="1"/>
    <col min="7173" max="7175" width="9.140625" style="149"/>
    <col min="7176" max="7176" width="12.85546875" style="149" customWidth="1"/>
    <col min="7177" max="7177" width="12.5703125" style="149" customWidth="1"/>
    <col min="7178" max="7424" width="9.140625" style="149"/>
    <col min="7425" max="7425" width="5.140625" style="149" bestFit="1" customWidth="1"/>
    <col min="7426" max="7426" width="53.7109375" style="149" customWidth="1"/>
    <col min="7427" max="7427" width="24.85546875" style="149" customWidth="1"/>
    <col min="7428" max="7428" width="7.85546875" style="149" customWidth="1"/>
    <col min="7429" max="7431" width="9.140625" style="149"/>
    <col min="7432" max="7432" width="12.85546875" style="149" customWidth="1"/>
    <col min="7433" max="7433" width="12.5703125" style="149" customWidth="1"/>
    <col min="7434" max="7680" width="9.140625" style="149"/>
    <col min="7681" max="7681" width="5.140625" style="149" bestFit="1" customWidth="1"/>
    <col min="7682" max="7682" width="53.7109375" style="149" customWidth="1"/>
    <col min="7683" max="7683" width="24.85546875" style="149" customWidth="1"/>
    <col min="7684" max="7684" width="7.85546875" style="149" customWidth="1"/>
    <col min="7685" max="7687" width="9.140625" style="149"/>
    <col min="7688" max="7688" width="12.85546875" style="149" customWidth="1"/>
    <col min="7689" max="7689" width="12.5703125" style="149" customWidth="1"/>
    <col min="7690" max="7936" width="9.140625" style="149"/>
    <col min="7937" max="7937" width="5.140625" style="149" bestFit="1" customWidth="1"/>
    <col min="7938" max="7938" width="53.7109375" style="149" customWidth="1"/>
    <col min="7939" max="7939" width="24.85546875" style="149" customWidth="1"/>
    <col min="7940" max="7940" width="7.85546875" style="149" customWidth="1"/>
    <col min="7941" max="7943" width="9.140625" style="149"/>
    <col min="7944" max="7944" width="12.85546875" style="149" customWidth="1"/>
    <col min="7945" max="7945" width="12.5703125" style="149" customWidth="1"/>
    <col min="7946" max="8192" width="9.140625" style="149"/>
    <col min="8193" max="8193" width="5.140625" style="149" bestFit="1" customWidth="1"/>
    <col min="8194" max="8194" width="53.7109375" style="149" customWidth="1"/>
    <col min="8195" max="8195" width="24.85546875" style="149" customWidth="1"/>
    <col min="8196" max="8196" width="7.85546875" style="149" customWidth="1"/>
    <col min="8197" max="8199" width="9.140625" style="149"/>
    <col min="8200" max="8200" width="12.85546875" style="149" customWidth="1"/>
    <col min="8201" max="8201" width="12.5703125" style="149" customWidth="1"/>
    <col min="8202" max="8448" width="9.140625" style="149"/>
    <col min="8449" max="8449" width="5.140625" style="149" bestFit="1" customWidth="1"/>
    <col min="8450" max="8450" width="53.7109375" style="149" customWidth="1"/>
    <col min="8451" max="8451" width="24.85546875" style="149" customWidth="1"/>
    <col min="8452" max="8452" width="7.85546875" style="149" customWidth="1"/>
    <col min="8453" max="8455" width="9.140625" style="149"/>
    <col min="8456" max="8456" width="12.85546875" style="149" customWidth="1"/>
    <col min="8457" max="8457" width="12.5703125" style="149" customWidth="1"/>
    <col min="8458" max="8704" width="9.140625" style="149"/>
    <col min="8705" max="8705" width="5.140625" style="149" bestFit="1" customWidth="1"/>
    <col min="8706" max="8706" width="53.7109375" style="149" customWidth="1"/>
    <col min="8707" max="8707" width="24.85546875" style="149" customWidth="1"/>
    <col min="8708" max="8708" width="7.85546875" style="149" customWidth="1"/>
    <col min="8709" max="8711" width="9.140625" style="149"/>
    <col min="8712" max="8712" width="12.85546875" style="149" customWidth="1"/>
    <col min="8713" max="8713" width="12.5703125" style="149" customWidth="1"/>
    <col min="8714" max="8960" width="9.140625" style="149"/>
    <col min="8961" max="8961" width="5.140625" style="149" bestFit="1" customWidth="1"/>
    <col min="8962" max="8962" width="53.7109375" style="149" customWidth="1"/>
    <col min="8963" max="8963" width="24.85546875" style="149" customWidth="1"/>
    <col min="8964" max="8964" width="7.85546875" style="149" customWidth="1"/>
    <col min="8965" max="8967" width="9.140625" style="149"/>
    <col min="8968" max="8968" width="12.85546875" style="149" customWidth="1"/>
    <col min="8969" max="8969" width="12.5703125" style="149" customWidth="1"/>
    <col min="8970" max="9216" width="9.140625" style="149"/>
    <col min="9217" max="9217" width="5.140625" style="149" bestFit="1" customWidth="1"/>
    <col min="9218" max="9218" width="53.7109375" style="149" customWidth="1"/>
    <col min="9219" max="9219" width="24.85546875" style="149" customWidth="1"/>
    <col min="9220" max="9220" width="7.85546875" style="149" customWidth="1"/>
    <col min="9221" max="9223" width="9.140625" style="149"/>
    <col min="9224" max="9224" width="12.85546875" style="149" customWidth="1"/>
    <col min="9225" max="9225" width="12.5703125" style="149" customWidth="1"/>
    <col min="9226" max="9472" width="9.140625" style="149"/>
    <col min="9473" max="9473" width="5.140625" style="149" bestFit="1" customWidth="1"/>
    <col min="9474" max="9474" width="53.7109375" style="149" customWidth="1"/>
    <col min="9475" max="9475" width="24.85546875" style="149" customWidth="1"/>
    <col min="9476" max="9476" width="7.85546875" style="149" customWidth="1"/>
    <col min="9477" max="9479" width="9.140625" style="149"/>
    <col min="9480" max="9480" width="12.85546875" style="149" customWidth="1"/>
    <col min="9481" max="9481" width="12.5703125" style="149" customWidth="1"/>
    <col min="9482" max="9728" width="9.140625" style="149"/>
    <col min="9729" max="9729" width="5.140625" style="149" bestFit="1" customWidth="1"/>
    <col min="9730" max="9730" width="53.7109375" style="149" customWidth="1"/>
    <col min="9731" max="9731" width="24.85546875" style="149" customWidth="1"/>
    <col min="9732" max="9732" width="7.85546875" style="149" customWidth="1"/>
    <col min="9733" max="9735" width="9.140625" style="149"/>
    <col min="9736" max="9736" width="12.85546875" style="149" customWidth="1"/>
    <col min="9737" max="9737" width="12.5703125" style="149" customWidth="1"/>
    <col min="9738" max="9984" width="9.140625" style="149"/>
    <col min="9985" max="9985" width="5.140625" style="149" bestFit="1" customWidth="1"/>
    <col min="9986" max="9986" width="53.7109375" style="149" customWidth="1"/>
    <col min="9987" max="9987" width="24.85546875" style="149" customWidth="1"/>
    <col min="9988" max="9988" width="7.85546875" style="149" customWidth="1"/>
    <col min="9989" max="9991" width="9.140625" style="149"/>
    <col min="9992" max="9992" width="12.85546875" style="149" customWidth="1"/>
    <col min="9993" max="9993" width="12.5703125" style="149" customWidth="1"/>
    <col min="9994" max="10240" width="9.140625" style="149"/>
    <col min="10241" max="10241" width="5.140625" style="149" bestFit="1" customWidth="1"/>
    <col min="10242" max="10242" width="53.7109375" style="149" customWidth="1"/>
    <col min="10243" max="10243" width="24.85546875" style="149" customWidth="1"/>
    <col min="10244" max="10244" width="7.85546875" style="149" customWidth="1"/>
    <col min="10245" max="10247" width="9.140625" style="149"/>
    <col min="10248" max="10248" width="12.85546875" style="149" customWidth="1"/>
    <col min="10249" max="10249" width="12.5703125" style="149" customWidth="1"/>
    <col min="10250" max="10496" width="9.140625" style="149"/>
    <col min="10497" max="10497" width="5.140625" style="149" bestFit="1" customWidth="1"/>
    <col min="10498" max="10498" width="53.7109375" style="149" customWidth="1"/>
    <col min="10499" max="10499" width="24.85546875" style="149" customWidth="1"/>
    <col min="10500" max="10500" width="7.85546875" style="149" customWidth="1"/>
    <col min="10501" max="10503" width="9.140625" style="149"/>
    <col min="10504" max="10504" width="12.85546875" style="149" customWidth="1"/>
    <col min="10505" max="10505" width="12.5703125" style="149" customWidth="1"/>
    <col min="10506" max="10752" width="9.140625" style="149"/>
    <col min="10753" max="10753" width="5.140625" style="149" bestFit="1" customWidth="1"/>
    <col min="10754" max="10754" width="53.7109375" style="149" customWidth="1"/>
    <col min="10755" max="10755" width="24.85546875" style="149" customWidth="1"/>
    <col min="10756" max="10756" width="7.85546875" style="149" customWidth="1"/>
    <col min="10757" max="10759" width="9.140625" style="149"/>
    <col min="10760" max="10760" width="12.85546875" style="149" customWidth="1"/>
    <col min="10761" max="10761" width="12.5703125" style="149" customWidth="1"/>
    <col min="10762" max="11008" width="9.140625" style="149"/>
    <col min="11009" max="11009" width="5.140625" style="149" bestFit="1" customWidth="1"/>
    <col min="11010" max="11010" width="53.7109375" style="149" customWidth="1"/>
    <col min="11011" max="11011" width="24.85546875" style="149" customWidth="1"/>
    <col min="11012" max="11012" width="7.85546875" style="149" customWidth="1"/>
    <col min="11013" max="11015" width="9.140625" style="149"/>
    <col min="11016" max="11016" width="12.85546875" style="149" customWidth="1"/>
    <col min="11017" max="11017" width="12.5703125" style="149" customWidth="1"/>
    <col min="11018" max="11264" width="9.140625" style="149"/>
    <col min="11265" max="11265" width="5.140625" style="149" bestFit="1" customWidth="1"/>
    <col min="11266" max="11266" width="53.7109375" style="149" customWidth="1"/>
    <col min="11267" max="11267" width="24.85546875" style="149" customWidth="1"/>
    <col min="11268" max="11268" width="7.85546875" style="149" customWidth="1"/>
    <col min="11269" max="11271" width="9.140625" style="149"/>
    <col min="11272" max="11272" width="12.85546875" style="149" customWidth="1"/>
    <col min="11273" max="11273" width="12.5703125" style="149" customWidth="1"/>
    <col min="11274" max="11520" width="9.140625" style="149"/>
    <col min="11521" max="11521" width="5.140625" style="149" bestFit="1" customWidth="1"/>
    <col min="11522" max="11522" width="53.7109375" style="149" customWidth="1"/>
    <col min="11523" max="11523" width="24.85546875" style="149" customWidth="1"/>
    <col min="11524" max="11524" width="7.85546875" style="149" customWidth="1"/>
    <col min="11525" max="11527" width="9.140625" style="149"/>
    <col min="11528" max="11528" width="12.85546875" style="149" customWidth="1"/>
    <col min="11529" max="11529" width="12.5703125" style="149" customWidth="1"/>
    <col min="11530" max="11776" width="9.140625" style="149"/>
    <col min="11777" max="11777" width="5.140625" style="149" bestFit="1" customWidth="1"/>
    <col min="11778" max="11778" width="53.7109375" style="149" customWidth="1"/>
    <col min="11779" max="11779" width="24.85546875" style="149" customWidth="1"/>
    <col min="11780" max="11780" width="7.85546875" style="149" customWidth="1"/>
    <col min="11781" max="11783" width="9.140625" style="149"/>
    <col min="11784" max="11784" width="12.85546875" style="149" customWidth="1"/>
    <col min="11785" max="11785" width="12.5703125" style="149" customWidth="1"/>
    <col min="11786" max="12032" width="9.140625" style="149"/>
    <col min="12033" max="12033" width="5.140625" style="149" bestFit="1" customWidth="1"/>
    <col min="12034" max="12034" width="53.7109375" style="149" customWidth="1"/>
    <col min="12035" max="12035" width="24.85546875" style="149" customWidth="1"/>
    <col min="12036" max="12036" width="7.85546875" style="149" customWidth="1"/>
    <col min="12037" max="12039" width="9.140625" style="149"/>
    <col min="12040" max="12040" width="12.85546875" style="149" customWidth="1"/>
    <col min="12041" max="12041" width="12.5703125" style="149" customWidth="1"/>
    <col min="12042" max="12288" width="9.140625" style="149"/>
    <col min="12289" max="12289" width="5.140625" style="149" bestFit="1" customWidth="1"/>
    <col min="12290" max="12290" width="53.7109375" style="149" customWidth="1"/>
    <col min="12291" max="12291" width="24.85546875" style="149" customWidth="1"/>
    <col min="12292" max="12292" width="7.85546875" style="149" customWidth="1"/>
    <col min="12293" max="12295" width="9.140625" style="149"/>
    <col min="12296" max="12296" width="12.85546875" style="149" customWidth="1"/>
    <col min="12297" max="12297" width="12.5703125" style="149" customWidth="1"/>
    <col min="12298" max="12544" width="9.140625" style="149"/>
    <col min="12545" max="12545" width="5.140625" style="149" bestFit="1" customWidth="1"/>
    <col min="12546" max="12546" width="53.7109375" style="149" customWidth="1"/>
    <col min="12547" max="12547" width="24.85546875" style="149" customWidth="1"/>
    <col min="12548" max="12548" width="7.85546875" style="149" customWidth="1"/>
    <col min="12549" max="12551" width="9.140625" style="149"/>
    <col min="12552" max="12552" width="12.85546875" style="149" customWidth="1"/>
    <col min="12553" max="12553" width="12.5703125" style="149" customWidth="1"/>
    <col min="12554" max="12800" width="9.140625" style="149"/>
    <col min="12801" max="12801" width="5.140625" style="149" bestFit="1" customWidth="1"/>
    <col min="12802" max="12802" width="53.7109375" style="149" customWidth="1"/>
    <col min="12803" max="12803" width="24.85546875" style="149" customWidth="1"/>
    <col min="12804" max="12804" width="7.85546875" style="149" customWidth="1"/>
    <col min="12805" max="12807" width="9.140625" style="149"/>
    <col min="12808" max="12808" width="12.85546875" style="149" customWidth="1"/>
    <col min="12809" max="12809" width="12.5703125" style="149" customWidth="1"/>
    <col min="12810" max="13056" width="9.140625" style="149"/>
    <col min="13057" max="13057" width="5.140625" style="149" bestFit="1" customWidth="1"/>
    <col min="13058" max="13058" width="53.7109375" style="149" customWidth="1"/>
    <col min="13059" max="13059" width="24.85546875" style="149" customWidth="1"/>
    <col min="13060" max="13060" width="7.85546875" style="149" customWidth="1"/>
    <col min="13061" max="13063" width="9.140625" style="149"/>
    <col min="13064" max="13064" width="12.85546875" style="149" customWidth="1"/>
    <col min="13065" max="13065" width="12.5703125" style="149" customWidth="1"/>
    <col min="13066" max="13312" width="9.140625" style="149"/>
    <col min="13313" max="13313" width="5.140625" style="149" bestFit="1" customWidth="1"/>
    <col min="13314" max="13314" width="53.7109375" style="149" customWidth="1"/>
    <col min="13315" max="13315" width="24.85546875" style="149" customWidth="1"/>
    <col min="13316" max="13316" width="7.85546875" style="149" customWidth="1"/>
    <col min="13317" max="13319" width="9.140625" style="149"/>
    <col min="13320" max="13320" width="12.85546875" style="149" customWidth="1"/>
    <col min="13321" max="13321" width="12.5703125" style="149" customWidth="1"/>
    <col min="13322" max="13568" width="9.140625" style="149"/>
    <col min="13569" max="13569" width="5.140625" style="149" bestFit="1" customWidth="1"/>
    <col min="13570" max="13570" width="53.7109375" style="149" customWidth="1"/>
    <col min="13571" max="13571" width="24.85546875" style="149" customWidth="1"/>
    <col min="13572" max="13572" width="7.85546875" style="149" customWidth="1"/>
    <col min="13573" max="13575" width="9.140625" style="149"/>
    <col min="13576" max="13576" width="12.85546875" style="149" customWidth="1"/>
    <col min="13577" max="13577" width="12.5703125" style="149" customWidth="1"/>
    <col min="13578" max="13824" width="9.140625" style="149"/>
    <col min="13825" max="13825" width="5.140625" style="149" bestFit="1" customWidth="1"/>
    <col min="13826" max="13826" width="53.7109375" style="149" customWidth="1"/>
    <col min="13827" max="13827" width="24.85546875" style="149" customWidth="1"/>
    <col min="13828" max="13828" width="7.85546875" style="149" customWidth="1"/>
    <col min="13829" max="13831" width="9.140625" style="149"/>
    <col min="13832" max="13832" width="12.85546875" style="149" customWidth="1"/>
    <col min="13833" max="13833" width="12.5703125" style="149" customWidth="1"/>
    <col min="13834" max="14080" width="9.140625" style="149"/>
    <col min="14081" max="14081" width="5.140625" style="149" bestFit="1" customWidth="1"/>
    <col min="14082" max="14082" width="53.7109375" style="149" customWidth="1"/>
    <col min="14083" max="14083" width="24.85546875" style="149" customWidth="1"/>
    <col min="14084" max="14084" width="7.85546875" style="149" customWidth="1"/>
    <col min="14085" max="14087" width="9.140625" style="149"/>
    <col min="14088" max="14088" width="12.85546875" style="149" customWidth="1"/>
    <col min="14089" max="14089" width="12.5703125" style="149" customWidth="1"/>
    <col min="14090" max="14336" width="9.140625" style="149"/>
    <col min="14337" max="14337" width="5.140625" style="149" bestFit="1" customWidth="1"/>
    <col min="14338" max="14338" width="53.7109375" style="149" customWidth="1"/>
    <col min="14339" max="14339" width="24.85546875" style="149" customWidth="1"/>
    <col min="14340" max="14340" width="7.85546875" style="149" customWidth="1"/>
    <col min="14341" max="14343" width="9.140625" style="149"/>
    <col min="14344" max="14344" width="12.85546875" style="149" customWidth="1"/>
    <col min="14345" max="14345" width="12.5703125" style="149" customWidth="1"/>
    <col min="14346" max="14592" width="9.140625" style="149"/>
    <col min="14593" max="14593" width="5.140625" style="149" bestFit="1" customWidth="1"/>
    <col min="14594" max="14594" width="53.7109375" style="149" customWidth="1"/>
    <col min="14595" max="14595" width="24.85546875" style="149" customWidth="1"/>
    <col min="14596" max="14596" width="7.85546875" style="149" customWidth="1"/>
    <col min="14597" max="14599" width="9.140625" style="149"/>
    <col min="14600" max="14600" width="12.85546875" style="149" customWidth="1"/>
    <col min="14601" max="14601" width="12.5703125" style="149" customWidth="1"/>
    <col min="14602" max="14848" width="9.140625" style="149"/>
    <col min="14849" max="14849" width="5.140625" style="149" bestFit="1" customWidth="1"/>
    <col min="14850" max="14850" width="53.7109375" style="149" customWidth="1"/>
    <col min="14851" max="14851" width="24.85546875" style="149" customWidth="1"/>
    <col min="14852" max="14852" width="7.85546875" style="149" customWidth="1"/>
    <col min="14853" max="14855" width="9.140625" style="149"/>
    <col min="14856" max="14856" width="12.85546875" style="149" customWidth="1"/>
    <col min="14857" max="14857" width="12.5703125" style="149" customWidth="1"/>
    <col min="14858" max="15104" width="9.140625" style="149"/>
    <col min="15105" max="15105" width="5.140625" style="149" bestFit="1" customWidth="1"/>
    <col min="15106" max="15106" width="53.7109375" style="149" customWidth="1"/>
    <col min="15107" max="15107" width="24.85546875" style="149" customWidth="1"/>
    <col min="15108" max="15108" width="7.85546875" style="149" customWidth="1"/>
    <col min="15109" max="15111" width="9.140625" style="149"/>
    <col min="15112" max="15112" width="12.85546875" style="149" customWidth="1"/>
    <col min="15113" max="15113" width="12.5703125" style="149" customWidth="1"/>
    <col min="15114" max="15360" width="9.140625" style="149"/>
    <col min="15361" max="15361" width="5.140625" style="149" bestFit="1" customWidth="1"/>
    <col min="15362" max="15362" width="53.7109375" style="149" customWidth="1"/>
    <col min="15363" max="15363" width="24.85546875" style="149" customWidth="1"/>
    <col min="15364" max="15364" width="7.85546875" style="149" customWidth="1"/>
    <col min="15365" max="15367" width="9.140625" style="149"/>
    <col min="15368" max="15368" width="12.85546875" style="149" customWidth="1"/>
    <col min="15369" max="15369" width="12.5703125" style="149" customWidth="1"/>
    <col min="15370" max="15616" width="9.140625" style="149"/>
    <col min="15617" max="15617" width="5.140625" style="149" bestFit="1" customWidth="1"/>
    <col min="15618" max="15618" width="53.7109375" style="149" customWidth="1"/>
    <col min="15619" max="15619" width="24.85546875" style="149" customWidth="1"/>
    <col min="15620" max="15620" width="7.85546875" style="149" customWidth="1"/>
    <col min="15621" max="15623" width="9.140625" style="149"/>
    <col min="15624" max="15624" width="12.85546875" style="149" customWidth="1"/>
    <col min="15625" max="15625" width="12.5703125" style="149" customWidth="1"/>
    <col min="15626" max="15872" width="9.140625" style="149"/>
    <col min="15873" max="15873" width="5.140625" style="149" bestFit="1" customWidth="1"/>
    <col min="15874" max="15874" width="53.7109375" style="149" customWidth="1"/>
    <col min="15875" max="15875" width="24.85546875" style="149" customWidth="1"/>
    <col min="15876" max="15876" width="7.85546875" style="149" customWidth="1"/>
    <col min="15877" max="15879" width="9.140625" style="149"/>
    <col min="15880" max="15880" width="12.85546875" style="149" customWidth="1"/>
    <col min="15881" max="15881" width="12.5703125" style="149" customWidth="1"/>
    <col min="15882" max="16128" width="9.140625" style="149"/>
    <col min="16129" max="16129" width="5.140625" style="149" bestFit="1" customWidth="1"/>
    <col min="16130" max="16130" width="53.7109375" style="149" customWidth="1"/>
    <col min="16131" max="16131" width="24.85546875" style="149" customWidth="1"/>
    <col min="16132" max="16132" width="7.85546875" style="149" customWidth="1"/>
    <col min="16133" max="16135" width="9.140625" style="149"/>
    <col min="16136" max="16136" width="12.85546875" style="149" customWidth="1"/>
    <col min="16137" max="16137" width="12.5703125" style="149" customWidth="1"/>
    <col min="16138" max="16384" width="9.140625" style="149"/>
  </cols>
  <sheetData>
    <row r="1" spans="1:6" s="126" customFormat="1" ht="12.75">
      <c r="A1" s="125"/>
      <c r="C1" s="127"/>
    </row>
    <row r="2" spans="1:6" s="126" customFormat="1" ht="12.75">
      <c r="A2" s="125"/>
      <c r="C2" s="127"/>
    </row>
    <row r="3" spans="1:6" s="126" customFormat="1" ht="12.75">
      <c r="A3" s="125"/>
      <c r="C3" s="127"/>
    </row>
    <row r="4" spans="1:6" s="126" customFormat="1" ht="15.75">
      <c r="A4" s="128" t="s">
        <v>481</v>
      </c>
      <c r="B4" s="129" t="s">
        <v>482</v>
      </c>
      <c r="C4" s="127"/>
    </row>
    <row r="5" spans="1:6" s="126" customFormat="1" ht="12.75">
      <c r="A5" s="125"/>
      <c r="C5" s="127"/>
    </row>
    <row r="6" spans="1:6" s="126" customFormat="1" ht="12.75">
      <c r="A6" s="125"/>
      <c r="C6" s="127"/>
    </row>
    <row r="7" spans="1:6" s="126" customFormat="1" ht="12.75">
      <c r="A7" s="125"/>
      <c r="C7" s="127"/>
    </row>
    <row r="8" spans="1:6" s="126" customFormat="1" ht="12.75">
      <c r="A8" s="125"/>
      <c r="C8" s="127"/>
    </row>
    <row r="9" spans="1:6" s="126" customFormat="1" ht="12.75">
      <c r="A9" s="262" t="s">
        <v>483</v>
      </c>
      <c r="B9" s="137" t="str">
        <f>'VODOVOD (2)'!B1</f>
        <v>Hišni vodovodni priključek</v>
      </c>
      <c r="C9" s="263">
        <f>'VODOVOD (2)'!F68</f>
        <v>0</v>
      </c>
      <c r="D9" s="132"/>
      <c r="E9" s="132"/>
    </row>
    <row r="10" spans="1:6" s="126" customFormat="1" ht="12.75">
      <c r="A10" s="125"/>
      <c r="C10" s="131"/>
    </row>
    <row r="11" spans="1:6" s="126" customFormat="1" ht="12.75">
      <c r="A11" s="125"/>
      <c r="B11" s="261" t="s">
        <v>678</v>
      </c>
      <c r="C11" s="127"/>
    </row>
    <row r="12" spans="1:6" s="126" customFormat="1" ht="12.75">
      <c r="A12" s="125"/>
      <c r="C12" s="127"/>
    </row>
    <row r="13" spans="1:6" s="126" customFormat="1" ht="12.75">
      <c r="A13" s="125"/>
      <c r="C13" s="127"/>
    </row>
    <row r="14" spans="1:6" s="126" customFormat="1" ht="12.75">
      <c r="A14" s="125"/>
      <c r="C14" s="127"/>
    </row>
    <row r="15" spans="1:6" s="126" customFormat="1" ht="12.75">
      <c r="A15" s="141" t="s">
        <v>488</v>
      </c>
      <c r="B15" s="142"/>
      <c r="C15" s="142"/>
      <c r="D15" s="142"/>
      <c r="E15" s="142"/>
      <c r="F15" s="142"/>
    </row>
    <row r="16" spans="1:6" s="126" customFormat="1" ht="12.75">
      <c r="A16" s="142"/>
      <c r="B16" s="142"/>
      <c r="C16" s="142"/>
      <c r="D16" s="142"/>
      <c r="E16" s="142"/>
      <c r="F16" s="142"/>
    </row>
    <row r="17" spans="1:6" s="126" customFormat="1" ht="12.75">
      <c r="A17" s="143" t="s">
        <v>489</v>
      </c>
      <c r="B17" s="142"/>
      <c r="C17" s="142"/>
      <c r="D17" s="142"/>
      <c r="E17" s="142"/>
      <c r="F17" s="142"/>
    </row>
    <row r="18" spans="1:6" s="126" customFormat="1" ht="12.75">
      <c r="A18" s="142"/>
      <c r="B18" s="142"/>
      <c r="C18" s="142"/>
      <c r="D18" s="142"/>
      <c r="E18" s="142"/>
      <c r="F18" s="142"/>
    </row>
    <row r="19" spans="1:6" s="126" customFormat="1" ht="12.75">
      <c r="A19" s="142"/>
      <c r="B19" s="144" t="s">
        <v>490</v>
      </c>
      <c r="C19" s="145">
        <f>ROUND(C9,-3)</f>
        <v>0</v>
      </c>
      <c r="E19" s="142"/>
      <c r="F19" s="142"/>
    </row>
    <row r="21" spans="1:6">
      <c r="A21" s="141" t="s">
        <v>491</v>
      </c>
      <c r="B21" s="146"/>
      <c r="C21" s="147"/>
      <c r="D21" s="146"/>
      <c r="E21" s="148"/>
      <c r="F21" s="148"/>
    </row>
    <row r="22" spans="1:6">
      <c r="A22" s="150" t="s">
        <v>192</v>
      </c>
      <c r="B22" s="151" t="s">
        <v>492</v>
      </c>
      <c r="C22" s="152"/>
      <c r="D22" s="153"/>
      <c r="E22" s="154"/>
      <c r="F22" s="154"/>
    </row>
    <row r="23" spans="1:6">
      <c r="A23" s="146"/>
      <c r="B23" s="155" t="s">
        <v>493</v>
      </c>
      <c r="C23" s="152"/>
      <c r="D23" s="153"/>
      <c r="E23" s="154"/>
      <c r="F23" s="154"/>
    </row>
    <row r="24" spans="1:6">
      <c r="A24" s="150" t="s">
        <v>192</v>
      </c>
      <c r="B24" s="146"/>
      <c r="C24" s="147"/>
      <c r="D24" s="146"/>
      <c r="E24" s="148"/>
      <c r="F24" s="148"/>
    </row>
    <row r="25" spans="1:6">
      <c r="A25" s="146"/>
      <c r="B25" s="155"/>
      <c r="C25" s="147"/>
      <c r="D25" s="146"/>
      <c r="E25" s="148"/>
      <c r="F25" s="148"/>
    </row>
    <row r="26" spans="1:6">
      <c r="A26" s="146"/>
      <c r="B26" s="146"/>
      <c r="C26" s="147"/>
      <c r="D26" s="146"/>
      <c r="E26" s="148"/>
      <c r="F26" s="148"/>
    </row>
    <row r="27" spans="1:6">
      <c r="A27" s="146"/>
      <c r="B27" s="146"/>
      <c r="C27" s="147"/>
      <c r="D27" s="146"/>
      <c r="E27" s="148"/>
      <c r="F27" s="148"/>
    </row>
    <row r="28" spans="1:6">
      <c r="A28" s="146"/>
      <c r="B28" s="146"/>
      <c r="C28" s="147"/>
      <c r="E28" s="148"/>
      <c r="F28" s="148"/>
    </row>
    <row r="29" spans="1:6">
      <c r="A29" s="146"/>
      <c r="B29" s="146"/>
      <c r="C29" s="147"/>
      <c r="E29" s="148"/>
      <c r="F29" s="148"/>
    </row>
  </sheetData>
  <sheetProtection password="ED8E" sheet="1" objects="1" scenarios="1"/>
  <pageMargins left="0.70866141732283472" right="0.70866141732283472" top="0.74803149606299213" bottom="0.74803149606299213" header="0.31496062992125984" footer="0.31496062992125984"/>
  <pageSetup paperSize="9" firstPageNumber="2" orientation="portrait" horizontalDpi="300" verticalDpi="300" r:id="rId1"/>
  <headerFooter>
    <oddHeader xml:space="preserve">&amp;C&amp;8Preureditev socialnih bivalnih enot
Cesta 24. junija 32, Črnuče&amp;R&amp;8&amp;P&amp;10
</oddHeader>
    <oddFooter>&amp;C&amp;8&amp;A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indexed="8"/>
  </sheetPr>
  <dimension ref="A1:G75"/>
  <sheetViews>
    <sheetView view="pageBreakPreview" topLeftCell="A48" zoomScale="87" zoomScaleNormal="100" zoomScaleSheetLayoutView="87" workbookViewId="0">
      <selection activeCell="J86" sqref="J86"/>
    </sheetView>
  </sheetViews>
  <sheetFormatPr defaultRowHeight="12.75"/>
  <cols>
    <col min="1" max="1" width="8.28515625" style="159" customWidth="1"/>
    <col min="2" max="2" width="45" style="159" customWidth="1"/>
    <col min="3" max="3" width="4.7109375" style="195" customWidth="1"/>
    <col min="4" max="4" width="7.85546875" style="196" customWidth="1"/>
    <col min="5" max="5" width="9.140625" style="197" customWidth="1"/>
    <col min="6" max="6" width="12.5703125" style="197" customWidth="1"/>
    <col min="7" max="256" width="9.140625" style="159"/>
    <col min="257" max="257" width="5.140625" style="159" customWidth="1"/>
    <col min="258" max="258" width="45" style="159" customWidth="1"/>
    <col min="259" max="259" width="4.7109375" style="159" customWidth="1"/>
    <col min="260" max="260" width="7.85546875" style="159" customWidth="1"/>
    <col min="261" max="261" width="11.5703125" style="159" customWidth="1"/>
    <col min="262" max="262" width="15" style="159" customWidth="1"/>
    <col min="263" max="512" width="9.140625" style="159"/>
    <col min="513" max="513" width="5.140625" style="159" customWidth="1"/>
    <col min="514" max="514" width="45" style="159" customWidth="1"/>
    <col min="515" max="515" width="4.7109375" style="159" customWidth="1"/>
    <col min="516" max="516" width="7.85546875" style="159" customWidth="1"/>
    <col min="517" max="517" width="11.5703125" style="159" customWidth="1"/>
    <col min="518" max="518" width="15" style="159" customWidth="1"/>
    <col min="519" max="768" width="9.140625" style="159"/>
    <col min="769" max="769" width="5.140625" style="159" customWidth="1"/>
    <col min="770" max="770" width="45" style="159" customWidth="1"/>
    <col min="771" max="771" width="4.7109375" style="159" customWidth="1"/>
    <col min="772" max="772" width="7.85546875" style="159" customWidth="1"/>
    <col min="773" max="773" width="11.5703125" style="159" customWidth="1"/>
    <col min="774" max="774" width="15" style="159" customWidth="1"/>
    <col min="775" max="1024" width="9.140625" style="159"/>
    <col min="1025" max="1025" width="5.140625" style="159" customWidth="1"/>
    <col min="1026" max="1026" width="45" style="159" customWidth="1"/>
    <col min="1027" max="1027" width="4.7109375" style="159" customWidth="1"/>
    <col min="1028" max="1028" width="7.85546875" style="159" customWidth="1"/>
    <col min="1029" max="1029" width="11.5703125" style="159" customWidth="1"/>
    <col min="1030" max="1030" width="15" style="159" customWidth="1"/>
    <col min="1031" max="1280" width="9.140625" style="159"/>
    <col min="1281" max="1281" width="5.140625" style="159" customWidth="1"/>
    <col min="1282" max="1282" width="45" style="159" customWidth="1"/>
    <col min="1283" max="1283" width="4.7109375" style="159" customWidth="1"/>
    <col min="1284" max="1284" width="7.85546875" style="159" customWidth="1"/>
    <col min="1285" max="1285" width="11.5703125" style="159" customWidth="1"/>
    <col min="1286" max="1286" width="15" style="159" customWidth="1"/>
    <col min="1287" max="1536" width="9.140625" style="159"/>
    <col min="1537" max="1537" width="5.140625" style="159" customWidth="1"/>
    <col min="1538" max="1538" width="45" style="159" customWidth="1"/>
    <col min="1539" max="1539" width="4.7109375" style="159" customWidth="1"/>
    <col min="1540" max="1540" width="7.85546875" style="159" customWidth="1"/>
    <col min="1541" max="1541" width="11.5703125" style="159" customWidth="1"/>
    <col min="1542" max="1542" width="15" style="159" customWidth="1"/>
    <col min="1543" max="1792" width="9.140625" style="159"/>
    <col min="1793" max="1793" width="5.140625" style="159" customWidth="1"/>
    <col min="1794" max="1794" width="45" style="159" customWidth="1"/>
    <col min="1795" max="1795" width="4.7109375" style="159" customWidth="1"/>
    <col min="1796" max="1796" width="7.85546875" style="159" customWidth="1"/>
    <col min="1797" max="1797" width="11.5703125" style="159" customWidth="1"/>
    <col min="1798" max="1798" width="15" style="159" customWidth="1"/>
    <col min="1799" max="2048" width="9.140625" style="159"/>
    <col min="2049" max="2049" width="5.140625" style="159" customWidth="1"/>
    <col min="2050" max="2050" width="45" style="159" customWidth="1"/>
    <col min="2051" max="2051" width="4.7109375" style="159" customWidth="1"/>
    <col min="2052" max="2052" width="7.85546875" style="159" customWidth="1"/>
    <col min="2053" max="2053" width="11.5703125" style="159" customWidth="1"/>
    <col min="2054" max="2054" width="15" style="159" customWidth="1"/>
    <col min="2055" max="2304" width="9.140625" style="159"/>
    <col min="2305" max="2305" width="5.140625" style="159" customWidth="1"/>
    <col min="2306" max="2306" width="45" style="159" customWidth="1"/>
    <col min="2307" max="2307" width="4.7109375" style="159" customWidth="1"/>
    <col min="2308" max="2308" width="7.85546875" style="159" customWidth="1"/>
    <col min="2309" max="2309" width="11.5703125" style="159" customWidth="1"/>
    <col min="2310" max="2310" width="15" style="159" customWidth="1"/>
    <col min="2311" max="2560" width="9.140625" style="159"/>
    <col min="2561" max="2561" width="5.140625" style="159" customWidth="1"/>
    <col min="2562" max="2562" width="45" style="159" customWidth="1"/>
    <col min="2563" max="2563" width="4.7109375" style="159" customWidth="1"/>
    <col min="2564" max="2564" width="7.85546875" style="159" customWidth="1"/>
    <col min="2565" max="2565" width="11.5703125" style="159" customWidth="1"/>
    <col min="2566" max="2566" width="15" style="159" customWidth="1"/>
    <col min="2567" max="2816" width="9.140625" style="159"/>
    <col min="2817" max="2817" width="5.140625" style="159" customWidth="1"/>
    <col min="2818" max="2818" width="45" style="159" customWidth="1"/>
    <col min="2819" max="2819" width="4.7109375" style="159" customWidth="1"/>
    <col min="2820" max="2820" width="7.85546875" style="159" customWidth="1"/>
    <col min="2821" max="2821" width="11.5703125" style="159" customWidth="1"/>
    <col min="2822" max="2822" width="15" style="159" customWidth="1"/>
    <col min="2823" max="3072" width="9.140625" style="159"/>
    <col min="3073" max="3073" width="5.140625" style="159" customWidth="1"/>
    <col min="3074" max="3074" width="45" style="159" customWidth="1"/>
    <col min="3075" max="3075" width="4.7109375" style="159" customWidth="1"/>
    <col min="3076" max="3076" width="7.85546875" style="159" customWidth="1"/>
    <col min="3077" max="3077" width="11.5703125" style="159" customWidth="1"/>
    <col min="3078" max="3078" width="15" style="159" customWidth="1"/>
    <col min="3079" max="3328" width="9.140625" style="159"/>
    <col min="3329" max="3329" width="5.140625" style="159" customWidth="1"/>
    <col min="3330" max="3330" width="45" style="159" customWidth="1"/>
    <col min="3331" max="3331" width="4.7109375" style="159" customWidth="1"/>
    <col min="3332" max="3332" width="7.85546875" style="159" customWidth="1"/>
    <col min="3333" max="3333" width="11.5703125" style="159" customWidth="1"/>
    <col min="3334" max="3334" width="15" style="159" customWidth="1"/>
    <col min="3335" max="3584" width="9.140625" style="159"/>
    <col min="3585" max="3585" width="5.140625" style="159" customWidth="1"/>
    <col min="3586" max="3586" width="45" style="159" customWidth="1"/>
    <col min="3587" max="3587" width="4.7109375" style="159" customWidth="1"/>
    <col min="3588" max="3588" width="7.85546875" style="159" customWidth="1"/>
    <col min="3589" max="3589" width="11.5703125" style="159" customWidth="1"/>
    <col min="3590" max="3590" width="15" style="159" customWidth="1"/>
    <col min="3591" max="3840" width="9.140625" style="159"/>
    <col min="3841" max="3841" width="5.140625" style="159" customWidth="1"/>
    <col min="3842" max="3842" width="45" style="159" customWidth="1"/>
    <col min="3843" max="3843" width="4.7109375" style="159" customWidth="1"/>
    <col min="3844" max="3844" width="7.85546875" style="159" customWidth="1"/>
    <col min="3845" max="3845" width="11.5703125" style="159" customWidth="1"/>
    <col min="3846" max="3846" width="15" style="159" customWidth="1"/>
    <col min="3847" max="4096" width="9.140625" style="159"/>
    <col min="4097" max="4097" width="5.140625" style="159" customWidth="1"/>
    <col min="4098" max="4098" width="45" style="159" customWidth="1"/>
    <col min="4099" max="4099" width="4.7109375" style="159" customWidth="1"/>
    <col min="4100" max="4100" width="7.85546875" style="159" customWidth="1"/>
    <col min="4101" max="4101" width="11.5703125" style="159" customWidth="1"/>
    <col min="4102" max="4102" width="15" style="159" customWidth="1"/>
    <col min="4103" max="4352" width="9.140625" style="159"/>
    <col min="4353" max="4353" width="5.140625" style="159" customWidth="1"/>
    <col min="4354" max="4354" width="45" style="159" customWidth="1"/>
    <col min="4355" max="4355" width="4.7109375" style="159" customWidth="1"/>
    <col min="4356" max="4356" width="7.85546875" style="159" customWidth="1"/>
    <col min="4357" max="4357" width="11.5703125" style="159" customWidth="1"/>
    <col min="4358" max="4358" width="15" style="159" customWidth="1"/>
    <col min="4359" max="4608" width="9.140625" style="159"/>
    <col min="4609" max="4609" width="5.140625" style="159" customWidth="1"/>
    <col min="4610" max="4610" width="45" style="159" customWidth="1"/>
    <col min="4611" max="4611" width="4.7109375" style="159" customWidth="1"/>
    <col min="4612" max="4612" width="7.85546875" style="159" customWidth="1"/>
    <col min="4613" max="4613" width="11.5703125" style="159" customWidth="1"/>
    <col min="4614" max="4614" width="15" style="159" customWidth="1"/>
    <col min="4615" max="4864" width="9.140625" style="159"/>
    <col min="4865" max="4865" width="5.140625" style="159" customWidth="1"/>
    <col min="4866" max="4866" width="45" style="159" customWidth="1"/>
    <col min="4867" max="4867" width="4.7109375" style="159" customWidth="1"/>
    <col min="4868" max="4868" width="7.85546875" style="159" customWidth="1"/>
    <col min="4869" max="4869" width="11.5703125" style="159" customWidth="1"/>
    <col min="4870" max="4870" width="15" style="159" customWidth="1"/>
    <col min="4871" max="5120" width="9.140625" style="159"/>
    <col min="5121" max="5121" width="5.140625" style="159" customWidth="1"/>
    <col min="5122" max="5122" width="45" style="159" customWidth="1"/>
    <col min="5123" max="5123" width="4.7109375" style="159" customWidth="1"/>
    <col min="5124" max="5124" width="7.85546875" style="159" customWidth="1"/>
    <col min="5125" max="5125" width="11.5703125" style="159" customWidth="1"/>
    <col min="5126" max="5126" width="15" style="159" customWidth="1"/>
    <col min="5127" max="5376" width="9.140625" style="159"/>
    <col min="5377" max="5377" width="5.140625" style="159" customWidth="1"/>
    <col min="5378" max="5378" width="45" style="159" customWidth="1"/>
    <col min="5379" max="5379" width="4.7109375" style="159" customWidth="1"/>
    <col min="5380" max="5380" width="7.85546875" style="159" customWidth="1"/>
    <col min="5381" max="5381" width="11.5703125" style="159" customWidth="1"/>
    <col min="5382" max="5382" width="15" style="159" customWidth="1"/>
    <col min="5383" max="5632" width="9.140625" style="159"/>
    <col min="5633" max="5633" width="5.140625" style="159" customWidth="1"/>
    <col min="5634" max="5634" width="45" style="159" customWidth="1"/>
    <col min="5635" max="5635" width="4.7109375" style="159" customWidth="1"/>
    <col min="5636" max="5636" width="7.85546875" style="159" customWidth="1"/>
    <col min="5637" max="5637" width="11.5703125" style="159" customWidth="1"/>
    <col min="5638" max="5638" width="15" style="159" customWidth="1"/>
    <col min="5639" max="5888" width="9.140625" style="159"/>
    <col min="5889" max="5889" width="5.140625" style="159" customWidth="1"/>
    <col min="5890" max="5890" width="45" style="159" customWidth="1"/>
    <col min="5891" max="5891" width="4.7109375" style="159" customWidth="1"/>
    <col min="5892" max="5892" width="7.85546875" style="159" customWidth="1"/>
    <col min="5893" max="5893" width="11.5703125" style="159" customWidth="1"/>
    <col min="5894" max="5894" width="15" style="159" customWidth="1"/>
    <col min="5895" max="6144" width="9.140625" style="159"/>
    <col min="6145" max="6145" width="5.140625" style="159" customWidth="1"/>
    <col min="6146" max="6146" width="45" style="159" customWidth="1"/>
    <col min="6147" max="6147" width="4.7109375" style="159" customWidth="1"/>
    <col min="6148" max="6148" width="7.85546875" style="159" customWidth="1"/>
    <col min="6149" max="6149" width="11.5703125" style="159" customWidth="1"/>
    <col min="6150" max="6150" width="15" style="159" customWidth="1"/>
    <col min="6151" max="6400" width="9.140625" style="159"/>
    <col min="6401" max="6401" width="5.140625" style="159" customWidth="1"/>
    <col min="6402" max="6402" width="45" style="159" customWidth="1"/>
    <col min="6403" max="6403" width="4.7109375" style="159" customWidth="1"/>
    <col min="6404" max="6404" width="7.85546875" style="159" customWidth="1"/>
    <col min="6405" max="6405" width="11.5703125" style="159" customWidth="1"/>
    <col min="6406" max="6406" width="15" style="159" customWidth="1"/>
    <col min="6407" max="6656" width="9.140625" style="159"/>
    <col min="6657" max="6657" width="5.140625" style="159" customWidth="1"/>
    <col min="6658" max="6658" width="45" style="159" customWidth="1"/>
    <col min="6659" max="6659" width="4.7109375" style="159" customWidth="1"/>
    <col min="6660" max="6660" width="7.85546875" style="159" customWidth="1"/>
    <col min="6661" max="6661" width="11.5703125" style="159" customWidth="1"/>
    <col min="6662" max="6662" width="15" style="159" customWidth="1"/>
    <col min="6663" max="6912" width="9.140625" style="159"/>
    <col min="6913" max="6913" width="5.140625" style="159" customWidth="1"/>
    <col min="6914" max="6914" width="45" style="159" customWidth="1"/>
    <col min="6915" max="6915" width="4.7109375" style="159" customWidth="1"/>
    <col min="6916" max="6916" width="7.85546875" style="159" customWidth="1"/>
    <col min="6917" max="6917" width="11.5703125" style="159" customWidth="1"/>
    <col min="6918" max="6918" width="15" style="159" customWidth="1"/>
    <col min="6919" max="7168" width="9.140625" style="159"/>
    <col min="7169" max="7169" width="5.140625" style="159" customWidth="1"/>
    <col min="7170" max="7170" width="45" style="159" customWidth="1"/>
    <col min="7171" max="7171" width="4.7109375" style="159" customWidth="1"/>
    <col min="7172" max="7172" width="7.85546875" style="159" customWidth="1"/>
    <col min="7173" max="7173" width="11.5703125" style="159" customWidth="1"/>
    <col min="7174" max="7174" width="15" style="159" customWidth="1"/>
    <col min="7175" max="7424" width="9.140625" style="159"/>
    <col min="7425" max="7425" width="5.140625" style="159" customWidth="1"/>
    <col min="7426" max="7426" width="45" style="159" customWidth="1"/>
    <col min="7427" max="7427" width="4.7109375" style="159" customWidth="1"/>
    <col min="7428" max="7428" width="7.85546875" style="159" customWidth="1"/>
    <col min="7429" max="7429" width="11.5703125" style="159" customWidth="1"/>
    <col min="7430" max="7430" width="15" style="159" customWidth="1"/>
    <col min="7431" max="7680" width="9.140625" style="159"/>
    <col min="7681" max="7681" width="5.140625" style="159" customWidth="1"/>
    <col min="7682" max="7682" width="45" style="159" customWidth="1"/>
    <col min="7683" max="7683" width="4.7109375" style="159" customWidth="1"/>
    <col min="7684" max="7684" width="7.85546875" style="159" customWidth="1"/>
    <col min="7685" max="7685" width="11.5703125" style="159" customWidth="1"/>
    <col min="7686" max="7686" width="15" style="159" customWidth="1"/>
    <col min="7687" max="7936" width="9.140625" style="159"/>
    <col min="7937" max="7937" width="5.140625" style="159" customWidth="1"/>
    <col min="7938" max="7938" width="45" style="159" customWidth="1"/>
    <col min="7939" max="7939" width="4.7109375" style="159" customWidth="1"/>
    <col min="7940" max="7940" width="7.85546875" style="159" customWidth="1"/>
    <col min="7941" max="7941" width="11.5703125" style="159" customWidth="1"/>
    <col min="7942" max="7942" width="15" style="159" customWidth="1"/>
    <col min="7943" max="8192" width="9.140625" style="159"/>
    <col min="8193" max="8193" width="5.140625" style="159" customWidth="1"/>
    <col min="8194" max="8194" width="45" style="159" customWidth="1"/>
    <col min="8195" max="8195" width="4.7109375" style="159" customWidth="1"/>
    <col min="8196" max="8196" width="7.85546875" style="159" customWidth="1"/>
    <col min="8197" max="8197" width="11.5703125" style="159" customWidth="1"/>
    <col min="8198" max="8198" width="15" style="159" customWidth="1"/>
    <col min="8199" max="8448" width="9.140625" style="159"/>
    <col min="8449" max="8449" width="5.140625" style="159" customWidth="1"/>
    <col min="8450" max="8450" width="45" style="159" customWidth="1"/>
    <col min="8451" max="8451" width="4.7109375" style="159" customWidth="1"/>
    <col min="8452" max="8452" width="7.85546875" style="159" customWidth="1"/>
    <col min="8453" max="8453" width="11.5703125" style="159" customWidth="1"/>
    <col min="8454" max="8454" width="15" style="159" customWidth="1"/>
    <col min="8455" max="8704" width="9.140625" style="159"/>
    <col min="8705" max="8705" width="5.140625" style="159" customWidth="1"/>
    <col min="8706" max="8706" width="45" style="159" customWidth="1"/>
    <col min="8707" max="8707" width="4.7109375" style="159" customWidth="1"/>
    <col min="8708" max="8708" width="7.85546875" style="159" customWidth="1"/>
    <col min="8709" max="8709" width="11.5703125" style="159" customWidth="1"/>
    <col min="8710" max="8710" width="15" style="159" customWidth="1"/>
    <col min="8711" max="8960" width="9.140625" style="159"/>
    <col min="8961" max="8961" width="5.140625" style="159" customWidth="1"/>
    <col min="8962" max="8962" width="45" style="159" customWidth="1"/>
    <col min="8963" max="8963" width="4.7109375" style="159" customWidth="1"/>
    <col min="8964" max="8964" width="7.85546875" style="159" customWidth="1"/>
    <col min="8965" max="8965" width="11.5703125" style="159" customWidth="1"/>
    <col min="8966" max="8966" width="15" style="159" customWidth="1"/>
    <col min="8967" max="9216" width="9.140625" style="159"/>
    <col min="9217" max="9217" width="5.140625" style="159" customWidth="1"/>
    <col min="9218" max="9218" width="45" style="159" customWidth="1"/>
    <col min="9219" max="9219" width="4.7109375" style="159" customWidth="1"/>
    <col min="9220" max="9220" width="7.85546875" style="159" customWidth="1"/>
    <col min="9221" max="9221" width="11.5703125" style="159" customWidth="1"/>
    <col min="9222" max="9222" width="15" style="159" customWidth="1"/>
    <col min="9223" max="9472" width="9.140625" style="159"/>
    <col min="9473" max="9473" width="5.140625" style="159" customWidth="1"/>
    <col min="9474" max="9474" width="45" style="159" customWidth="1"/>
    <col min="9475" max="9475" width="4.7109375" style="159" customWidth="1"/>
    <col min="9476" max="9476" width="7.85546875" style="159" customWidth="1"/>
    <col min="9477" max="9477" width="11.5703125" style="159" customWidth="1"/>
    <col min="9478" max="9478" width="15" style="159" customWidth="1"/>
    <col min="9479" max="9728" width="9.140625" style="159"/>
    <col min="9729" max="9729" width="5.140625" style="159" customWidth="1"/>
    <col min="9730" max="9730" width="45" style="159" customWidth="1"/>
    <col min="9731" max="9731" width="4.7109375" style="159" customWidth="1"/>
    <col min="9732" max="9732" width="7.85546875" style="159" customWidth="1"/>
    <col min="9733" max="9733" width="11.5703125" style="159" customWidth="1"/>
    <col min="9734" max="9734" width="15" style="159" customWidth="1"/>
    <col min="9735" max="9984" width="9.140625" style="159"/>
    <col min="9985" max="9985" width="5.140625" style="159" customWidth="1"/>
    <col min="9986" max="9986" width="45" style="159" customWidth="1"/>
    <col min="9987" max="9987" width="4.7109375" style="159" customWidth="1"/>
    <col min="9988" max="9988" width="7.85546875" style="159" customWidth="1"/>
    <col min="9989" max="9989" width="11.5703125" style="159" customWidth="1"/>
    <col min="9990" max="9990" width="15" style="159" customWidth="1"/>
    <col min="9991" max="10240" width="9.140625" style="159"/>
    <col min="10241" max="10241" width="5.140625" style="159" customWidth="1"/>
    <col min="10242" max="10242" width="45" style="159" customWidth="1"/>
    <col min="10243" max="10243" width="4.7109375" style="159" customWidth="1"/>
    <col min="10244" max="10244" width="7.85546875" style="159" customWidth="1"/>
    <col min="10245" max="10245" width="11.5703125" style="159" customWidth="1"/>
    <col min="10246" max="10246" width="15" style="159" customWidth="1"/>
    <col min="10247" max="10496" width="9.140625" style="159"/>
    <col min="10497" max="10497" width="5.140625" style="159" customWidth="1"/>
    <col min="10498" max="10498" width="45" style="159" customWidth="1"/>
    <col min="10499" max="10499" width="4.7109375" style="159" customWidth="1"/>
    <col min="10500" max="10500" width="7.85546875" style="159" customWidth="1"/>
    <col min="10501" max="10501" width="11.5703125" style="159" customWidth="1"/>
    <col min="10502" max="10502" width="15" style="159" customWidth="1"/>
    <col min="10503" max="10752" width="9.140625" style="159"/>
    <col min="10753" max="10753" width="5.140625" style="159" customWidth="1"/>
    <col min="10754" max="10754" width="45" style="159" customWidth="1"/>
    <col min="10755" max="10755" width="4.7109375" style="159" customWidth="1"/>
    <col min="10756" max="10756" width="7.85546875" style="159" customWidth="1"/>
    <col min="10757" max="10757" width="11.5703125" style="159" customWidth="1"/>
    <col min="10758" max="10758" width="15" style="159" customWidth="1"/>
    <col min="10759" max="11008" width="9.140625" style="159"/>
    <col min="11009" max="11009" width="5.140625" style="159" customWidth="1"/>
    <col min="11010" max="11010" width="45" style="159" customWidth="1"/>
    <col min="11011" max="11011" width="4.7109375" style="159" customWidth="1"/>
    <col min="11012" max="11012" width="7.85546875" style="159" customWidth="1"/>
    <col min="11013" max="11013" width="11.5703125" style="159" customWidth="1"/>
    <col min="11014" max="11014" width="15" style="159" customWidth="1"/>
    <col min="11015" max="11264" width="9.140625" style="159"/>
    <col min="11265" max="11265" width="5.140625" style="159" customWidth="1"/>
    <col min="11266" max="11266" width="45" style="159" customWidth="1"/>
    <col min="11267" max="11267" width="4.7109375" style="159" customWidth="1"/>
    <col min="11268" max="11268" width="7.85546875" style="159" customWidth="1"/>
    <col min="11269" max="11269" width="11.5703125" style="159" customWidth="1"/>
    <col min="11270" max="11270" width="15" style="159" customWidth="1"/>
    <col min="11271" max="11520" width="9.140625" style="159"/>
    <col min="11521" max="11521" width="5.140625" style="159" customWidth="1"/>
    <col min="11522" max="11522" width="45" style="159" customWidth="1"/>
    <col min="11523" max="11523" width="4.7109375" style="159" customWidth="1"/>
    <col min="11524" max="11524" width="7.85546875" style="159" customWidth="1"/>
    <col min="11525" max="11525" width="11.5703125" style="159" customWidth="1"/>
    <col min="11526" max="11526" width="15" style="159" customWidth="1"/>
    <col min="11527" max="11776" width="9.140625" style="159"/>
    <col min="11777" max="11777" width="5.140625" style="159" customWidth="1"/>
    <col min="11778" max="11778" width="45" style="159" customWidth="1"/>
    <col min="11779" max="11779" width="4.7109375" style="159" customWidth="1"/>
    <col min="11780" max="11780" width="7.85546875" style="159" customWidth="1"/>
    <col min="11781" max="11781" width="11.5703125" style="159" customWidth="1"/>
    <col min="11782" max="11782" width="15" style="159" customWidth="1"/>
    <col min="11783" max="12032" width="9.140625" style="159"/>
    <col min="12033" max="12033" width="5.140625" style="159" customWidth="1"/>
    <col min="12034" max="12034" width="45" style="159" customWidth="1"/>
    <col min="12035" max="12035" width="4.7109375" style="159" customWidth="1"/>
    <col min="12036" max="12036" width="7.85546875" style="159" customWidth="1"/>
    <col min="12037" max="12037" width="11.5703125" style="159" customWidth="1"/>
    <col min="12038" max="12038" width="15" style="159" customWidth="1"/>
    <col min="12039" max="12288" width="9.140625" style="159"/>
    <col min="12289" max="12289" width="5.140625" style="159" customWidth="1"/>
    <col min="12290" max="12290" width="45" style="159" customWidth="1"/>
    <col min="12291" max="12291" width="4.7109375" style="159" customWidth="1"/>
    <col min="12292" max="12292" width="7.85546875" style="159" customWidth="1"/>
    <col min="12293" max="12293" width="11.5703125" style="159" customWidth="1"/>
    <col min="12294" max="12294" width="15" style="159" customWidth="1"/>
    <col min="12295" max="12544" width="9.140625" style="159"/>
    <col min="12545" max="12545" width="5.140625" style="159" customWidth="1"/>
    <col min="12546" max="12546" width="45" style="159" customWidth="1"/>
    <col min="12547" max="12547" width="4.7109375" style="159" customWidth="1"/>
    <col min="12548" max="12548" width="7.85546875" style="159" customWidth="1"/>
    <col min="12549" max="12549" width="11.5703125" style="159" customWidth="1"/>
    <col min="12550" max="12550" width="15" style="159" customWidth="1"/>
    <col min="12551" max="12800" width="9.140625" style="159"/>
    <col min="12801" max="12801" width="5.140625" style="159" customWidth="1"/>
    <col min="12802" max="12802" width="45" style="159" customWidth="1"/>
    <col min="12803" max="12803" width="4.7109375" style="159" customWidth="1"/>
    <col min="12804" max="12804" width="7.85546875" style="159" customWidth="1"/>
    <col min="12805" max="12805" width="11.5703125" style="159" customWidth="1"/>
    <col min="12806" max="12806" width="15" style="159" customWidth="1"/>
    <col min="12807" max="13056" width="9.140625" style="159"/>
    <col min="13057" max="13057" width="5.140625" style="159" customWidth="1"/>
    <col min="13058" max="13058" width="45" style="159" customWidth="1"/>
    <col min="13059" max="13059" width="4.7109375" style="159" customWidth="1"/>
    <col min="13060" max="13060" width="7.85546875" style="159" customWidth="1"/>
    <col min="13061" max="13061" width="11.5703125" style="159" customWidth="1"/>
    <col min="13062" max="13062" width="15" style="159" customWidth="1"/>
    <col min="13063" max="13312" width="9.140625" style="159"/>
    <col min="13313" max="13313" width="5.140625" style="159" customWidth="1"/>
    <col min="13314" max="13314" width="45" style="159" customWidth="1"/>
    <col min="13315" max="13315" width="4.7109375" style="159" customWidth="1"/>
    <col min="13316" max="13316" width="7.85546875" style="159" customWidth="1"/>
    <col min="13317" max="13317" width="11.5703125" style="159" customWidth="1"/>
    <col min="13318" max="13318" width="15" style="159" customWidth="1"/>
    <col min="13319" max="13568" width="9.140625" style="159"/>
    <col min="13569" max="13569" width="5.140625" style="159" customWidth="1"/>
    <col min="13570" max="13570" width="45" style="159" customWidth="1"/>
    <col min="13571" max="13571" width="4.7109375" style="159" customWidth="1"/>
    <col min="13572" max="13572" width="7.85546875" style="159" customWidth="1"/>
    <col min="13573" max="13573" width="11.5703125" style="159" customWidth="1"/>
    <col min="13574" max="13574" width="15" style="159" customWidth="1"/>
    <col min="13575" max="13824" width="9.140625" style="159"/>
    <col min="13825" max="13825" width="5.140625" style="159" customWidth="1"/>
    <col min="13826" max="13826" width="45" style="159" customWidth="1"/>
    <col min="13827" max="13827" width="4.7109375" style="159" customWidth="1"/>
    <col min="13828" max="13828" width="7.85546875" style="159" customWidth="1"/>
    <col min="13829" max="13829" width="11.5703125" style="159" customWidth="1"/>
    <col min="13830" max="13830" width="15" style="159" customWidth="1"/>
    <col min="13831" max="14080" width="9.140625" style="159"/>
    <col min="14081" max="14081" width="5.140625" style="159" customWidth="1"/>
    <col min="14082" max="14082" width="45" style="159" customWidth="1"/>
    <col min="14083" max="14083" width="4.7109375" style="159" customWidth="1"/>
    <col min="14084" max="14084" width="7.85546875" style="159" customWidth="1"/>
    <col min="14085" max="14085" width="11.5703125" style="159" customWidth="1"/>
    <col min="14086" max="14086" width="15" style="159" customWidth="1"/>
    <col min="14087" max="14336" width="9.140625" style="159"/>
    <col min="14337" max="14337" width="5.140625" style="159" customWidth="1"/>
    <col min="14338" max="14338" width="45" style="159" customWidth="1"/>
    <col min="14339" max="14339" width="4.7109375" style="159" customWidth="1"/>
    <col min="14340" max="14340" width="7.85546875" style="159" customWidth="1"/>
    <col min="14341" max="14341" width="11.5703125" style="159" customWidth="1"/>
    <col min="14342" max="14342" width="15" style="159" customWidth="1"/>
    <col min="14343" max="14592" width="9.140625" style="159"/>
    <col min="14593" max="14593" width="5.140625" style="159" customWidth="1"/>
    <col min="14594" max="14594" width="45" style="159" customWidth="1"/>
    <col min="14595" max="14595" width="4.7109375" style="159" customWidth="1"/>
    <col min="14596" max="14596" width="7.85546875" style="159" customWidth="1"/>
    <col min="14597" max="14597" width="11.5703125" style="159" customWidth="1"/>
    <col min="14598" max="14598" width="15" style="159" customWidth="1"/>
    <col min="14599" max="14848" width="9.140625" style="159"/>
    <col min="14849" max="14849" width="5.140625" style="159" customWidth="1"/>
    <col min="14850" max="14850" width="45" style="159" customWidth="1"/>
    <col min="14851" max="14851" width="4.7109375" style="159" customWidth="1"/>
    <col min="14852" max="14852" width="7.85546875" style="159" customWidth="1"/>
    <col min="14853" max="14853" width="11.5703125" style="159" customWidth="1"/>
    <col min="14854" max="14854" width="15" style="159" customWidth="1"/>
    <col min="14855" max="15104" width="9.140625" style="159"/>
    <col min="15105" max="15105" width="5.140625" style="159" customWidth="1"/>
    <col min="15106" max="15106" width="45" style="159" customWidth="1"/>
    <col min="15107" max="15107" width="4.7109375" style="159" customWidth="1"/>
    <col min="15108" max="15108" width="7.85546875" style="159" customWidth="1"/>
    <col min="15109" max="15109" width="11.5703125" style="159" customWidth="1"/>
    <col min="15110" max="15110" width="15" style="159" customWidth="1"/>
    <col min="15111" max="15360" width="9.140625" style="159"/>
    <col min="15361" max="15361" width="5.140625" style="159" customWidth="1"/>
    <col min="15362" max="15362" width="45" style="159" customWidth="1"/>
    <col min="15363" max="15363" width="4.7109375" style="159" customWidth="1"/>
    <col min="15364" max="15364" width="7.85546875" style="159" customWidth="1"/>
    <col min="15365" max="15365" width="11.5703125" style="159" customWidth="1"/>
    <col min="15366" max="15366" width="15" style="159" customWidth="1"/>
    <col min="15367" max="15616" width="9.140625" style="159"/>
    <col min="15617" max="15617" width="5.140625" style="159" customWidth="1"/>
    <col min="15618" max="15618" width="45" style="159" customWidth="1"/>
    <col min="15619" max="15619" width="4.7109375" style="159" customWidth="1"/>
    <col min="15620" max="15620" width="7.85546875" style="159" customWidth="1"/>
    <col min="15621" max="15621" width="11.5703125" style="159" customWidth="1"/>
    <col min="15622" max="15622" width="15" style="159" customWidth="1"/>
    <col min="15623" max="15872" width="9.140625" style="159"/>
    <col min="15873" max="15873" width="5.140625" style="159" customWidth="1"/>
    <col min="15874" max="15874" width="45" style="159" customWidth="1"/>
    <col min="15875" max="15875" width="4.7109375" style="159" customWidth="1"/>
    <col min="15876" max="15876" width="7.85546875" style="159" customWidth="1"/>
    <col min="15877" max="15877" width="11.5703125" style="159" customWidth="1"/>
    <col min="15878" max="15878" width="15" style="159" customWidth="1"/>
    <col min="15879" max="16128" width="9.140625" style="159"/>
    <col min="16129" max="16129" width="5.140625" style="159" customWidth="1"/>
    <col min="16130" max="16130" width="45" style="159" customWidth="1"/>
    <col min="16131" max="16131" width="4.7109375" style="159" customWidth="1"/>
    <col min="16132" max="16132" width="7.85546875" style="159" customWidth="1"/>
    <col min="16133" max="16133" width="11.5703125" style="159" customWidth="1"/>
    <col min="16134" max="16134" width="15" style="159" customWidth="1"/>
    <col min="16135" max="16384" width="9.140625" style="159"/>
  </cols>
  <sheetData>
    <row r="1" spans="1:7">
      <c r="A1" s="498" t="s">
        <v>483</v>
      </c>
      <c r="B1" s="580" t="s">
        <v>679</v>
      </c>
      <c r="C1" s="500"/>
      <c r="D1" s="501"/>
      <c r="E1" s="501"/>
      <c r="F1" s="501"/>
      <c r="G1" s="146"/>
    </row>
    <row r="2" spans="1:7">
      <c r="A2" s="502"/>
      <c r="B2" s="502"/>
      <c r="C2" s="503"/>
      <c r="D2" s="166"/>
      <c r="E2" s="166"/>
      <c r="F2" s="166"/>
      <c r="G2" s="146"/>
    </row>
    <row r="3" spans="1:7" s="165" customFormat="1" ht="25.5" customHeight="1">
      <c r="A3" s="504" t="s">
        <v>496</v>
      </c>
      <c r="B3" s="505" t="s">
        <v>15</v>
      </c>
      <c r="C3" s="506" t="s">
        <v>497</v>
      </c>
      <c r="D3" s="507" t="s">
        <v>17</v>
      </c>
      <c r="E3" s="508" t="s">
        <v>498</v>
      </c>
      <c r="F3" s="508" t="s">
        <v>499</v>
      </c>
    </row>
    <row r="4" spans="1:7">
      <c r="A4" s="502"/>
      <c r="B4" s="502"/>
      <c r="C4" s="503"/>
      <c r="D4" s="166"/>
      <c r="E4" s="166"/>
      <c r="F4" s="166"/>
      <c r="G4" s="146"/>
    </row>
    <row r="5" spans="1:7" ht="76.5">
      <c r="A5" s="509">
        <v>1</v>
      </c>
      <c r="B5" s="510" t="s">
        <v>680</v>
      </c>
      <c r="C5" s="511"/>
      <c r="D5" s="512"/>
      <c r="E5" s="171"/>
      <c r="F5" s="171"/>
      <c r="G5" s="172"/>
    </row>
    <row r="6" spans="1:7">
      <c r="A6" s="509"/>
      <c r="B6" s="523" t="s">
        <v>681</v>
      </c>
      <c r="C6" s="517" t="s">
        <v>438</v>
      </c>
      <c r="D6" s="518">
        <v>12</v>
      </c>
      <c r="E6" s="175"/>
      <c r="F6" s="171">
        <f>D6*E6</f>
        <v>0</v>
      </c>
      <c r="G6" s="172"/>
    </row>
    <row r="7" spans="1:7">
      <c r="A7" s="509"/>
      <c r="B7" s="513"/>
      <c r="C7" s="511"/>
      <c r="D7" s="512"/>
      <c r="E7" s="174"/>
      <c r="F7" s="171"/>
      <c r="G7" s="172"/>
    </row>
    <row r="8" spans="1:7" ht="40.5" customHeight="1">
      <c r="A8" s="509">
        <f>COUNT($A$5:A7)+1</f>
        <v>2</v>
      </c>
      <c r="B8" s="510" t="s">
        <v>682</v>
      </c>
      <c r="C8" s="511"/>
      <c r="D8" s="512"/>
      <c r="E8" s="174"/>
      <c r="F8" s="171"/>
      <c r="G8" s="172"/>
    </row>
    <row r="9" spans="1:7">
      <c r="A9" s="509"/>
      <c r="B9" s="523" t="s">
        <v>683</v>
      </c>
      <c r="C9" s="517" t="s">
        <v>438</v>
      </c>
      <c r="D9" s="518">
        <v>1</v>
      </c>
      <c r="E9" s="175"/>
      <c r="F9" s="171">
        <f>D9*E9</f>
        <v>0</v>
      </c>
      <c r="G9" s="172"/>
    </row>
    <row r="10" spans="1:7">
      <c r="A10" s="514"/>
      <c r="B10" s="515"/>
      <c r="C10" s="503"/>
      <c r="D10" s="516"/>
      <c r="E10" s="174"/>
      <c r="F10" s="171"/>
      <c r="G10" s="146"/>
    </row>
    <row r="11" spans="1:7" ht="53.25" customHeight="1">
      <c r="A11" s="509">
        <f>COUNT($A$5:A10)+1</f>
        <v>3</v>
      </c>
      <c r="B11" s="510" t="s">
        <v>684</v>
      </c>
      <c r="C11" s="520" t="s">
        <v>438</v>
      </c>
      <c r="D11" s="512">
        <v>12</v>
      </c>
      <c r="E11" s="175"/>
      <c r="F11" s="171">
        <f>D11*E11</f>
        <v>0</v>
      </c>
      <c r="G11" s="146"/>
    </row>
    <row r="12" spans="1:7">
      <c r="A12" s="166"/>
      <c r="B12" s="515"/>
      <c r="C12" s="503"/>
      <c r="D12" s="516"/>
      <c r="E12" s="174"/>
      <c r="F12" s="171"/>
      <c r="G12" s="146"/>
    </row>
    <row r="13" spans="1:7" ht="63.75">
      <c r="A13" s="509">
        <f>COUNT($A$5:A12)+1</f>
        <v>4</v>
      </c>
      <c r="B13" s="581" t="s">
        <v>685</v>
      </c>
      <c r="C13" s="582"/>
      <c r="D13" s="583"/>
      <c r="E13" s="175"/>
      <c r="F13" s="171"/>
      <c r="G13" s="146"/>
    </row>
    <row r="14" spans="1:7" ht="25.5">
      <c r="A14" s="166"/>
      <c r="B14" s="584" t="s">
        <v>686</v>
      </c>
      <c r="C14" s="582"/>
      <c r="D14" s="583"/>
      <c r="E14" s="175"/>
      <c r="F14" s="171"/>
      <c r="G14" s="146"/>
    </row>
    <row r="15" spans="1:7">
      <c r="A15" s="166"/>
      <c r="B15" s="584" t="s">
        <v>687</v>
      </c>
      <c r="C15" s="572" t="s">
        <v>526</v>
      </c>
      <c r="D15" s="573">
        <v>1</v>
      </c>
      <c r="E15" s="175"/>
      <c r="F15" s="171">
        <f>D15*E15</f>
        <v>0</v>
      </c>
      <c r="G15" s="146"/>
    </row>
    <row r="16" spans="1:7">
      <c r="A16" s="166"/>
      <c r="B16" s="584" t="s">
        <v>688</v>
      </c>
      <c r="C16" s="572" t="s">
        <v>526</v>
      </c>
      <c r="D16" s="573">
        <v>2</v>
      </c>
      <c r="E16" s="175"/>
      <c r="F16" s="171">
        <f>D16*E16</f>
        <v>0</v>
      </c>
      <c r="G16" s="146"/>
    </row>
    <row r="17" spans="1:7">
      <c r="A17" s="166"/>
      <c r="B17" s="515"/>
      <c r="C17" s="503"/>
      <c r="D17" s="516"/>
      <c r="E17" s="174"/>
      <c r="F17" s="171"/>
      <c r="G17" s="146"/>
    </row>
    <row r="18" spans="1:7" ht="52.5" customHeight="1">
      <c r="A18" s="509">
        <f>COUNT($A$5:A13)+1</f>
        <v>5</v>
      </c>
      <c r="B18" s="581" t="s">
        <v>689</v>
      </c>
      <c r="C18" s="511"/>
      <c r="D18" s="512"/>
      <c r="E18" s="174"/>
      <c r="F18" s="171"/>
      <c r="G18" s="172"/>
    </row>
    <row r="19" spans="1:7">
      <c r="A19" s="585"/>
      <c r="B19" s="586" t="s">
        <v>690</v>
      </c>
      <c r="C19" s="550" t="s">
        <v>85</v>
      </c>
      <c r="D19" s="209">
        <v>1</v>
      </c>
      <c r="E19" s="175"/>
      <c r="F19" s="171">
        <f>D19*E19</f>
        <v>0</v>
      </c>
      <c r="G19" s="172"/>
    </row>
    <row r="20" spans="1:7">
      <c r="A20" s="166"/>
      <c r="B20" s="515"/>
      <c r="C20" s="503"/>
      <c r="D20" s="516"/>
      <c r="E20" s="174"/>
      <c r="F20" s="171"/>
      <c r="G20" s="146"/>
    </row>
    <row r="21" spans="1:7" ht="40.5" customHeight="1">
      <c r="A21" s="509">
        <f>COUNT($A$5:A19)+1</f>
        <v>6</v>
      </c>
      <c r="B21" s="581" t="s">
        <v>691</v>
      </c>
      <c r="C21" s="503"/>
      <c r="D21" s="516"/>
      <c r="E21" s="174"/>
      <c r="F21" s="171"/>
      <c r="G21" s="146"/>
    </row>
    <row r="22" spans="1:7">
      <c r="A22" s="587"/>
      <c r="B22" s="584" t="s">
        <v>692</v>
      </c>
      <c r="C22" s="572" t="s">
        <v>526</v>
      </c>
      <c r="D22" s="573">
        <v>1</v>
      </c>
      <c r="E22" s="175"/>
      <c r="F22" s="171">
        <f>D22*E22</f>
        <v>0</v>
      </c>
      <c r="G22" s="146"/>
    </row>
    <row r="23" spans="1:7">
      <c r="A23" s="166"/>
      <c r="B23" s="515"/>
      <c r="C23" s="511"/>
      <c r="D23" s="512"/>
      <c r="E23" s="174"/>
      <c r="F23" s="171"/>
      <c r="G23" s="146"/>
    </row>
    <row r="24" spans="1:7" ht="63.75">
      <c r="A24" s="509">
        <f>COUNT($A$5:A23)+1</f>
        <v>7</v>
      </c>
      <c r="B24" s="510" t="s">
        <v>693</v>
      </c>
      <c r="C24" s="550"/>
      <c r="D24" s="588"/>
      <c r="E24" s="175"/>
      <c r="F24" s="171"/>
      <c r="G24" s="146"/>
    </row>
    <row r="25" spans="1:7">
      <c r="A25" s="509"/>
      <c r="B25" s="523" t="s">
        <v>694</v>
      </c>
      <c r="C25" s="517" t="s">
        <v>526</v>
      </c>
      <c r="D25" s="518">
        <v>1</v>
      </c>
      <c r="E25" s="175"/>
      <c r="F25" s="171">
        <f>D25*E25</f>
        <v>0</v>
      </c>
      <c r="G25" s="146"/>
    </row>
    <row r="26" spans="1:7">
      <c r="A26" s="166"/>
      <c r="B26" s="515"/>
      <c r="C26" s="503"/>
      <c r="D26" s="516"/>
      <c r="E26" s="174"/>
      <c r="F26" s="171"/>
      <c r="G26" s="146"/>
    </row>
    <row r="27" spans="1:7" ht="66" customHeight="1">
      <c r="A27" s="509">
        <f>COUNT($A$5:A26)+1</f>
        <v>8</v>
      </c>
      <c r="B27" s="510" t="s">
        <v>695</v>
      </c>
      <c r="C27" s="520"/>
      <c r="D27" s="533"/>
      <c r="E27" s="175"/>
      <c r="F27" s="171"/>
      <c r="G27" s="172"/>
    </row>
    <row r="28" spans="1:7" ht="25.5">
      <c r="A28" s="509"/>
      <c r="B28" s="513" t="s">
        <v>696</v>
      </c>
      <c r="C28" s="520" t="s">
        <v>502</v>
      </c>
      <c r="D28" s="512">
        <v>1</v>
      </c>
      <c r="E28" s="175"/>
      <c r="F28" s="171">
        <f>D28*E28</f>
        <v>0</v>
      </c>
      <c r="G28" s="172"/>
    </row>
    <row r="29" spans="1:7">
      <c r="A29" s="166"/>
      <c r="B29" s="515"/>
      <c r="C29" s="511"/>
      <c r="D29" s="512"/>
      <c r="E29" s="174"/>
      <c r="F29" s="171"/>
      <c r="G29" s="172"/>
    </row>
    <row r="30" spans="1:7" ht="53.25" customHeight="1">
      <c r="A30" s="509">
        <f>COUNT($A$5:A29)+1</f>
        <v>9</v>
      </c>
      <c r="B30" s="510" t="s">
        <v>697</v>
      </c>
      <c r="C30" s="503"/>
      <c r="D30" s="516"/>
      <c r="E30" s="174"/>
      <c r="F30" s="171"/>
      <c r="G30" s="172"/>
    </row>
    <row r="31" spans="1:7">
      <c r="A31" s="509"/>
      <c r="B31" s="523" t="s">
        <v>511</v>
      </c>
      <c r="C31" s="517" t="s">
        <v>526</v>
      </c>
      <c r="D31" s="518">
        <v>1</v>
      </c>
      <c r="E31" s="175"/>
      <c r="F31" s="171">
        <f>D31*E31</f>
        <v>0</v>
      </c>
      <c r="G31" s="172"/>
    </row>
    <row r="32" spans="1:7">
      <c r="A32" s="509"/>
      <c r="B32" s="513"/>
      <c r="C32" s="511"/>
      <c r="D32" s="512"/>
      <c r="E32" s="174"/>
      <c r="F32" s="171"/>
      <c r="G32" s="146"/>
    </row>
    <row r="33" spans="1:7" ht="51">
      <c r="A33" s="509">
        <f>COUNT($A$4:A32)+1</f>
        <v>10</v>
      </c>
      <c r="B33" s="510" t="s">
        <v>698</v>
      </c>
      <c r="C33" s="517"/>
      <c r="D33" s="518"/>
      <c r="E33" s="633"/>
      <c r="F33" s="519"/>
      <c r="G33" s="146"/>
    </row>
    <row r="34" spans="1:7">
      <c r="A34" s="509"/>
      <c r="B34" s="523" t="s">
        <v>511</v>
      </c>
      <c r="C34" s="517" t="s">
        <v>526</v>
      </c>
      <c r="D34" s="518">
        <v>1</v>
      </c>
      <c r="E34" s="175"/>
      <c r="F34" s="171">
        <f>D34*E34</f>
        <v>0</v>
      </c>
      <c r="G34" s="146"/>
    </row>
    <row r="35" spans="1:7">
      <c r="A35" s="166"/>
      <c r="B35" s="515"/>
      <c r="C35" s="503"/>
      <c r="D35" s="516"/>
      <c r="E35" s="174"/>
      <c r="F35" s="171"/>
      <c r="G35" s="146"/>
    </row>
    <row r="36" spans="1:7" ht="53.25" customHeight="1">
      <c r="A36" s="509">
        <f>COUNT($A$5:A35)+1</f>
        <v>11</v>
      </c>
      <c r="B36" s="510" t="s">
        <v>528</v>
      </c>
      <c r="C36" s="503"/>
      <c r="D36" s="516"/>
      <c r="E36" s="174"/>
      <c r="F36" s="171"/>
      <c r="G36" s="172"/>
    </row>
    <row r="37" spans="1:7">
      <c r="A37" s="509"/>
      <c r="B37" s="523" t="s">
        <v>511</v>
      </c>
      <c r="C37" s="517" t="s">
        <v>526</v>
      </c>
      <c r="D37" s="518">
        <v>1</v>
      </c>
      <c r="E37" s="175"/>
      <c r="F37" s="171">
        <f>D37*E37</f>
        <v>0</v>
      </c>
      <c r="G37" s="172"/>
    </row>
    <row r="38" spans="1:7">
      <c r="A38" s="166"/>
      <c r="B38" s="521"/>
      <c r="C38" s="522"/>
      <c r="D38" s="518"/>
      <c r="E38" s="174"/>
      <c r="F38" s="171"/>
      <c r="G38" s="146"/>
    </row>
    <row r="39" spans="1:7" ht="117.75" customHeight="1">
      <c r="A39" s="509">
        <f>COUNT($A$5:A38)+1</f>
        <v>12</v>
      </c>
      <c r="B39" s="510" t="s">
        <v>512</v>
      </c>
      <c r="C39" s="525"/>
      <c r="D39" s="526"/>
      <c r="E39" s="634"/>
      <c r="F39" s="526"/>
      <c r="G39" s="146"/>
    </row>
    <row r="40" spans="1:7" ht="25.5">
      <c r="A40" s="166"/>
      <c r="B40" s="513" t="s">
        <v>513</v>
      </c>
      <c r="C40" s="525"/>
      <c r="D40" s="526"/>
      <c r="E40" s="634"/>
      <c r="F40" s="526"/>
      <c r="G40" s="146"/>
    </row>
    <row r="41" spans="1:7">
      <c r="A41" s="166"/>
      <c r="B41" s="515" t="s">
        <v>511</v>
      </c>
      <c r="C41" s="511" t="s">
        <v>438</v>
      </c>
      <c r="D41" s="512">
        <v>1</v>
      </c>
      <c r="E41" s="174"/>
      <c r="F41" s="171">
        <f>D41*E41</f>
        <v>0</v>
      </c>
      <c r="G41" s="146"/>
    </row>
    <row r="42" spans="1:7">
      <c r="A42" s="166"/>
      <c r="B42" s="521"/>
      <c r="C42" s="522"/>
      <c r="D42" s="518"/>
      <c r="E42" s="174"/>
      <c r="F42" s="171"/>
      <c r="G42" s="146"/>
    </row>
    <row r="43" spans="1:7" ht="53.25" customHeight="1">
      <c r="A43" s="509">
        <f>COUNT($A$5:A42)+1</f>
        <v>13</v>
      </c>
      <c r="B43" s="510" t="s">
        <v>699</v>
      </c>
      <c r="C43" s="520" t="s">
        <v>502</v>
      </c>
      <c r="D43" s="512">
        <v>1</v>
      </c>
      <c r="E43" s="175"/>
      <c r="F43" s="171">
        <f>D43*E43</f>
        <v>0</v>
      </c>
      <c r="G43" s="146"/>
    </row>
    <row r="44" spans="1:7">
      <c r="A44" s="166"/>
      <c r="B44" s="521"/>
      <c r="C44" s="522"/>
      <c r="D44" s="518"/>
      <c r="E44" s="174"/>
      <c r="F44" s="171"/>
      <c r="G44" s="146"/>
    </row>
    <row r="45" spans="1:7" ht="26.25" customHeight="1">
      <c r="A45" s="509">
        <f>COUNT($A$5:A44)+1</f>
        <v>14</v>
      </c>
      <c r="B45" s="510" t="s">
        <v>671</v>
      </c>
      <c r="C45" s="520" t="s">
        <v>502</v>
      </c>
      <c r="D45" s="512">
        <v>1</v>
      </c>
      <c r="E45" s="175"/>
      <c r="F45" s="171">
        <f>D45*E45</f>
        <v>0</v>
      </c>
      <c r="G45" s="146"/>
    </row>
    <row r="46" spans="1:7">
      <c r="A46" s="509"/>
      <c r="B46" s="510"/>
      <c r="C46" s="520"/>
      <c r="D46" s="512"/>
      <c r="E46" s="175"/>
      <c r="F46" s="171"/>
      <c r="G46" s="146"/>
    </row>
    <row r="47" spans="1:7" ht="40.5" customHeight="1">
      <c r="A47" s="509">
        <f>COUNT($A$5:A46)+1</f>
        <v>15</v>
      </c>
      <c r="B47" s="510" t="s">
        <v>700</v>
      </c>
      <c r="C47" s="520" t="s">
        <v>438</v>
      </c>
      <c r="D47" s="573">
        <v>1</v>
      </c>
      <c r="E47" s="175"/>
      <c r="F47" s="171">
        <f>D47*E47</f>
        <v>0</v>
      </c>
      <c r="G47" s="146"/>
    </row>
    <row r="48" spans="1:7">
      <c r="A48" s="509"/>
      <c r="B48" s="515"/>
      <c r="C48" s="503"/>
      <c r="D48" s="516"/>
      <c r="E48" s="174"/>
      <c r="F48" s="171"/>
      <c r="G48" s="146"/>
    </row>
    <row r="49" spans="1:7" ht="40.5" customHeight="1">
      <c r="A49" s="532">
        <f>COUNT($A$5:A48)+1</f>
        <v>16</v>
      </c>
      <c r="B49" s="510" t="s">
        <v>554</v>
      </c>
      <c r="C49" s="511" t="s">
        <v>502</v>
      </c>
      <c r="D49" s="512">
        <v>1</v>
      </c>
      <c r="E49" s="174"/>
      <c r="F49" s="171">
        <f>D49*E49</f>
        <v>0</v>
      </c>
      <c r="G49" s="146"/>
    </row>
    <row r="50" spans="1:7">
      <c r="A50" s="509"/>
      <c r="B50" s="510"/>
      <c r="C50" s="511"/>
      <c r="D50" s="512"/>
      <c r="E50" s="174"/>
      <c r="F50" s="171"/>
      <c r="G50" s="172"/>
    </row>
    <row r="51" spans="1:7" ht="39.75" customHeight="1">
      <c r="A51" s="509">
        <f>COUNT($A$5:A49)+1</f>
        <v>17</v>
      </c>
      <c r="B51" s="510" t="s">
        <v>701</v>
      </c>
      <c r="C51" s="520" t="s">
        <v>502</v>
      </c>
      <c r="D51" s="512">
        <v>1</v>
      </c>
      <c r="E51" s="175"/>
      <c r="F51" s="171">
        <f>D51*E51</f>
        <v>0</v>
      </c>
      <c r="G51" s="172"/>
    </row>
    <row r="52" spans="1:7">
      <c r="A52" s="166"/>
      <c r="B52" s="515"/>
      <c r="C52" s="503"/>
      <c r="D52" s="516"/>
      <c r="E52" s="174"/>
      <c r="F52" s="171"/>
      <c r="G52" s="172"/>
    </row>
    <row r="53" spans="1:7" ht="40.5" customHeight="1">
      <c r="A53" s="509">
        <f>COUNT($A$5:A51)+1</f>
        <v>18</v>
      </c>
      <c r="B53" s="510" t="s">
        <v>702</v>
      </c>
      <c r="C53" s="520" t="s">
        <v>502</v>
      </c>
      <c r="D53" s="512">
        <v>1</v>
      </c>
      <c r="E53" s="175"/>
      <c r="F53" s="171">
        <f>D53*E53</f>
        <v>0</v>
      </c>
      <c r="G53" s="172"/>
    </row>
    <row r="54" spans="1:7">
      <c r="A54" s="166"/>
      <c r="B54" s="515"/>
      <c r="C54" s="503"/>
      <c r="D54" s="516"/>
      <c r="E54" s="174"/>
      <c r="F54" s="171"/>
      <c r="G54" s="172"/>
    </row>
    <row r="55" spans="1:7" ht="27" customHeight="1">
      <c r="A55" s="509">
        <f>COUNT($A$5:A54)+1</f>
        <v>19</v>
      </c>
      <c r="B55" s="510" t="s">
        <v>557</v>
      </c>
      <c r="C55" s="538" t="s">
        <v>433</v>
      </c>
      <c r="D55" s="539">
        <v>5</v>
      </c>
      <c r="E55" s="185"/>
      <c r="F55" s="186">
        <f>SUM(F4:F54)*D55/100</f>
        <v>0</v>
      </c>
      <c r="G55" s="146"/>
    </row>
    <row r="56" spans="1:7">
      <c r="A56" s="166"/>
      <c r="B56" s="515"/>
      <c r="C56" s="503"/>
      <c r="D56" s="516"/>
      <c r="E56" s="148"/>
      <c r="F56" s="166"/>
      <c r="G56" s="146"/>
    </row>
    <row r="57" spans="1:7" ht="39.75" customHeight="1">
      <c r="A57" s="509">
        <f>COUNT($A$5:A56)+1</f>
        <v>20</v>
      </c>
      <c r="B57" s="510" t="s">
        <v>558</v>
      </c>
      <c r="C57" s="538" t="s">
        <v>433</v>
      </c>
      <c r="D57" s="539">
        <v>5</v>
      </c>
      <c r="E57" s="185"/>
      <c r="F57" s="186">
        <f>SUM(F4:F54)*D57/100</f>
        <v>0</v>
      </c>
      <c r="G57" s="146"/>
    </row>
    <row r="58" spans="1:7" ht="12.75" customHeight="1">
      <c r="A58" s="509"/>
      <c r="B58" s="510"/>
      <c r="C58" s="538"/>
      <c r="D58" s="539"/>
      <c r="E58" s="185"/>
      <c r="F58" s="186"/>
      <c r="G58" s="146"/>
    </row>
    <row r="59" spans="1:7">
      <c r="A59" s="509">
        <f>COUNT($A$5:A58)+1</f>
        <v>21</v>
      </c>
      <c r="B59" s="510" t="s">
        <v>738</v>
      </c>
      <c r="C59" s="589"/>
      <c r="D59" s="589"/>
      <c r="E59" s="636"/>
      <c r="F59" s="589"/>
      <c r="G59" s="146"/>
    </row>
    <row r="60" spans="1:7" ht="40.5" customHeight="1">
      <c r="A60" s="590" t="s">
        <v>1</v>
      </c>
      <c r="B60" s="510" t="s">
        <v>744</v>
      </c>
      <c r="C60" s="591" t="s">
        <v>61</v>
      </c>
      <c r="D60" s="539">
        <v>30</v>
      </c>
      <c r="E60" s="185"/>
      <c r="F60" s="171">
        <f>D60*E60</f>
        <v>0</v>
      </c>
      <c r="G60" s="146"/>
    </row>
    <row r="61" spans="1:7" ht="25.5">
      <c r="A61" s="590" t="s">
        <v>2</v>
      </c>
      <c r="B61" s="510" t="s">
        <v>745</v>
      </c>
      <c r="C61" s="591" t="s">
        <v>61</v>
      </c>
      <c r="D61" s="539">
        <v>2.5</v>
      </c>
      <c r="E61" s="185"/>
      <c r="F61" s="171">
        <f>D61*E61</f>
        <v>0</v>
      </c>
      <c r="G61" s="146"/>
    </row>
    <row r="62" spans="1:7" ht="91.5" customHeight="1">
      <c r="A62" s="590" t="s">
        <v>212</v>
      </c>
      <c r="B62" s="510" t="s">
        <v>746</v>
      </c>
      <c r="C62" s="591" t="s">
        <v>61</v>
      </c>
      <c r="D62" s="539">
        <v>27.5</v>
      </c>
      <c r="E62" s="185"/>
      <c r="F62" s="171">
        <f>D62*E62</f>
        <v>0</v>
      </c>
      <c r="G62" s="146"/>
    </row>
    <row r="63" spans="1:7" ht="27.75" customHeight="1">
      <c r="A63" s="590" t="s">
        <v>213</v>
      </c>
      <c r="B63" s="510" t="s">
        <v>747</v>
      </c>
      <c r="C63" s="591" t="s">
        <v>61</v>
      </c>
      <c r="D63" s="539">
        <v>2.5</v>
      </c>
      <c r="E63" s="185"/>
      <c r="F63" s="171">
        <f>D63*E63</f>
        <v>0</v>
      </c>
      <c r="G63" s="146"/>
    </row>
    <row r="64" spans="1:7" ht="66" customHeight="1">
      <c r="A64" s="590" t="s">
        <v>214</v>
      </c>
      <c r="B64" s="510" t="s">
        <v>748</v>
      </c>
      <c r="C64" s="591" t="s">
        <v>23</v>
      </c>
      <c r="D64" s="539">
        <v>50</v>
      </c>
      <c r="E64" s="185"/>
      <c r="F64" s="171">
        <f>D64*E64</f>
        <v>0</v>
      </c>
      <c r="G64" s="146"/>
    </row>
    <row r="65" spans="1:7" ht="14.25">
      <c r="A65" s="166"/>
      <c r="B65" s="515"/>
      <c r="C65" s="503"/>
      <c r="D65" s="166"/>
      <c r="E65" s="148"/>
      <c r="F65" s="166"/>
      <c r="G65" s="187"/>
    </row>
    <row r="66" spans="1:7" ht="39" customHeight="1">
      <c r="A66" s="509">
        <f>COUNT($A$5:A65)+1</f>
        <v>22</v>
      </c>
      <c r="B66" s="510" t="s">
        <v>559</v>
      </c>
      <c r="C66" s="538" t="s">
        <v>433</v>
      </c>
      <c r="D66" s="539">
        <v>3</v>
      </c>
      <c r="E66" s="185"/>
      <c r="F66" s="186">
        <f>SUM(F4:F64)*D66/100</f>
        <v>0</v>
      </c>
      <c r="G66" s="146"/>
    </row>
    <row r="67" spans="1:7">
      <c r="A67" s="540"/>
      <c r="B67" s="540"/>
      <c r="C67" s="541"/>
      <c r="D67" s="188"/>
      <c r="E67" s="188"/>
      <c r="F67" s="188"/>
      <c r="G67" s="146"/>
    </row>
    <row r="68" spans="1:7" ht="13.5" thickBot="1">
      <c r="A68" s="542"/>
      <c r="B68" s="543" t="str">
        <f>$B$1&amp;" skupaj:"</f>
        <v>Hišni vodovodni priključek skupaj:</v>
      </c>
      <c r="C68" s="544"/>
      <c r="D68" s="545"/>
      <c r="E68" s="546" t="s">
        <v>490</v>
      </c>
      <c r="F68" s="194">
        <f>SUM(F4:F66)</f>
        <v>0</v>
      </c>
      <c r="G68" s="146"/>
    </row>
    <row r="69" spans="1:7" ht="13.5" thickTop="1">
      <c r="A69" s="502"/>
      <c r="B69" s="502"/>
      <c r="C69" s="503"/>
      <c r="D69" s="166"/>
      <c r="E69" s="166"/>
      <c r="F69" s="166"/>
      <c r="G69" s="146"/>
    </row>
    <row r="70" spans="1:7">
      <c r="G70" s="146"/>
    </row>
    <row r="71" spans="1:7">
      <c r="G71" s="146"/>
    </row>
    <row r="72" spans="1:7">
      <c r="G72" s="146"/>
    </row>
    <row r="73" spans="1:7">
      <c r="G73" s="146"/>
    </row>
    <row r="74" spans="1:7">
      <c r="G74" s="146"/>
    </row>
    <row r="75" spans="1:7">
      <c r="G75" s="146"/>
    </row>
  </sheetData>
  <sheetProtection password="ED8E" sheet="1" objects="1" scenarios="1"/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  <headerFooter>
    <oddHeader xml:space="preserve">&amp;C&amp;8Preureditev socialnih bivalnih enot
Cesta 24. junija 32, Črnuče&amp;R&amp;8&amp;P&amp;10
</oddHeader>
    <oddFooter>&amp;C&amp;8&amp;A</oddFooter>
  </headerFooter>
  <rowBreaks count="1" manualBreakCount="1">
    <brk id="26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0000"/>
  </sheetPr>
  <dimension ref="A1:M93"/>
  <sheetViews>
    <sheetView showOutlineSymbols="0" view="pageBreakPreview" zoomScaleNormal="100" zoomScaleSheetLayoutView="100" workbookViewId="0">
      <selection activeCell="E5" sqref="E5"/>
    </sheetView>
  </sheetViews>
  <sheetFormatPr defaultColWidth="10.85546875" defaultRowHeight="12.75"/>
  <cols>
    <col min="1" max="1" width="8.28515625" style="38" customWidth="1"/>
    <col min="2" max="2" width="42.7109375" style="26" customWidth="1"/>
    <col min="3" max="3" width="4.7109375" style="27" customWidth="1"/>
    <col min="4" max="4" width="9.140625" style="28" customWidth="1"/>
    <col min="5" max="5" width="9.85546875" style="29" customWidth="1"/>
    <col min="6" max="6" width="12.85546875" style="30" customWidth="1"/>
    <col min="7" max="7" width="8.85546875" style="31" customWidth="1"/>
    <col min="8" max="13" width="8.85546875" style="29" customWidth="1"/>
    <col min="14" max="200" width="8.85546875" style="31" customWidth="1"/>
    <col min="201" max="16384" width="10.85546875" style="31"/>
  </cols>
  <sheetData>
    <row r="1" spans="1:13" s="17" customFormat="1">
      <c r="A1" s="315"/>
      <c r="B1" s="316"/>
      <c r="C1" s="317" t="s">
        <v>13</v>
      </c>
      <c r="D1" s="318"/>
      <c r="E1" s="319" t="s">
        <v>38</v>
      </c>
      <c r="F1" s="287"/>
      <c r="G1" s="50"/>
      <c r="H1" s="18"/>
      <c r="I1" s="18"/>
      <c r="J1" s="18"/>
      <c r="K1" s="18"/>
      <c r="L1" s="18"/>
      <c r="M1" s="18"/>
    </row>
    <row r="2" spans="1:13" s="17" customFormat="1">
      <c r="A2" s="320" t="s">
        <v>14</v>
      </c>
      <c r="B2" s="321" t="s">
        <v>15</v>
      </c>
      <c r="C2" s="322" t="s">
        <v>16</v>
      </c>
      <c r="D2" s="323" t="s">
        <v>17</v>
      </c>
      <c r="E2" s="324" t="s">
        <v>18</v>
      </c>
      <c r="F2" s="288" t="s">
        <v>19</v>
      </c>
      <c r="G2" s="50"/>
      <c r="H2" s="18"/>
      <c r="I2" s="18"/>
      <c r="J2" s="18"/>
      <c r="K2" s="18"/>
      <c r="L2" s="18"/>
      <c r="M2" s="18"/>
    </row>
    <row r="3" spans="1:13" s="17" customFormat="1">
      <c r="A3" s="325"/>
      <c r="B3" s="326"/>
      <c r="C3" s="327"/>
      <c r="D3" s="328"/>
      <c r="E3" s="592"/>
      <c r="F3" s="289"/>
      <c r="G3" s="50"/>
      <c r="H3" s="18"/>
      <c r="I3" s="18"/>
      <c r="J3" s="18"/>
      <c r="K3" s="18"/>
      <c r="L3" s="18"/>
      <c r="M3" s="18"/>
    </row>
    <row r="4" spans="1:13" s="22" customFormat="1">
      <c r="A4" s="329" t="s">
        <v>0</v>
      </c>
      <c r="B4" s="330" t="s">
        <v>44</v>
      </c>
      <c r="C4" s="331"/>
      <c r="D4" s="332"/>
      <c r="E4" s="593"/>
      <c r="F4" s="289"/>
      <c r="H4" s="21"/>
      <c r="I4" s="21"/>
      <c r="J4" s="21"/>
      <c r="K4" s="21"/>
      <c r="L4" s="21"/>
      <c r="M4" s="21"/>
    </row>
    <row r="5" spans="1:13" s="22" customFormat="1" ht="25.5">
      <c r="A5" s="329"/>
      <c r="B5" s="334" t="s">
        <v>51</v>
      </c>
      <c r="C5" s="331"/>
      <c r="D5" s="332"/>
      <c r="E5" s="593"/>
      <c r="F5" s="289"/>
      <c r="H5" s="21"/>
      <c r="I5" s="21"/>
      <c r="J5" s="21"/>
      <c r="K5" s="21"/>
      <c r="L5" s="21"/>
      <c r="M5" s="21"/>
    </row>
    <row r="6" spans="1:13" s="22" customFormat="1">
      <c r="A6" s="329"/>
      <c r="B6" s="330" t="s">
        <v>52</v>
      </c>
      <c r="C6" s="331"/>
      <c r="D6" s="332"/>
      <c r="E6" s="593"/>
      <c r="F6" s="289"/>
      <c r="H6" s="21"/>
      <c r="I6" s="21"/>
      <c r="J6" s="21"/>
      <c r="K6" s="21"/>
      <c r="L6" s="21"/>
      <c r="M6" s="21"/>
    </row>
    <row r="7" spans="1:13" s="22" customFormat="1">
      <c r="A7" s="329"/>
      <c r="B7" s="330"/>
      <c r="C7" s="331"/>
      <c r="D7" s="332"/>
      <c r="E7" s="593"/>
      <c r="F7" s="289"/>
      <c r="H7" s="21"/>
      <c r="I7" s="21"/>
      <c r="J7" s="21"/>
      <c r="K7" s="21"/>
      <c r="L7" s="21"/>
      <c r="M7" s="21"/>
    </row>
    <row r="8" spans="1:13" s="22" customFormat="1">
      <c r="A8" s="329"/>
      <c r="B8" s="335" t="s">
        <v>89</v>
      </c>
      <c r="C8" s="336"/>
      <c r="D8" s="332"/>
      <c r="E8" s="594"/>
      <c r="F8" s="276"/>
      <c r="H8" s="21"/>
      <c r="I8" s="21"/>
      <c r="J8" s="21"/>
      <c r="K8" s="21"/>
      <c r="L8" s="21"/>
      <c r="M8" s="21"/>
    </row>
    <row r="9" spans="1:13" s="22" customFormat="1">
      <c r="A9" s="329"/>
      <c r="B9" s="337" t="s">
        <v>36</v>
      </c>
      <c r="C9" s="331"/>
      <c r="D9" s="332"/>
      <c r="E9" s="594"/>
      <c r="F9" s="276"/>
      <c r="H9" s="21"/>
      <c r="I9" s="21"/>
      <c r="J9" s="21"/>
      <c r="K9" s="21"/>
      <c r="L9" s="21"/>
      <c r="M9" s="21"/>
    </row>
    <row r="10" spans="1:13" s="22" customFormat="1" ht="25.5">
      <c r="A10" s="329"/>
      <c r="B10" s="337" t="s">
        <v>54</v>
      </c>
      <c r="C10" s="331"/>
      <c r="D10" s="332"/>
      <c r="E10" s="594"/>
      <c r="F10" s="276"/>
      <c r="H10" s="21"/>
      <c r="I10" s="21"/>
      <c r="J10" s="21"/>
      <c r="K10" s="21"/>
      <c r="L10" s="21"/>
      <c r="M10" s="21"/>
    </row>
    <row r="11" spans="1:13" s="22" customFormat="1" ht="25.5">
      <c r="A11" s="329"/>
      <c r="B11" s="337" t="s">
        <v>34</v>
      </c>
      <c r="C11" s="331"/>
      <c r="D11" s="332"/>
      <c r="E11" s="594"/>
      <c r="F11" s="276"/>
      <c r="H11" s="21"/>
      <c r="I11" s="21"/>
      <c r="J11" s="21"/>
      <c r="K11" s="21"/>
      <c r="L11" s="21"/>
      <c r="M11" s="21"/>
    </row>
    <row r="12" spans="1:13" s="22" customFormat="1" ht="25.5">
      <c r="A12" s="329"/>
      <c r="B12" s="337" t="s">
        <v>35</v>
      </c>
      <c r="C12" s="331"/>
      <c r="D12" s="332"/>
      <c r="E12" s="594"/>
      <c r="F12" s="276"/>
      <c r="H12" s="21"/>
      <c r="I12" s="21"/>
      <c r="J12" s="21"/>
      <c r="K12" s="21"/>
      <c r="L12" s="21"/>
      <c r="M12" s="21"/>
    </row>
    <row r="13" spans="1:13" s="22" customFormat="1" ht="25.5">
      <c r="A13" s="329"/>
      <c r="B13" s="337" t="s">
        <v>37</v>
      </c>
      <c r="C13" s="331"/>
      <c r="D13" s="332"/>
      <c r="E13" s="594"/>
      <c r="F13" s="276"/>
      <c r="H13" s="21"/>
      <c r="I13" s="21"/>
      <c r="J13" s="21"/>
      <c r="K13" s="21"/>
      <c r="L13" s="21"/>
      <c r="M13" s="21"/>
    </row>
    <row r="14" spans="1:13" s="22" customFormat="1" ht="38.25">
      <c r="A14" s="329"/>
      <c r="B14" s="337" t="s">
        <v>39</v>
      </c>
      <c r="C14" s="331"/>
      <c r="D14" s="332"/>
      <c r="E14" s="594"/>
      <c r="F14" s="276"/>
      <c r="H14" s="21"/>
      <c r="I14" s="21"/>
      <c r="J14" s="21"/>
      <c r="K14" s="21"/>
      <c r="L14" s="21"/>
      <c r="M14" s="21"/>
    </row>
    <row r="15" spans="1:13" s="22" customFormat="1">
      <c r="A15" s="329"/>
      <c r="B15" s="338" t="s">
        <v>70</v>
      </c>
      <c r="C15" s="331"/>
      <c r="D15" s="332"/>
      <c r="E15" s="594"/>
      <c r="F15" s="276"/>
      <c r="H15" s="21"/>
      <c r="I15" s="21"/>
      <c r="J15" s="21"/>
      <c r="K15" s="21"/>
      <c r="L15" s="21"/>
      <c r="M15" s="21"/>
    </row>
    <row r="16" spans="1:13" s="22" customFormat="1">
      <c r="A16" s="329"/>
      <c r="B16" s="339" t="s">
        <v>295</v>
      </c>
      <c r="C16" s="331"/>
      <c r="D16" s="332"/>
      <c r="E16" s="594"/>
      <c r="F16" s="276"/>
      <c r="H16" s="21"/>
      <c r="I16" s="21"/>
      <c r="J16" s="21"/>
      <c r="K16" s="21"/>
      <c r="L16" s="21"/>
      <c r="M16" s="21"/>
    </row>
    <row r="17" spans="1:13" s="22" customFormat="1">
      <c r="A17" s="329"/>
      <c r="B17" s="339" t="s">
        <v>106</v>
      </c>
      <c r="C17" s="331"/>
      <c r="D17" s="332"/>
      <c r="E17" s="594"/>
      <c r="F17" s="276"/>
      <c r="H17" s="21"/>
      <c r="I17" s="21"/>
      <c r="J17" s="21"/>
      <c r="K17" s="21"/>
      <c r="L17" s="21"/>
      <c r="M17" s="21"/>
    </row>
    <row r="18" spans="1:13" s="22" customFormat="1">
      <c r="A18" s="325"/>
      <c r="B18" s="340"/>
      <c r="C18" s="341"/>
      <c r="D18" s="342"/>
      <c r="E18" s="594"/>
      <c r="F18" s="276"/>
      <c r="H18" s="21"/>
      <c r="I18" s="21"/>
      <c r="J18" s="21"/>
      <c r="K18" s="21"/>
      <c r="L18" s="21"/>
      <c r="M18" s="21"/>
    </row>
    <row r="19" spans="1:13" s="22" customFormat="1" ht="25.5">
      <c r="A19" s="343" t="s">
        <v>48</v>
      </c>
      <c r="B19" s="344" t="s">
        <v>241</v>
      </c>
      <c r="C19" s="341"/>
      <c r="D19" s="342"/>
      <c r="E19" s="594"/>
      <c r="F19" s="276"/>
      <c r="H19" s="21"/>
      <c r="I19" s="21"/>
      <c r="J19" s="21"/>
      <c r="K19" s="21"/>
      <c r="L19" s="21"/>
      <c r="M19" s="21"/>
    </row>
    <row r="20" spans="1:13" s="22" customFormat="1">
      <c r="A20" s="343"/>
      <c r="B20" s="344" t="s">
        <v>113</v>
      </c>
      <c r="C20" s="341"/>
      <c r="D20" s="342"/>
      <c r="E20" s="594"/>
      <c r="F20" s="276"/>
      <c r="H20" s="21"/>
      <c r="I20" s="21"/>
      <c r="J20" s="21"/>
      <c r="K20" s="21"/>
      <c r="L20" s="21"/>
      <c r="M20" s="21"/>
    </row>
    <row r="21" spans="1:13" s="22" customFormat="1">
      <c r="A21" s="343"/>
      <c r="B21" s="344" t="s">
        <v>298</v>
      </c>
      <c r="C21" s="341"/>
      <c r="D21" s="342"/>
      <c r="E21" s="594"/>
      <c r="F21" s="276"/>
      <c r="H21" s="21"/>
      <c r="I21" s="21"/>
      <c r="J21" s="21"/>
      <c r="K21" s="21"/>
      <c r="L21" s="21"/>
      <c r="M21" s="21"/>
    </row>
    <row r="22" spans="1:13" s="22" customFormat="1">
      <c r="A22" s="343"/>
      <c r="B22" s="344" t="s">
        <v>114</v>
      </c>
      <c r="C22" s="341"/>
      <c r="D22" s="342"/>
      <c r="E22" s="594"/>
      <c r="F22" s="276"/>
      <c r="H22" s="21"/>
      <c r="I22" s="21"/>
      <c r="J22" s="21"/>
      <c r="K22" s="21"/>
      <c r="L22" s="21"/>
      <c r="M22" s="21"/>
    </row>
    <row r="23" spans="1:13" s="22" customFormat="1">
      <c r="A23" s="343"/>
      <c r="B23" s="344" t="s">
        <v>22</v>
      </c>
      <c r="C23" s="345" t="s">
        <v>23</v>
      </c>
      <c r="D23" s="342">
        <v>7</v>
      </c>
      <c r="E23" s="594"/>
      <c r="F23" s="276">
        <f>D23*E23</f>
        <v>0</v>
      </c>
      <c r="H23" s="21"/>
      <c r="I23" s="21"/>
      <c r="J23" s="21"/>
      <c r="K23" s="21"/>
      <c r="L23" s="21"/>
      <c r="M23" s="21"/>
    </row>
    <row r="24" spans="1:13" s="22" customFormat="1">
      <c r="A24" s="325"/>
      <c r="B24" s="340"/>
      <c r="C24" s="341"/>
      <c r="D24" s="342"/>
      <c r="E24" s="594"/>
      <c r="F24" s="276"/>
      <c r="H24" s="21"/>
      <c r="I24" s="21"/>
      <c r="J24" s="21"/>
      <c r="K24" s="21"/>
      <c r="L24" s="21"/>
      <c r="M24" s="21"/>
    </row>
    <row r="25" spans="1:13" s="22" customFormat="1" ht="25.5">
      <c r="A25" s="343" t="s">
        <v>49</v>
      </c>
      <c r="B25" s="344" t="s">
        <v>296</v>
      </c>
      <c r="C25" s="345" t="s">
        <v>50</v>
      </c>
      <c r="D25" s="342">
        <v>12</v>
      </c>
      <c r="E25" s="594"/>
      <c r="F25" s="276">
        <f>D25*E25</f>
        <v>0</v>
      </c>
      <c r="H25" s="21"/>
      <c r="I25" s="21"/>
      <c r="J25" s="21"/>
      <c r="K25" s="21"/>
      <c r="L25" s="21"/>
      <c r="M25" s="21"/>
    </row>
    <row r="26" spans="1:13" s="22" customFormat="1">
      <c r="A26" s="325"/>
      <c r="B26" s="340"/>
      <c r="C26" s="341"/>
      <c r="D26" s="342"/>
      <c r="E26" s="594"/>
      <c r="F26" s="276"/>
      <c r="H26" s="21"/>
      <c r="I26" s="21"/>
      <c r="J26" s="21"/>
      <c r="K26" s="21"/>
      <c r="L26" s="21"/>
      <c r="M26" s="21"/>
    </row>
    <row r="27" spans="1:13" s="22" customFormat="1" ht="38.25">
      <c r="A27" s="343" t="s">
        <v>53</v>
      </c>
      <c r="B27" s="344" t="s">
        <v>297</v>
      </c>
      <c r="C27" s="345"/>
      <c r="D27" s="342"/>
      <c r="E27" s="594"/>
      <c r="F27" s="276"/>
      <c r="H27" s="21"/>
      <c r="I27" s="21"/>
      <c r="J27" s="21"/>
      <c r="K27" s="21"/>
      <c r="L27" s="21"/>
      <c r="M27" s="21"/>
    </row>
    <row r="28" spans="1:13" s="22" customFormat="1">
      <c r="A28" s="343"/>
      <c r="B28" s="344" t="s">
        <v>139</v>
      </c>
      <c r="C28" s="345" t="s">
        <v>50</v>
      </c>
      <c r="D28" s="342">
        <v>11</v>
      </c>
      <c r="E28" s="594"/>
      <c r="F28" s="276">
        <f>D28*E28</f>
        <v>0</v>
      </c>
      <c r="H28" s="21"/>
      <c r="I28" s="21"/>
      <c r="J28" s="21"/>
      <c r="K28" s="21"/>
      <c r="L28" s="21"/>
      <c r="M28" s="21"/>
    </row>
    <row r="29" spans="1:13" s="22" customFormat="1">
      <c r="A29" s="343"/>
      <c r="B29" s="344" t="s">
        <v>140</v>
      </c>
      <c r="C29" s="345" t="s">
        <v>50</v>
      </c>
      <c r="D29" s="342">
        <v>1</v>
      </c>
      <c r="E29" s="594"/>
      <c r="F29" s="276">
        <f>D29*E29</f>
        <v>0</v>
      </c>
      <c r="H29" s="21"/>
      <c r="I29" s="21"/>
      <c r="J29" s="21"/>
      <c r="K29" s="21"/>
      <c r="L29" s="21"/>
      <c r="M29" s="21"/>
    </row>
    <row r="30" spans="1:13" s="22" customFormat="1">
      <c r="A30" s="325"/>
      <c r="B30" s="340"/>
      <c r="C30" s="341"/>
      <c r="D30" s="342"/>
      <c r="E30" s="594"/>
      <c r="F30" s="276"/>
      <c r="H30" s="21"/>
      <c r="I30" s="21"/>
      <c r="J30" s="21"/>
      <c r="K30" s="21"/>
      <c r="L30" s="21"/>
      <c r="M30" s="21"/>
    </row>
    <row r="31" spans="1:13" s="22" customFormat="1" ht="25.5">
      <c r="A31" s="343" t="s">
        <v>55</v>
      </c>
      <c r="B31" s="344" t="s">
        <v>299</v>
      </c>
      <c r="C31" s="345" t="s">
        <v>50</v>
      </c>
      <c r="D31" s="342">
        <v>1</v>
      </c>
      <c r="E31" s="594"/>
      <c r="F31" s="276">
        <f>D31*E31</f>
        <v>0</v>
      </c>
      <c r="H31" s="21"/>
      <c r="I31" s="21"/>
      <c r="J31" s="21"/>
      <c r="K31" s="21"/>
      <c r="L31" s="21"/>
      <c r="M31" s="21"/>
    </row>
    <row r="32" spans="1:13" s="22" customFormat="1">
      <c r="A32" s="325"/>
      <c r="B32" s="340"/>
      <c r="C32" s="341"/>
      <c r="D32" s="342"/>
      <c r="E32" s="594"/>
      <c r="F32" s="276"/>
      <c r="H32" s="21"/>
      <c r="I32" s="21"/>
      <c r="J32" s="21"/>
      <c r="K32" s="21"/>
      <c r="L32" s="21"/>
      <c r="M32" s="21"/>
    </row>
    <row r="33" spans="1:13" s="22" customFormat="1" ht="25.5">
      <c r="A33" s="343" t="s">
        <v>56</v>
      </c>
      <c r="B33" s="344" t="s">
        <v>283</v>
      </c>
      <c r="C33" s="345" t="s">
        <v>5</v>
      </c>
      <c r="D33" s="342">
        <v>25.5</v>
      </c>
      <c r="E33" s="594"/>
      <c r="F33" s="276">
        <f>D33*E33</f>
        <v>0</v>
      </c>
      <c r="H33" s="21"/>
      <c r="I33" s="21"/>
      <c r="J33" s="21"/>
      <c r="K33" s="21"/>
      <c r="L33" s="21"/>
      <c r="M33" s="21"/>
    </row>
    <row r="34" spans="1:13" s="22" customFormat="1">
      <c r="A34" s="343"/>
      <c r="B34" s="344"/>
      <c r="C34" s="345"/>
      <c r="D34" s="342"/>
      <c r="E34" s="594"/>
      <c r="F34" s="276"/>
      <c r="H34" s="21"/>
      <c r="I34" s="21"/>
      <c r="J34" s="21"/>
      <c r="K34" s="21"/>
      <c r="L34" s="21"/>
      <c r="M34" s="21"/>
    </row>
    <row r="35" spans="1:13" s="22" customFormat="1">
      <c r="A35" s="346" t="s">
        <v>58</v>
      </c>
      <c r="B35" s="347" t="s">
        <v>108</v>
      </c>
      <c r="C35" s="348"/>
      <c r="D35" s="349"/>
      <c r="E35" s="595"/>
      <c r="F35" s="276"/>
      <c r="H35" s="21"/>
      <c r="I35" s="21"/>
      <c r="J35" s="21"/>
      <c r="K35" s="21"/>
      <c r="L35" s="21"/>
      <c r="M35" s="21"/>
    </row>
    <row r="36" spans="1:13" s="22" customFormat="1">
      <c r="A36" s="343" t="s">
        <v>1</v>
      </c>
      <c r="B36" s="350" t="s">
        <v>107</v>
      </c>
      <c r="C36" s="345" t="s">
        <v>23</v>
      </c>
      <c r="D36" s="342">
        <v>195.42</v>
      </c>
      <c r="E36" s="594"/>
      <c r="F36" s="276">
        <f>D36*E36</f>
        <v>0</v>
      </c>
      <c r="H36" s="21"/>
      <c r="I36" s="21"/>
      <c r="J36" s="21"/>
      <c r="K36" s="21"/>
      <c r="L36" s="21"/>
      <c r="M36" s="21"/>
    </row>
    <row r="37" spans="1:13" s="22" customFormat="1">
      <c r="A37" s="325"/>
      <c r="B37" s="340"/>
      <c r="C37" s="341"/>
      <c r="D37" s="342"/>
      <c r="E37" s="594"/>
      <c r="F37" s="276"/>
      <c r="H37" s="21"/>
      <c r="I37" s="21"/>
      <c r="J37" s="21"/>
      <c r="K37" s="21"/>
      <c r="L37" s="21"/>
      <c r="M37" s="21"/>
    </row>
    <row r="38" spans="1:13" s="22" customFormat="1" ht="25.5">
      <c r="A38" s="343" t="s">
        <v>59</v>
      </c>
      <c r="B38" s="351" t="s">
        <v>186</v>
      </c>
      <c r="C38" s="352"/>
      <c r="D38" s="353"/>
      <c r="E38" s="596"/>
      <c r="F38" s="276"/>
      <c r="H38" s="21"/>
      <c r="I38" s="21"/>
      <c r="J38" s="21"/>
      <c r="K38" s="21"/>
      <c r="L38" s="21"/>
      <c r="M38" s="21"/>
    </row>
    <row r="39" spans="1:13" s="22" customFormat="1">
      <c r="A39" s="325"/>
      <c r="B39" s="351" t="s">
        <v>109</v>
      </c>
      <c r="C39" s="348"/>
      <c r="D39" s="349"/>
      <c r="E39" s="595"/>
      <c r="F39" s="276"/>
      <c r="H39" s="21"/>
      <c r="I39" s="21"/>
      <c r="J39" s="21"/>
      <c r="K39" s="21"/>
      <c r="L39" s="21"/>
      <c r="M39" s="21"/>
    </row>
    <row r="40" spans="1:13" s="22" customFormat="1" ht="25.5">
      <c r="A40" s="325"/>
      <c r="B40" s="340" t="s">
        <v>110</v>
      </c>
      <c r="C40" s="354"/>
      <c r="D40" s="342"/>
      <c r="E40" s="594"/>
      <c r="F40" s="276"/>
      <c r="H40" s="21"/>
      <c r="I40" s="21"/>
      <c r="J40" s="21"/>
      <c r="K40" s="21"/>
      <c r="L40" s="21"/>
      <c r="M40" s="21"/>
    </row>
    <row r="41" spans="1:13" s="22" customFormat="1">
      <c r="A41" s="325"/>
      <c r="B41" s="340" t="s">
        <v>111</v>
      </c>
      <c r="C41" s="354"/>
      <c r="D41" s="342"/>
      <c r="E41" s="594"/>
      <c r="F41" s="276"/>
      <c r="H41" s="21"/>
      <c r="I41" s="21"/>
      <c r="J41" s="21"/>
      <c r="K41" s="21"/>
      <c r="L41" s="21"/>
      <c r="M41" s="21"/>
    </row>
    <row r="42" spans="1:13" s="22" customFormat="1">
      <c r="A42" s="325"/>
      <c r="B42" s="340" t="s">
        <v>22</v>
      </c>
      <c r="C42" s="354" t="s">
        <v>23</v>
      </c>
      <c r="D42" s="342">
        <v>34.1</v>
      </c>
      <c r="E42" s="594"/>
      <c r="F42" s="276">
        <f>D42*E42</f>
        <v>0</v>
      </c>
      <c r="H42" s="21"/>
      <c r="I42" s="21"/>
      <c r="J42" s="21"/>
      <c r="K42" s="21"/>
      <c r="L42" s="21"/>
      <c r="M42" s="21"/>
    </row>
    <row r="43" spans="1:13" s="22" customFormat="1">
      <c r="A43" s="325"/>
      <c r="B43" s="340"/>
      <c r="C43" s="354"/>
      <c r="D43" s="342"/>
      <c r="E43" s="594"/>
      <c r="F43" s="276"/>
      <c r="H43" s="21"/>
      <c r="I43" s="21"/>
      <c r="J43" s="21"/>
      <c r="K43" s="21"/>
      <c r="L43" s="21"/>
      <c r="M43" s="21"/>
    </row>
    <row r="44" spans="1:13" s="22" customFormat="1" ht="25.5">
      <c r="A44" s="343" t="s">
        <v>60</v>
      </c>
      <c r="B44" s="344" t="s">
        <v>112</v>
      </c>
      <c r="C44" s="354"/>
      <c r="D44" s="342"/>
      <c r="E44" s="594"/>
      <c r="F44" s="276"/>
      <c r="H44" s="21"/>
      <c r="I44" s="21"/>
      <c r="J44" s="21"/>
      <c r="K44" s="21"/>
      <c r="L44" s="21"/>
      <c r="M44" s="21"/>
    </row>
    <row r="45" spans="1:13" s="22" customFormat="1" ht="25.5">
      <c r="A45" s="325"/>
      <c r="B45" s="344" t="s">
        <v>115</v>
      </c>
      <c r="C45" s="354"/>
      <c r="D45" s="342"/>
      <c r="E45" s="594"/>
      <c r="F45" s="276"/>
      <c r="H45" s="21"/>
      <c r="I45" s="21"/>
      <c r="J45" s="21"/>
      <c r="K45" s="21"/>
      <c r="L45" s="21"/>
      <c r="M45" s="21"/>
    </row>
    <row r="46" spans="1:13" s="22" customFormat="1">
      <c r="A46" s="325"/>
      <c r="B46" s="344" t="s">
        <v>116</v>
      </c>
      <c r="C46" s="354"/>
      <c r="D46" s="342"/>
      <c r="E46" s="594"/>
      <c r="F46" s="276"/>
      <c r="H46" s="21"/>
      <c r="I46" s="21"/>
      <c r="J46" s="21"/>
      <c r="K46" s="21"/>
      <c r="L46" s="21"/>
      <c r="M46" s="21"/>
    </row>
    <row r="47" spans="1:13" s="22" customFormat="1" ht="25.5">
      <c r="A47" s="325"/>
      <c r="B47" s="344" t="s">
        <v>117</v>
      </c>
      <c r="C47" s="354"/>
      <c r="D47" s="342"/>
      <c r="E47" s="594"/>
      <c r="F47" s="276"/>
      <c r="H47" s="21"/>
      <c r="I47" s="21"/>
      <c r="J47" s="21"/>
      <c r="K47" s="21"/>
      <c r="L47" s="21"/>
      <c r="M47" s="21"/>
    </row>
    <row r="48" spans="1:13" s="22" customFormat="1">
      <c r="A48" s="325"/>
      <c r="B48" s="344" t="s">
        <v>22</v>
      </c>
      <c r="C48" s="355" t="s">
        <v>23</v>
      </c>
      <c r="D48" s="342">
        <v>166.76</v>
      </c>
      <c r="E48" s="594"/>
      <c r="F48" s="276">
        <f>D48*E48</f>
        <v>0</v>
      </c>
      <c r="H48" s="21"/>
      <c r="I48" s="21"/>
      <c r="J48" s="21"/>
      <c r="K48" s="21"/>
      <c r="L48" s="21"/>
      <c r="M48" s="21"/>
    </row>
    <row r="49" spans="1:13" s="22" customFormat="1">
      <c r="A49" s="325"/>
      <c r="B49" s="344"/>
      <c r="C49" s="355"/>
      <c r="D49" s="342"/>
      <c r="E49" s="594"/>
      <c r="F49" s="276"/>
      <c r="H49" s="21"/>
      <c r="I49" s="21"/>
      <c r="J49" s="21"/>
      <c r="K49" s="21"/>
      <c r="L49" s="21"/>
      <c r="M49" s="21"/>
    </row>
    <row r="50" spans="1:13" s="22" customFormat="1" ht="38.25">
      <c r="A50" s="343" t="s">
        <v>63</v>
      </c>
      <c r="B50" s="344" t="s">
        <v>118</v>
      </c>
      <c r="C50" s="355"/>
      <c r="D50" s="342"/>
      <c r="E50" s="594"/>
      <c r="F50" s="276"/>
      <c r="H50" s="21"/>
      <c r="I50" s="21"/>
      <c r="J50" s="21"/>
      <c r="K50" s="21"/>
      <c r="L50" s="21"/>
      <c r="M50" s="21"/>
    </row>
    <row r="51" spans="1:13" s="22" customFormat="1">
      <c r="A51" s="343"/>
      <c r="B51" s="344" t="s">
        <v>121</v>
      </c>
      <c r="C51" s="355"/>
      <c r="D51" s="342"/>
      <c r="E51" s="594"/>
      <c r="F51" s="276"/>
      <c r="H51" s="21"/>
      <c r="I51" s="21"/>
      <c r="J51" s="21"/>
      <c r="K51" s="21"/>
      <c r="L51" s="21"/>
      <c r="M51" s="21"/>
    </row>
    <row r="52" spans="1:13" s="22" customFormat="1">
      <c r="A52" s="325"/>
      <c r="B52" s="344" t="s">
        <v>86</v>
      </c>
      <c r="C52" s="355" t="s">
        <v>61</v>
      </c>
      <c r="D52" s="342">
        <v>4.5</v>
      </c>
      <c r="E52" s="594"/>
      <c r="F52" s="276">
        <f>D52*E52</f>
        <v>0</v>
      </c>
      <c r="H52" s="21"/>
      <c r="I52" s="21"/>
      <c r="J52" s="21"/>
      <c r="K52" s="21"/>
      <c r="L52" s="21"/>
      <c r="M52" s="21"/>
    </row>
    <row r="53" spans="1:13" s="22" customFormat="1">
      <c r="A53" s="325"/>
      <c r="B53" s="344"/>
      <c r="C53" s="355"/>
      <c r="D53" s="342"/>
      <c r="E53" s="594"/>
      <c r="F53" s="276"/>
      <c r="H53" s="21"/>
      <c r="I53" s="21"/>
      <c r="J53" s="21"/>
      <c r="K53" s="21"/>
      <c r="L53" s="21"/>
      <c r="M53" s="21"/>
    </row>
    <row r="54" spans="1:13" s="22" customFormat="1">
      <c r="A54" s="343" t="s">
        <v>78</v>
      </c>
      <c r="B54" s="344" t="s">
        <v>709</v>
      </c>
      <c r="C54" s="355" t="s">
        <v>61</v>
      </c>
      <c r="D54" s="342">
        <v>1</v>
      </c>
      <c r="E54" s="594"/>
      <c r="F54" s="276">
        <f>D54*E54</f>
        <v>0</v>
      </c>
      <c r="H54" s="21"/>
      <c r="I54" s="21"/>
      <c r="J54" s="21"/>
      <c r="K54" s="21"/>
      <c r="L54" s="21"/>
      <c r="M54" s="21"/>
    </row>
    <row r="55" spans="1:13" s="22" customFormat="1">
      <c r="A55" s="325"/>
      <c r="B55" s="350"/>
      <c r="C55" s="355"/>
      <c r="D55" s="342"/>
      <c r="E55" s="594"/>
      <c r="F55" s="276"/>
      <c r="H55" s="21"/>
      <c r="I55" s="21"/>
      <c r="J55" s="21"/>
      <c r="K55" s="21"/>
      <c r="L55" s="21"/>
      <c r="M55" s="21"/>
    </row>
    <row r="56" spans="1:13" s="22" customFormat="1" ht="38.25">
      <c r="A56" s="343" t="s">
        <v>712</v>
      </c>
      <c r="B56" s="347" t="s">
        <v>275</v>
      </c>
      <c r="C56" s="345"/>
      <c r="D56" s="342"/>
      <c r="E56" s="594"/>
      <c r="F56" s="276"/>
      <c r="H56" s="21"/>
      <c r="I56" s="21"/>
      <c r="J56" s="21"/>
      <c r="K56" s="21"/>
      <c r="L56" s="21"/>
      <c r="M56" s="21"/>
    </row>
    <row r="57" spans="1:13" s="22" customFormat="1">
      <c r="A57" s="325"/>
      <c r="B57" s="347" t="s">
        <v>119</v>
      </c>
      <c r="C57" s="345"/>
      <c r="D57" s="342"/>
      <c r="E57" s="594"/>
      <c r="F57" s="276"/>
      <c r="H57" s="21"/>
      <c r="I57" s="21"/>
      <c r="J57" s="21"/>
      <c r="K57" s="21"/>
      <c r="L57" s="21"/>
      <c r="M57" s="21"/>
    </row>
    <row r="58" spans="1:13" s="22" customFormat="1">
      <c r="A58" s="325"/>
      <c r="B58" s="350" t="s">
        <v>6</v>
      </c>
      <c r="C58" s="345" t="s">
        <v>5</v>
      </c>
      <c r="D58" s="342">
        <v>250</v>
      </c>
      <c r="E58" s="594"/>
      <c r="F58" s="276">
        <f>D58*E58</f>
        <v>0</v>
      </c>
      <c r="H58" s="21"/>
      <c r="I58" s="21"/>
      <c r="J58" s="21"/>
      <c r="K58" s="21"/>
      <c r="L58" s="21"/>
      <c r="M58" s="21"/>
    </row>
    <row r="59" spans="1:13" s="22" customFormat="1">
      <c r="A59" s="325"/>
      <c r="B59" s="344"/>
      <c r="C59" s="355"/>
      <c r="D59" s="342"/>
      <c r="E59" s="594"/>
      <c r="F59" s="276"/>
      <c r="H59" s="21"/>
      <c r="I59" s="21"/>
      <c r="J59" s="21"/>
      <c r="K59" s="21"/>
      <c r="L59" s="21"/>
      <c r="M59" s="21"/>
    </row>
    <row r="60" spans="1:13" s="22" customFormat="1" ht="38.25">
      <c r="A60" s="343" t="s">
        <v>277</v>
      </c>
      <c r="B60" s="347" t="s">
        <v>275</v>
      </c>
      <c r="C60" s="341"/>
      <c r="D60" s="342"/>
      <c r="E60" s="594"/>
      <c r="F60" s="276"/>
      <c r="H60" s="21"/>
      <c r="I60" s="21"/>
      <c r="J60" s="21"/>
      <c r="K60" s="21"/>
      <c r="L60" s="21"/>
      <c r="M60" s="21"/>
    </row>
    <row r="61" spans="1:13" s="22" customFormat="1">
      <c r="A61" s="325"/>
      <c r="B61" s="347" t="s">
        <v>120</v>
      </c>
      <c r="C61" s="341"/>
      <c r="D61" s="342"/>
      <c r="E61" s="594"/>
      <c r="F61" s="276"/>
      <c r="H61" s="21"/>
      <c r="I61" s="21"/>
      <c r="J61" s="21"/>
      <c r="K61" s="21"/>
      <c r="L61" s="21"/>
      <c r="M61" s="21"/>
    </row>
    <row r="62" spans="1:13" s="22" customFormat="1">
      <c r="A62" s="325"/>
      <c r="B62" s="350" t="s">
        <v>6</v>
      </c>
      <c r="C62" s="345" t="s">
        <v>5</v>
      </c>
      <c r="D62" s="342">
        <v>60</v>
      </c>
      <c r="E62" s="594"/>
      <c r="F62" s="276">
        <f>D62*E62</f>
        <v>0</v>
      </c>
      <c r="H62" s="21"/>
      <c r="I62" s="21"/>
      <c r="J62" s="21"/>
      <c r="K62" s="21"/>
      <c r="L62" s="21"/>
      <c r="M62" s="21"/>
    </row>
    <row r="63" spans="1:13" s="22" customFormat="1">
      <c r="A63" s="325"/>
      <c r="B63" s="340"/>
      <c r="C63" s="354"/>
      <c r="D63" s="342"/>
      <c r="E63" s="594"/>
      <c r="F63" s="276"/>
      <c r="H63" s="21"/>
      <c r="I63" s="21"/>
      <c r="J63" s="21"/>
      <c r="K63" s="21"/>
      <c r="L63" s="21"/>
      <c r="M63" s="21"/>
    </row>
    <row r="64" spans="1:13" s="22" customFormat="1" ht="38.25">
      <c r="A64" s="346" t="s">
        <v>279</v>
      </c>
      <c r="B64" s="351" t="s">
        <v>710</v>
      </c>
      <c r="C64" s="348" t="s">
        <v>85</v>
      </c>
      <c r="D64" s="349">
        <v>11</v>
      </c>
      <c r="E64" s="595"/>
      <c r="F64" s="290">
        <f>D64*E64</f>
        <v>0</v>
      </c>
      <c r="G64" s="91"/>
      <c r="H64" s="21"/>
      <c r="I64" s="21"/>
      <c r="J64" s="21"/>
      <c r="K64" s="21"/>
      <c r="L64" s="21"/>
      <c r="M64" s="21"/>
    </row>
    <row r="65" spans="1:13" s="22" customFormat="1">
      <c r="A65" s="325"/>
      <c r="B65" s="356"/>
      <c r="C65" s="354"/>
      <c r="D65" s="342"/>
      <c r="E65" s="594"/>
      <c r="F65" s="276"/>
      <c r="H65" s="21"/>
      <c r="I65" s="21"/>
      <c r="J65" s="21"/>
      <c r="K65" s="21"/>
      <c r="L65" s="21"/>
      <c r="M65" s="21"/>
    </row>
    <row r="66" spans="1:13" s="22" customFormat="1" ht="51">
      <c r="A66" s="343" t="s">
        <v>280</v>
      </c>
      <c r="B66" s="339" t="s">
        <v>300</v>
      </c>
      <c r="C66" s="355" t="s">
        <v>61</v>
      </c>
      <c r="D66" s="342">
        <v>5.9</v>
      </c>
      <c r="E66" s="594"/>
      <c r="F66" s="276">
        <f>D66*E66</f>
        <v>0</v>
      </c>
      <c r="H66" s="21"/>
      <c r="I66" s="21"/>
      <c r="J66" s="21"/>
      <c r="K66" s="21"/>
      <c r="L66" s="21"/>
      <c r="M66" s="21"/>
    </row>
    <row r="67" spans="1:13" s="22" customFormat="1">
      <c r="A67" s="325"/>
      <c r="B67" s="356"/>
      <c r="C67" s="354"/>
      <c r="D67" s="342"/>
      <c r="E67" s="594"/>
      <c r="F67" s="276"/>
      <c r="H67" s="21"/>
      <c r="I67" s="21"/>
      <c r="J67" s="21"/>
      <c r="K67" s="21"/>
      <c r="L67" s="21"/>
      <c r="M67" s="21"/>
    </row>
    <row r="68" spans="1:13" s="22" customFormat="1" ht="25.5">
      <c r="A68" s="343" t="s">
        <v>281</v>
      </c>
      <c r="B68" s="339" t="s">
        <v>301</v>
      </c>
      <c r="C68" s="355" t="s">
        <v>23</v>
      </c>
      <c r="D68" s="342">
        <v>62</v>
      </c>
      <c r="E68" s="594"/>
      <c r="F68" s="276">
        <f>D68*E68</f>
        <v>0</v>
      </c>
      <c r="H68" s="21"/>
      <c r="I68" s="21"/>
      <c r="J68" s="21"/>
      <c r="K68" s="21"/>
      <c r="L68" s="21"/>
      <c r="M68" s="21"/>
    </row>
    <row r="69" spans="1:13" s="22" customFormat="1">
      <c r="A69" s="325"/>
      <c r="B69" s="338"/>
      <c r="C69" s="354"/>
      <c r="D69" s="342"/>
      <c r="E69" s="594"/>
      <c r="F69" s="276"/>
      <c r="H69" s="21"/>
      <c r="I69" s="21"/>
      <c r="J69" s="21"/>
      <c r="K69" s="21"/>
      <c r="L69" s="21"/>
      <c r="M69" s="21"/>
    </row>
    <row r="70" spans="1:13" s="22" customFormat="1">
      <c r="A70" s="343" t="s">
        <v>723</v>
      </c>
      <c r="B70" s="339" t="s">
        <v>302</v>
      </c>
      <c r="C70" s="354"/>
      <c r="D70" s="342"/>
      <c r="E70" s="594"/>
      <c r="F70" s="276"/>
      <c r="H70" s="21"/>
      <c r="I70" s="21"/>
      <c r="J70" s="21"/>
      <c r="K70" s="21"/>
      <c r="L70" s="21"/>
      <c r="M70" s="21"/>
    </row>
    <row r="71" spans="1:13" s="22" customFormat="1">
      <c r="A71" s="325"/>
      <c r="B71" s="357" t="s">
        <v>242</v>
      </c>
      <c r="C71" s="345" t="s">
        <v>50</v>
      </c>
      <c r="D71" s="342">
        <v>3</v>
      </c>
      <c r="E71" s="594"/>
      <c r="F71" s="276">
        <f t="shared" ref="F71:F73" si="0">D71*E71</f>
        <v>0</v>
      </c>
      <c r="H71" s="21"/>
      <c r="I71" s="21"/>
      <c r="J71" s="21"/>
      <c r="K71" s="21"/>
      <c r="L71" s="21"/>
      <c r="M71" s="21"/>
    </row>
    <row r="72" spans="1:13" s="22" customFormat="1">
      <c r="A72" s="325"/>
      <c r="B72" s="344" t="s">
        <v>243</v>
      </c>
      <c r="C72" s="345" t="s">
        <v>50</v>
      </c>
      <c r="D72" s="342">
        <v>4</v>
      </c>
      <c r="E72" s="594"/>
      <c r="F72" s="276">
        <f t="shared" si="0"/>
        <v>0</v>
      </c>
      <c r="H72" s="21"/>
      <c r="I72" s="21"/>
      <c r="J72" s="21"/>
      <c r="K72" s="21"/>
      <c r="L72" s="21"/>
      <c r="M72" s="21"/>
    </row>
    <row r="73" spans="1:13" s="22" customFormat="1">
      <c r="A73" s="325"/>
      <c r="B73" s="357" t="s">
        <v>244</v>
      </c>
      <c r="C73" s="345" t="s">
        <v>50</v>
      </c>
      <c r="D73" s="342">
        <v>3</v>
      </c>
      <c r="E73" s="594"/>
      <c r="F73" s="276">
        <f t="shared" si="0"/>
        <v>0</v>
      </c>
      <c r="H73" s="21"/>
      <c r="I73" s="21"/>
      <c r="J73" s="21"/>
      <c r="K73" s="21"/>
      <c r="L73" s="21"/>
      <c r="M73" s="21"/>
    </row>
    <row r="74" spans="1:13" s="22" customFormat="1" ht="25.5">
      <c r="A74" s="325"/>
      <c r="B74" s="344" t="s">
        <v>246</v>
      </c>
      <c r="C74" s="345" t="s">
        <v>50</v>
      </c>
      <c r="D74" s="342">
        <v>1</v>
      </c>
      <c r="E74" s="594"/>
      <c r="F74" s="276">
        <f>D74*E74</f>
        <v>0</v>
      </c>
      <c r="H74" s="21"/>
      <c r="I74" s="21"/>
      <c r="J74" s="21"/>
      <c r="K74" s="21"/>
      <c r="L74" s="21"/>
      <c r="M74" s="21"/>
    </row>
    <row r="75" spans="1:13" s="22" customFormat="1">
      <c r="A75" s="358"/>
      <c r="B75" s="359"/>
      <c r="C75" s="360"/>
      <c r="D75" s="361"/>
      <c r="E75" s="597"/>
      <c r="F75" s="291"/>
      <c r="G75" s="92"/>
      <c r="H75" s="21"/>
      <c r="I75" s="21"/>
      <c r="J75" s="21"/>
      <c r="K75" s="21"/>
      <c r="L75" s="21"/>
      <c r="M75" s="21"/>
    </row>
    <row r="76" spans="1:13" s="22" customFormat="1" ht="25.5">
      <c r="A76" s="343" t="s">
        <v>724</v>
      </c>
      <c r="B76" s="340" t="s">
        <v>87</v>
      </c>
      <c r="C76" s="341"/>
      <c r="D76" s="342"/>
      <c r="E76" s="594"/>
      <c r="F76" s="276"/>
      <c r="H76" s="21"/>
      <c r="I76" s="21"/>
      <c r="J76" s="21"/>
      <c r="K76" s="21"/>
      <c r="L76" s="21"/>
      <c r="M76" s="21"/>
    </row>
    <row r="77" spans="1:13" s="22" customFormat="1" ht="15" customHeight="1">
      <c r="A77" s="325"/>
      <c r="B77" s="340" t="s">
        <v>88</v>
      </c>
      <c r="C77" s="341"/>
      <c r="D77" s="342"/>
      <c r="E77" s="594"/>
      <c r="F77" s="276"/>
      <c r="H77" s="21"/>
      <c r="I77" s="21"/>
      <c r="J77" s="21"/>
      <c r="K77" s="21"/>
      <c r="L77" s="21"/>
      <c r="M77" s="21"/>
    </row>
    <row r="78" spans="1:13" s="22" customFormat="1" ht="12.75" customHeight="1">
      <c r="A78" s="325"/>
      <c r="B78" s="340" t="s">
        <v>245</v>
      </c>
      <c r="C78" s="341" t="s">
        <v>50</v>
      </c>
      <c r="D78" s="342">
        <v>20</v>
      </c>
      <c r="E78" s="594"/>
      <c r="F78" s="276">
        <f>D78*E78</f>
        <v>0</v>
      </c>
      <c r="H78" s="21"/>
      <c r="I78" s="21"/>
      <c r="J78" s="21"/>
      <c r="K78" s="21"/>
      <c r="L78" s="21"/>
      <c r="M78" s="21"/>
    </row>
    <row r="79" spans="1:13" s="22" customFormat="1">
      <c r="A79" s="362"/>
      <c r="B79" s="363"/>
      <c r="C79" s="364"/>
      <c r="D79" s="284"/>
      <c r="E79" s="365"/>
      <c r="F79" s="292"/>
      <c r="H79" s="21"/>
      <c r="I79" s="21"/>
      <c r="J79" s="21"/>
      <c r="K79" s="21"/>
      <c r="L79" s="21"/>
      <c r="M79" s="21"/>
    </row>
    <row r="80" spans="1:13" s="270" customFormat="1" ht="13.5" thickBot="1">
      <c r="A80" s="366"/>
      <c r="B80" s="367" t="s">
        <v>46</v>
      </c>
      <c r="C80" s="368"/>
      <c r="D80" s="369"/>
      <c r="E80" s="370"/>
      <c r="F80" s="293">
        <f>SUM(F18:F79)</f>
        <v>0</v>
      </c>
      <c r="H80" s="20"/>
      <c r="I80" s="20"/>
      <c r="J80" s="20"/>
      <c r="K80" s="20"/>
      <c r="L80" s="20"/>
      <c r="M80" s="20"/>
    </row>
    <row r="81" spans="1:13" s="22" customFormat="1" ht="13.5" thickTop="1">
      <c r="A81" s="371"/>
      <c r="B81" s="372"/>
      <c r="C81" s="354"/>
      <c r="D81" s="342"/>
      <c r="E81" s="373"/>
      <c r="F81" s="373"/>
      <c r="H81" s="21"/>
      <c r="I81" s="21"/>
      <c r="J81" s="21"/>
      <c r="K81" s="21"/>
      <c r="L81" s="21"/>
      <c r="M81" s="21"/>
    </row>
    <row r="82" spans="1:13" s="22" customFormat="1">
      <c r="A82" s="371"/>
      <c r="B82" s="372"/>
      <c r="C82" s="354"/>
      <c r="D82" s="342"/>
      <c r="E82" s="373"/>
      <c r="F82" s="373"/>
      <c r="H82" s="21"/>
      <c r="I82" s="21"/>
      <c r="J82" s="21"/>
      <c r="K82" s="21"/>
      <c r="L82" s="21"/>
      <c r="M82" s="21"/>
    </row>
    <row r="83" spans="1:13">
      <c r="E83" s="98"/>
      <c r="F83" s="98"/>
    </row>
    <row r="84" spans="1:13">
      <c r="E84" s="98"/>
      <c r="F84" s="98"/>
    </row>
    <row r="85" spans="1:13">
      <c r="E85" s="98"/>
      <c r="F85" s="98"/>
    </row>
    <row r="86" spans="1:13">
      <c r="E86" s="98"/>
      <c r="F86" s="98"/>
    </row>
    <row r="87" spans="1:13">
      <c r="E87" s="98"/>
      <c r="F87" s="98"/>
    </row>
    <row r="88" spans="1:13">
      <c r="E88" s="98"/>
      <c r="F88" s="98"/>
    </row>
    <row r="89" spans="1:13">
      <c r="E89" s="98"/>
      <c r="F89" s="98"/>
    </row>
    <row r="90" spans="1:13">
      <c r="E90" s="98"/>
      <c r="F90" s="98"/>
    </row>
    <row r="91" spans="1:13">
      <c r="E91" s="98"/>
      <c r="F91" s="98"/>
    </row>
    <row r="93" spans="1:13">
      <c r="B93" s="48"/>
    </row>
  </sheetData>
  <sheetProtection password="ED8E" sheet="1" objects="1" scenarios="1"/>
  <pageMargins left="0.70866141732283472" right="0.70866141732283472" top="0.74803149606299213" bottom="0.74803149606299213" header="0.31496062992125984" footer="0.31496062992125984"/>
  <pageSetup paperSize="9" fitToHeight="4" orientation="portrait" horizontalDpi="4294967295" verticalDpi="4294967295" r:id="rId1"/>
  <headerFooter>
    <oddHeader xml:space="preserve">&amp;C&amp;8Preureditev socialnih bivalnih enot
Cesta 24. junija 32, Črnuče&amp;R&amp;8&amp;P&amp;10
</oddHeader>
    <oddFooter>&amp;C&amp;8&amp;A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0000"/>
  </sheetPr>
  <dimension ref="A1:M130"/>
  <sheetViews>
    <sheetView showOutlineSymbols="0" view="pageBreakPreview" zoomScaleNormal="100" zoomScaleSheetLayoutView="100" workbookViewId="0">
      <selection activeCell="D111" sqref="D111"/>
    </sheetView>
  </sheetViews>
  <sheetFormatPr defaultColWidth="10.85546875" defaultRowHeight="12.75"/>
  <cols>
    <col min="1" max="1" width="8.28515625" style="25" customWidth="1"/>
    <col min="2" max="2" width="42.7109375" style="26" customWidth="1"/>
    <col min="3" max="3" width="4.7109375" style="27" customWidth="1"/>
    <col min="4" max="4" width="10.85546875" style="28" customWidth="1"/>
    <col min="5" max="5" width="9.85546875" style="29" customWidth="1"/>
    <col min="6" max="6" width="10" style="30" customWidth="1"/>
    <col min="7" max="7" width="8.85546875" style="31" customWidth="1"/>
    <col min="8" max="13" width="8.85546875" style="29" customWidth="1"/>
    <col min="14" max="200" width="8.85546875" style="31" customWidth="1"/>
    <col min="201" max="16384" width="10.85546875" style="31"/>
  </cols>
  <sheetData>
    <row r="1" spans="1:13" s="16" customFormat="1" ht="12">
      <c r="A1" s="701"/>
      <c r="B1" s="702"/>
      <c r="C1" s="703" t="s">
        <v>13</v>
      </c>
      <c r="D1" s="704"/>
      <c r="E1" s="705" t="s">
        <v>38</v>
      </c>
      <c r="F1" s="294"/>
      <c r="H1" s="93"/>
      <c r="I1" s="93"/>
      <c r="J1" s="93"/>
      <c r="K1" s="93"/>
      <c r="L1" s="93"/>
      <c r="M1" s="93"/>
    </row>
    <row r="2" spans="1:13" s="16" customFormat="1" ht="12">
      <c r="A2" s="706" t="s">
        <v>14</v>
      </c>
      <c r="B2" s="707" t="s">
        <v>15</v>
      </c>
      <c r="C2" s="708" t="s">
        <v>16</v>
      </c>
      <c r="D2" s="709" t="s">
        <v>17</v>
      </c>
      <c r="E2" s="710" t="s">
        <v>18</v>
      </c>
      <c r="F2" s="295" t="s">
        <v>19</v>
      </c>
      <c r="H2" s="93"/>
      <c r="I2" s="93"/>
      <c r="J2" s="93"/>
      <c r="K2" s="93"/>
      <c r="L2" s="93"/>
      <c r="M2" s="93"/>
    </row>
    <row r="3" spans="1:13" s="17" customFormat="1">
      <c r="A3" s="711"/>
      <c r="B3" s="712"/>
      <c r="C3" s="713"/>
      <c r="D3" s="714"/>
      <c r="E3" s="715"/>
      <c r="F3" s="296"/>
      <c r="H3" s="18"/>
      <c r="I3" s="18"/>
      <c r="J3" s="18"/>
      <c r="K3" s="18"/>
      <c r="L3" s="18"/>
      <c r="M3" s="18"/>
    </row>
    <row r="4" spans="1:13" s="22" customFormat="1">
      <c r="A4" s="716" t="s">
        <v>11</v>
      </c>
      <c r="B4" s="717" t="s">
        <v>10</v>
      </c>
      <c r="C4" s="336"/>
      <c r="D4" s="332"/>
      <c r="E4" s="718"/>
      <c r="F4" s="297"/>
      <c r="H4" s="21"/>
      <c r="I4" s="21"/>
      <c r="J4" s="21"/>
      <c r="K4" s="21"/>
      <c r="L4" s="21"/>
      <c r="M4" s="21"/>
    </row>
    <row r="5" spans="1:13" s="22" customFormat="1">
      <c r="A5" s="716"/>
      <c r="B5" s="717"/>
      <c r="C5" s="336"/>
      <c r="D5" s="332"/>
      <c r="E5" s="718"/>
      <c r="F5" s="298"/>
      <c r="H5" s="21"/>
      <c r="I5" s="21"/>
      <c r="J5" s="21"/>
      <c r="K5" s="21"/>
      <c r="L5" s="21"/>
      <c r="M5" s="21"/>
    </row>
    <row r="6" spans="1:13" s="22" customFormat="1" ht="25.5">
      <c r="A6" s="716"/>
      <c r="B6" s="719" t="s">
        <v>303</v>
      </c>
      <c r="C6" s="336"/>
      <c r="D6" s="332"/>
      <c r="E6" s="718"/>
      <c r="F6" s="298"/>
      <c r="H6" s="21"/>
      <c r="I6" s="21"/>
      <c r="J6" s="21"/>
      <c r="K6" s="21"/>
      <c r="L6" s="21"/>
      <c r="M6" s="21"/>
    </row>
    <row r="7" spans="1:13" s="22" customFormat="1">
      <c r="A7" s="716"/>
      <c r="B7" s="717"/>
      <c r="C7" s="336"/>
      <c r="D7" s="332"/>
      <c r="E7" s="718"/>
      <c r="F7" s="277"/>
      <c r="H7" s="21"/>
      <c r="I7" s="21"/>
      <c r="J7" s="21"/>
      <c r="K7" s="21"/>
      <c r="L7" s="21"/>
      <c r="M7" s="21"/>
    </row>
    <row r="8" spans="1:13" s="22" customFormat="1">
      <c r="A8" s="720" t="s">
        <v>727</v>
      </c>
      <c r="B8" s="721" t="s">
        <v>126</v>
      </c>
      <c r="C8" s="722"/>
      <c r="D8" s="277"/>
      <c r="E8" s="333"/>
      <c r="F8" s="277"/>
      <c r="H8" s="21"/>
      <c r="I8" s="21"/>
      <c r="J8" s="21"/>
      <c r="K8" s="21"/>
      <c r="L8" s="21"/>
      <c r="M8" s="21"/>
    </row>
    <row r="9" spans="1:13" s="22" customFormat="1">
      <c r="A9" s="446"/>
      <c r="B9" s="723"/>
      <c r="C9" s="722"/>
      <c r="D9" s="277"/>
      <c r="E9" s="333"/>
      <c r="F9" s="277"/>
      <c r="H9" s="21"/>
      <c r="I9" s="21"/>
      <c r="J9" s="21"/>
      <c r="K9" s="21"/>
      <c r="L9" s="21"/>
      <c r="M9" s="21"/>
    </row>
    <row r="10" spans="1:13" s="22" customFormat="1" ht="25.5">
      <c r="A10" s="724" t="s">
        <v>48</v>
      </c>
      <c r="B10" s="725" t="s">
        <v>304</v>
      </c>
      <c r="C10" s="722" t="s">
        <v>23</v>
      </c>
      <c r="D10" s="277">
        <v>226</v>
      </c>
      <c r="E10" s="593"/>
      <c r="F10" s="277">
        <f>D10*E10</f>
        <v>0</v>
      </c>
      <c r="H10" s="21"/>
      <c r="I10" s="21"/>
      <c r="J10" s="21"/>
      <c r="K10" s="21"/>
      <c r="L10" s="21"/>
      <c r="M10" s="21"/>
    </row>
    <row r="11" spans="1:13" s="22" customFormat="1">
      <c r="A11" s="726"/>
      <c r="B11" s="727"/>
      <c r="C11" s="722"/>
      <c r="D11" s="277"/>
      <c r="E11" s="593"/>
      <c r="F11" s="277"/>
      <c r="H11" s="21"/>
      <c r="I11" s="21"/>
      <c r="J11" s="21"/>
      <c r="K11" s="21"/>
      <c r="L11" s="21"/>
      <c r="M11" s="21"/>
    </row>
    <row r="12" spans="1:13" s="22" customFormat="1" ht="25.5">
      <c r="A12" s="728" t="s">
        <v>49</v>
      </c>
      <c r="B12" s="727" t="s">
        <v>62</v>
      </c>
      <c r="C12" s="722"/>
      <c r="D12" s="277"/>
      <c r="E12" s="593"/>
      <c r="F12" s="277"/>
      <c r="H12" s="21"/>
      <c r="I12" s="21"/>
      <c r="J12" s="21"/>
      <c r="K12" s="21"/>
      <c r="L12" s="21"/>
      <c r="M12" s="21"/>
    </row>
    <row r="13" spans="1:13" s="22" customFormat="1">
      <c r="A13" s="729"/>
      <c r="B13" s="730" t="s">
        <v>22</v>
      </c>
      <c r="C13" s="722" t="s">
        <v>23</v>
      </c>
      <c r="D13" s="277">
        <v>226</v>
      </c>
      <c r="E13" s="593"/>
      <c r="F13" s="277">
        <f>D13*E13</f>
        <v>0</v>
      </c>
      <c r="H13" s="21"/>
      <c r="I13" s="21"/>
      <c r="J13" s="21"/>
      <c r="K13" s="21"/>
      <c r="L13" s="21"/>
      <c r="M13" s="21"/>
    </row>
    <row r="14" spans="1:13" s="22" customFormat="1">
      <c r="A14" s="729"/>
      <c r="B14" s="730"/>
      <c r="C14" s="722"/>
      <c r="D14" s="277"/>
      <c r="E14" s="593"/>
      <c r="F14" s="277"/>
      <c r="H14" s="21"/>
      <c r="I14" s="21"/>
      <c r="J14" s="21"/>
      <c r="K14" s="21"/>
      <c r="L14" s="21"/>
      <c r="M14" s="21"/>
    </row>
    <row r="15" spans="1:13" s="22" customFormat="1" ht="25.5">
      <c r="A15" s="728" t="s">
        <v>53</v>
      </c>
      <c r="B15" s="731" t="s">
        <v>128</v>
      </c>
      <c r="C15" s="722" t="s">
        <v>61</v>
      </c>
      <c r="D15" s="277">
        <v>4</v>
      </c>
      <c r="E15" s="593"/>
      <c r="F15" s="277">
        <f>D15*E15</f>
        <v>0</v>
      </c>
      <c r="H15" s="21"/>
      <c r="I15" s="21"/>
      <c r="J15" s="21"/>
      <c r="K15" s="21"/>
      <c r="L15" s="21"/>
      <c r="M15" s="21"/>
    </row>
    <row r="16" spans="1:13" s="22" customFormat="1">
      <c r="A16" s="729"/>
      <c r="B16" s="730"/>
      <c r="C16" s="722"/>
      <c r="D16" s="277"/>
      <c r="E16" s="593"/>
      <c r="F16" s="277"/>
      <c r="H16" s="21"/>
      <c r="I16" s="21"/>
      <c r="J16" s="21"/>
      <c r="K16" s="21"/>
      <c r="L16" s="21"/>
      <c r="M16" s="21"/>
    </row>
    <row r="17" spans="1:13" s="22" customFormat="1" ht="38.25">
      <c r="A17" s="728" t="s">
        <v>55</v>
      </c>
      <c r="B17" s="731" t="s">
        <v>305</v>
      </c>
      <c r="C17" s="722"/>
      <c r="D17" s="277"/>
      <c r="E17" s="593"/>
      <c r="F17" s="277"/>
      <c r="H17" s="21"/>
      <c r="I17" s="21"/>
      <c r="J17" s="21"/>
      <c r="K17" s="21"/>
      <c r="L17" s="21"/>
      <c r="M17" s="21"/>
    </row>
    <row r="18" spans="1:13" s="22" customFormat="1">
      <c r="A18" s="729"/>
      <c r="B18" s="731" t="s">
        <v>122</v>
      </c>
      <c r="C18" s="722"/>
      <c r="D18" s="277"/>
      <c r="E18" s="593"/>
      <c r="F18" s="277"/>
      <c r="H18" s="21"/>
      <c r="I18" s="21"/>
      <c r="J18" s="21"/>
      <c r="K18" s="21"/>
      <c r="L18" s="21"/>
      <c r="M18" s="21"/>
    </row>
    <row r="19" spans="1:13" s="22" customFormat="1">
      <c r="A19" s="729"/>
      <c r="B19" s="731" t="s">
        <v>124</v>
      </c>
      <c r="C19" s="722"/>
      <c r="D19" s="277"/>
      <c r="E19" s="593"/>
      <c r="F19" s="277"/>
      <c r="H19" s="21"/>
      <c r="I19" s="21"/>
      <c r="J19" s="21"/>
      <c r="K19" s="21"/>
      <c r="L19" s="21"/>
      <c r="M19" s="21"/>
    </row>
    <row r="20" spans="1:13" s="22" customFormat="1">
      <c r="A20" s="729"/>
      <c r="B20" s="731" t="s">
        <v>123</v>
      </c>
      <c r="C20" s="722"/>
      <c r="D20" s="277"/>
      <c r="E20" s="593"/>
      <c r="F20" s="277"/>
      <c r="H20" s="21"/>
      <c r="I20" s="21"/>
      <c r="J20" s="21"/>
      <c r="K20" s="21"/>
      <c r="L20" s="21"/>
      <c r="M20" s="21"/>
    </row>
    <row r="21" spans="1:13" s="22" customFormat="1">
      <c r="A21" s="729"/>
      <c r="B21" s="731" t="s">
        <v>306</v>
      </c>
      <c r="C21" s="722"/>
      <c r="D21" s="277"/>
      <c r="E21" s="593"/>
      <c r="F21" s="277"/>
      <c r="H21" s="21"/>
      <c r="I21" s="21"/>
      <c r="J21" s="21"/>
      <c r="K21" s="21"/>
      <c r="L21" s="21"/>
      <c r="M21" s="21"/>
    </row>
    <row r="22" spans="1:13" s="22" customFormat="1">
      <c r="A22" s="729"/>
      <c r="B22" s="731" t="s">
        <v>22</v>
      </c>
      <c r="C22" s="722" t="s">
        <v>23</v>
      </c>
      <c r="D22" s="277">
        <v>100</v>
      </c>
      <c r="E22" s="593"/>
      <c r="F22" s="277">
        <f>D22*E22</f>
        <v>0</v>
      </c>
      <c r="H22" s="21"/>
      <c r="I22" s="21"/>
      <c r="J22" s="21"/>
      <c r="K22" s="21"/>
      <c r="L22" s="21"/>
      <c r="M22" s="21"/>
    </row>
    <row r="23" spans="1:13" s="22" customFormat="1">
      <c r="A23" s="729"/>
      <c r="B23" s="731"/>
      <c r="C23" s="722"/>
      <c r="D23" s="277"/>
      <c r="E23" s="593"/>
      <c r="F23" s="277"/>
      <c r="H23" s="21"/>
      <c r="I23" s="21"/>
      <c r="J23" s="21"/>
      <c r="K23" s="21"/>
      <c r="L23" s="21"/>
      <c r="M23" s="21"/>
    </row>
    <row r="24" spans="1:13" s="22" customFormat="1" ht="38.25">
      <c r="A24" s="728" t="s">
        <v>56</v>
      </c>
      <c r="B24" s="731" t="s">
        <v>307</v>
      </c>
      <c r="C24" s="722"/>
      <c r="D24" s="277"/>
      <c r="E24" s="593"/>
      <c r="F24" s="277"/>
      <c r="H24" s="21"/>
      <c r="I24" s="21"/>
      <c r="J24" s="21"/>
      <c r="K24" s="21"/>
      <c r="L24" s="21"/>
      <c r="M24" s="21"/>
    </row>
    <row r="25" spans="1:13" s="22" customFormat="1">
      <c r="A25" s="729"/>
      <c r="B25" s="731" t="s">
        <v>122</v>
      </c>
      <c r="C25" s="722"/>
      <c r="D25" s="277"/>
      <c r="E25" s="593"/>
      <c r="F25" s="277"/>
      <c r="H25" s="21"/>
      <c r="I25" s="21"/>
      <c r="J25" s="21"/>
      <c r="K25" s="21"/>
      <c r="L25" s="21"/>
      <c r="M25" s="21"/>
    </row>
    <row r="26" spans="1:13" s="22" customFormat="1">
      <c r="A26" s="729"/>
      <c r="B26" s="731" t="s">
        <v>124</v>
      </c>
      <c r="C26" s="722"/>
      <c r="D26" s="277"/>
      <c r="E26" s="593"/>
      <c r="F26" s="277"/>
      <c r="H26" s="21"/>
      <c r="I26" s="21"/>
      <c r="J26" s="21"/>
      <c r="K26" s="21"/>
      <c r="L26" s="21"/>
      <c r="M26" s="21"/>
    </row>
    <row r="27" spans="1:13" s="22" customFormat="1">
      <c r="A27" s="729"/>
      <c r="B27" s="731" t="s">
        <v>123</v>
      </c>
      <c r="C27" s="722"/>
      <c r="D27" s="277"/>
      <c r="E27" s="593"/>
      <c r="F27" s="277"/>
      <c r="H27" s="21"/>
      <c r="I27" s="21"/>
      <c r="J27" s="21"/>
      <c r="K27" s="21"/>
      <c r="L27" s="21"/>
      <c r="M27" s="21"/>
    </row>
    <row r="28" spans="1:13" s="22" customFormat="1">
      <c r="A28" s="729"/>
      <c r="B28" s="731" t="s">
        <v>306</v>
      </c>
      <c r="C28" s="722"/>
      <c r="D28" s="277"/>
      <c r="E28" s="593"/>
      <c r="F28" s="277"/>
      <c r="H28" s="21"/>
      <c r="I28" s="21"/>
      <c r="J28" s="21"/>
      <c r="K28" s="21"/>
      <c r="L28" s="21"/>
      <c r="M28" s="21"/>
    </row>
    <row r="29" spans="1:13" s="22" customFormat="1">
      <c r="A29" s="729"/>
      <c r="B29" s="731" t="s">
        <v>6</v>
      </c>
      <c r="C29" s="722" t="s">
        <v>5</v>
      </c>
      <c r="D29" s="277">
        <v>33</v>
      </c>
      <c r="E29" s="593"/>
      <c r="F29" s="277">
        <f>D29*E29</f>
        <v>0</v>
      </c>
      <c r="H29" s="21"/>
      <c r="I29" s="21"/>
      <c r="J29" s="21"/>
      <c r="K29" s="21"/>
      <c r="L29" s="21"/>
      <c r="M29" s="21"/>
    </row>
    <row r="30" spans="1:13" s="22" customFormat="1">
      <c r="A30" s="724"/>
      <c r="B30" s="730"/>
      <c r="C30" s="722"/>
      <c r="D30" s="277"/>
      <c r="E30" s="593"/>
      <c r="F30" s="277"/>
      <c r="H30" s="21"/>
      <c r="I30" s="21"/>
      <c r="J30" s="21"/>
      <c r="K30" s="21"/>
      <c r="L30" s="21"/>
      <c r="M30" s="21"/>
    </row>
    <row r="31" spans="1:13" s="22" customFormat="1" ht="25.5">
      <c r="A31" s="732" t="s">
        <v>58</v>
      </c>
      <c r="B31" s="731" t="s">
        <v>310</v>
      </c>
      <c r="C31" s="722" t="s">
        <v>23</v>
      </c>
      <c r="D31" s="277">
        <v>25</v>
      </c>
      <c r="E31" s="593"/>
      <c r="F31" s="277">
        <f>D31*E31</f>
        <v>0</v>
      </c>
      <c r="H31" s="21"/>
      <c r="I31" s="21"/>
      <c r="J31" s="21"/>
      <c r="K31" s="21"/>
      <c r="L31" s="21"/>
      <c r="M31" s="21"/>
    </row>
    <row r="32" spans="1:13" s="22" customFormat="1">
      <c r="A32" s="732"/>
      <c r="B32" s="731"/>
      <c r="C32" s="722"/>
      <c r="D32" s="277"/>
      <c r="E32" s="593"/>
      <c r="F32" s="277"/>
      <c r="H32" s="21"/>
      <c r="I32" s="21"/>
      <c r="J32" s="21"/>
      <c r="K32" s="21"/>
      <c r="L32" s="21"/>
      <c r="M32" s="21"/>
    </row>
    <row r="33" spans="1:13" s="22" customFormat="1" ht="38.25">
      <c r="A33" s="732" t="s">
        <v>59</v>
      </c>
      <c r="B33" s="731" t="s">
        <v>309</v>
      </c>
      <c r="C33" s="722"/>
      <c r="D33" s="277"/>
      <c r="E33" s="593"/>
      <c r="F33" s="277"/>
      <c r="H33" s="21"/>
      <c r="I33" s="21"/>
      <c r="J33" s="21"/>
      <c r="K33" s="21"/>
      <c r="L33" s="21"/>
      <c r="M33" s="21"/>
    </row>
    <row r="34" spans="1:13" s="22" customFormat="1">
      <c r="A34" s="732"/>
      <c r="B34" s="731" t="s">
        <v>141</v>
      </c>
      <c r="C34" s="722" t="s">
        <v>50</v>
      </c>
      <c r="D34" s="277">
        <v>11</v>
      </c>
      <c r="E34" s="593"/>
      <c r="F34" s="277">
        <f>D34*E34</f>
        <v>0</v>
      </c>
      <c r="H34" s="21"/>
      <c r="I34" s="21"/>
      <c r="J34" s="21"/>
      <c r="K34" s="21"/>
      <c r="L34" s="21"/>
      <c r="M34" s="21"/>
    </row>
    <row r="35" spans="1:13" s="22" customFormat="1">
      <c r="A35" s="732"/>
      <c r="B35" s="731" t="s">
        <v>142</v>
      </c>
      <c r="C35" s="722" t="s">
        <v>50</v>
      </c>
      <c r="D35" s="277">
        <v>1</v>
      </c>
      <c r="E35" s="593"/>
      <c r="F35" s="277">
        <f>D35*E35</f>
        <v>0</v>
      </c>
      <c r="H35" s="21"/>
      <c r="I35" s="21"/>
      <c r="J35" s="21"/>
      <c r="K35" s="21"/>
      <c r="L35" s="21"/>
      <c r="M35" s="21"/>
    </row>
    <row r="36" spans="1:13" s="22" customFormat="1">
      <c r="A36" s="724"/>
      <c r="B36" s="733"/>
      <c r="C36" s="722"/>
      <c r="D36" s="277"/>
      <c r="E36" s="593"/>
      <c r="F36" s="277"/>
      <c r="H36" s="21"/>
      <c r="I36" s="21"/>
      <c r="J36" s="21"/>
      <c r="K36" s="21"/>
      <c r="L36" s="21"/>
      <c r="M36" s="21"/>
    </row>
    <row r="37" spans="1:13" s="22" customFormat="1" ht="25.5">
      <c r="A37" s="732" t="s">
        <v>60</v>
      </c>
      <c r="B37" s="725" t="s">
        <v>711</v>
      </c>
      <c r="C37" s="722"/>
      <c r="D37" s="277"/>
      <c r="E37" s="593"/>
      <c r="F37" s="277"/>
      <c r="H37" s="21"/>
      <c r="I37" s="21"/>
      <c r="J37" s="21"/>
      <c r="K37" s="21"/>
      <c r="L37" s="21"/>
      <c r="M37" s="21"/>
    </row>
    <row r="38" spans="1:13" s="22" customFormat="1">
      <c r="A38" s="724"/>
      <c r="B38" s="725" t="s">
        <v>64</v>
      </c>
      <c r="C38" s="722" t="s">
        <v>9</v>
      </c>
      <c r="D38" s="277">
        <v>10</v>
      </c>
      <c r="E38" s="593"/>
      <c r="F38" s="277">
        <f>D38*E38</f>
        <v>0</v>
      </c>
      <c r="H38" s="21"/>
      <c r="I38" s="21"/>
      <c r="J38" s="21"/>
      <c r="K38" s="21"/>
      <c r="L38" s="21"/>
      <c r="M38" s="21"/>
    </row>
    <row r="39" spans="1:13" s="22" customFormat="1">
      <c r="A39" s="724"/>
      <c r="B39" s="725" t="s">
        <v>65</v>
      </c>
      <c r="C39" s="722" t="s">
        <v>9</v>
      </c>
      <c r="D39" s="277">
        <v>20</v>
      </c>
      <c r="E39" s="593"/>
      <c r="F39" s="277">
        <f>D39*E39</f>
        <v>0</v>
      </c>
      <c r="H39" s="21"/>
      <c r="I39" s="21"/>
      <c r="J39" s="21"/>
      <c r="K39" s="21"/>
      <c r="L39" s="21"/>
      <c r="M39" s="21"/>
    </row>
    <row r="40" spans="1:13" s="22" customFormat="1">
      <c r="A40" s="724"/>
      <c r="B40" s="725"/>
      <c r="C40" s="722"/>
      <c r="D40" s="277"/>
      <c r="E40" s="593"/>
      <c r="F40" s="277"/>
      <c r="H40" s="21"/>
      <c r="I40" s="21"/>
      <c r="J40" s="21"/>
      <c r="K40" s="21"/>
      <c r="L40" s="21"/>
      <c r="M40" s="21"/>
    </row>
    <row r="41" spans="1:13" s="22" customFormat="1" ht="25.5">
      <c r="A41" s="732" t="s">
        <v>63</v>
      </c>
      <c r="B41" s="725" t="s">
        <v>715</v>
      </c>
      <c r="C41" s="722"/>
      <c r="D41" s="277"/>
      <c r="E41" s="593"/>
      <c r="F41" s="277"/>
      <c r="H41" s="21"/>
      <c r="I41" s="21"/>
      <c r="J41" s="21"/>
      <c r="K41" s="21"/>
      <c r="L41" s="21"/>
      <c r="M41" s="21"/>
    </row>
    <row r="42" spans="1:13" s="22" customFormat="1" ht="51">
      <c r="A42" s="724"/>
      <c r="B42" s="734" t="s">
        <v>754</v>
      </c>
      <c r="C42" s="722"/>
      <c r="D42" s="277"/>
      <c r="E42" s="593"/>
      <c r="F42" s="277"/>
      <c r="H42" s="21"/>
      <c r="I42" s="21"/>
      <c r="J42" s="21"/>
      <c r="K42" s="21"/>
      <c r="L42" s="21"/>
      <c r="M42" s="21"/>
    </row>
    <row r="43" spans="1:13" s="22" customFormat="1">
      <c r="A43" s="724"/>
      <c r="B43" s="734" t="s">
        <v>175</v>
      </c>
      <c r="C43" s="722"/>
      <c r="D43" s="277"/>
      <c r="E43" s="593"/>
      <c r="F43" s="277"/>
      <c r="H43" s="21"/>
      <c r="I43" s="21"/>
      <c r="J43" s="21"/>
      <c r="K43" s="21"/>
      <c r="L43" s="21"/>
      <c r="M43" s="21"/>
    </row>
    <row r="44" spans="1:13" s="22" customFormat="1" ht="25.5">
      <c r="A44" s="724"/>
      <c r="B44" s="445" t="s">
        <v>176</v>
      </c>
      <c r="C44" s="722"/>
      <c r="D44" s="277"/>
      <c r="E44" s="593"/>
      <c r="F44" s="277"/>
      <c r="H44" s="21"/>
      <c r="I44" s="21"/>
      <c r="J44" s="21"/>
      <c r="K44" s="21"/>
      <c r="L44" s="21"/>
      <c r="M44" s="21"/>
    </row>
    <row r="45" spans="1:13" s="22" customFormat="1" ht="25.5">
      <c r="A45" s="724"/>
      <c r="B45" s="735" t="s">
        <v>178</v>
      </c>
      <c r="C45" s="722"/>
      <c r="D45" s="277"/>
      <c r="E45" s="593"/>
      <c r="F45" s="277"/>
      <c r="H45" s="21"/>
      <c r="I45" s="21"/>
      <c r="J45" s="21"/>
      <c r="K45" s="21"/>
      <c r="L45" s="21"/>
      <c r="M45" s="21"/>
    </row>
    <row r="46" spans="1:13" s="22" customFormat="1">
      <c r="A46" s="724"/>
      <c r="B46" s="725" t="s">
        <v>22</v>
      </c>
      <c r="C46" s="722" t="s">
        <v>23</v>
      </c>
      <c r="D46" s="277">
        <v>129.1</v>
      </c>
      <c r="E46" s="593"/>
      <c r="F46" s="277">
        <f>D46*E46</f>
        <v>0</v>
      </c>
      <c r="H46" s="21"/>
      <c r="I46" s="21"/>
      <c r="J46" s="21"/>
      <c r="K46" s="21"/>
      <c r="L46" s="21"/>
      <c r="M46" s="21"/>
    </row>
    <row r="47" spans="1:13" s="22" customFormat="1">
      <c r="A47" s="724"/>
      <c r="B47" s="725"/>
      <c r="C47" s="722"/>
      <c r="D47" s="277"/>
      <c r="E47" s="593"/>
      <c r="F47" s="277"/>
      <c r="H47" s="21"/>
      <c r="I47" s="21"/>
      <c r="J47" s="21"/>
      <c r="K47" s="21"/>
      <c r="L47" s="21"/>
      <c r="M47" s="21"/>
    </row>
    <row r="48" spans="1:13" s="22" customFormat="1" ht="25.5">
      <c r="A48" s="732" t="s">
        <v>78</v>
      </c>
      <c r="B48" s="725" t="s">
        <v>717</v>
      </c>
      <c r="C48" s="722"/>
      <c r="D48" s="277"/>
      <c r="E48" s="593"/>
      <c r="F48" s="277"/>
      <c r="H48" s="21"/>
      <c r="I48" s="21"/>
      <c r="J48" s="21"/>
      <c r="K48" s="21"/>
      <c r="L48" s="21"/>
      <c r="M48" s="21"/>
    </row>
    <row r="49" spans="1:13" s="22" customFormat="1" ht="51">
      <c r="A49" s="724"/>
      <c r="B49" s="734" t="s">
        <v>753</v>
      </c>
      <c r="C49" s="722"/>
      <c r="D49" s="277"/>
      <c r="E49" s="593"/>
      <c r="F49" s="277"/>
      <c r="H49" s="21"/>
      <c r="I49" s="21"/>
      <c r="J49" s="21"/>
      <c r="K49" s="21"/>
      <c r="L49" s="21"/>
      <c r="M49" s="21"/>
    </row>
    <row r="50" spans="1:13" s="22" customFormat="1">
      <c r="A50" s="724"/>
      <c r="B50" s="734" t="s">
        <v>175</v>
      </c>
      <c r="C50" s="722"/>
      <c r="D50" s="277"/>
      <c r="E50" s="593"/>
      <c r="F50" s="277"/>
      <c r="H50" s="21"/>
      <c r="I50" s="21"/>
      <c r="J50" s="21"/>
      <c r="K50" s="21"/>
      <c r="L50" s="21"/>
      <c r="M50" s="21"/>
    </row>
    <row r="51" spans="1:13" s="22" customFormat="1" ht="25.5">
      <c r="A51" s="724"/>
      <c r="B51" s="445" t="s">
        <v>177</v>
      </c>
      <c r="C51" s="722"/>
      <c r="D51" s="277"/>
      <c r="E51" s="593"/>
      <c r="F51" s="277"/>
      <c r="H51" s="21"/>
      <c r="I51" s="21"/>
      <c r="J51" s="21"/>
      <c r="K51" s="21"/>
      <c r="L51" s="21"/>
      <c r="M51" s="21"/>
    </row>
    <row r="52" spans="1:13" s="22" customFormat="1" ht="76.5">
      <c r="A52" s="724"/>
      <c r="B52" s="736" t="s">
        <v>180</v>
      </c>
      <c r="C52" s="722"/>
      <c r="D52" s="277"/>
      <c r="E52" s="593"/>
      <c r="F52" s="277"/>
      <c r="H52" s="21"/>
      <c r="I52" s="21"/>
      <c r="J52" s="21"/>
      <c r="K52" s="21"/>
      <c r="L52" s="21"/>
      <c r="M52" s="21"/>
    </row>
    <row r="53" spans="1:13" s="22" customFormat="1" ht="25.5">
      <c r="A53" s="724"/>
      <c r="B53" s="735" t="s">
        <v>178</v>
      </c>
      <c r="C53" s="722"/>
      <c r="D53" s="277"/>
      <c r="E53" s="593"/>
      <c r="F53" s="277"/>
      <c r="H53" s="21"/>
      <c r="I53" s="21"/>
      <c r="J53" s="21"/>
      <c r="K53" s="21"/>
      <c r="L53" s="21"/>
      <c r="M53" s="21"/>
    </row>
    <row r="54" spans="1:13" s="22" customFormat="1">
      <c r="A54" s="724"/>
      <c r="B54" s="725" t="s">
        <v>22</v>
      </c>
      <c r="C54" s="722" t="s">
        <v>23</v>
      </c>
      <c r="D54" s="277">
        <v>14.6</v>
      </c>
      <c r="E54" s="593"/>
      <c r="F54" s="277">
        <f>D54*E54</f>
        <v>0</v>
      </c>
      <c r="H54" s="21"/>
      <c r="I54" s="21"/>
      <c r="J54" s="21"/>
      <c r="K54" s="21"/>
      <c r="L54" s="21"/>
      <c r="M54" s="21"/>
    </row>
    <row r="55" spans="1:13" s="22" customFormat="1">
      <c r="A55" s="724"/>
      <c r="B55" s="737"/>
      <c r="C55" s="722"/>
      <c r="D55" s="277"/>
      <c r="E55" s="598"/>
      <c r="F55" s="277"/>
      <c r="H55" s="21"/>
      <c r="I55" s="21"/>
      <c r="J55" s="21"/>
      <c r="K55" s="21"/>
      <c r="L55" s="21"/>
      <c r="M55" s="21"/>
    </row>
    <row r="56" spans="1:13" s="22" customFormat="1" ht="25.5">
      <c r="A56" s="732" t="s">
        <v>712</v>
      </c>
      <c r="B56" s="725" t="s">
        <v>716</v>
      </c>
      <c r="C56" s="722"/>
      <c r="D56" s="277"/>
      <c r="E56" s="593"/>
      <c r="F56" s="277"/>
      <c r="H56" s="21"/>
      <c r="I56" s="21"/>
      <c r="J56" s="21"/>
      <c r="K56" s="21"/>
      <c r="L56" s="21"/>
      <c r="M56" s="21"/>
    </row>
    <row r="57" spans="1:13" s="22" customFormat="1" ht="25.5">
      <c r="A57" s="724"/>
      <c r="B57" s="734" t="s">
        <v>752</v>
      </c>
      <c r="C57" s="722"/>
      <c r="D57" s="277"/>
      <c r="E57" s="593"/>
      <c r="F57" s="277"/>
      <c r="H57" s="21"/>
      <c r="I57" s="21"/>
      <c r="J57" s="21"/>
      <c r="K57" s="21"/>
      <c r="L57" s="21"/>
      <c r="M57" s="21"/>
    </row>
    <row r="58" spans="1:13" s="22" customFormat="1">
      <c r="A58" s="724"/>
      <c r="B58" s="734" t="s">
        <v>175</v>
      </c>
      <c r="C58" s="722"/>
      <c r="D58" s="277"/>
      <c r="E58" s="593"/>
      <c r="F58" s="277"/>
      <c r="H58" s="21"/>
      <c r="I58" s="21"/>
      <c r="J58" s="21"/>
      <c r="K58" s="21"/>
      <c r="L58" s="21"/>
      <c r="M58" s="21"/>
    </row>
    <row r="59" spans="1:13" s="22" customFormat="1" ht="25.5">
      <c r="A59" s="724"/>
      <c r="B59" s="445" t="s">
        <v>176</v>
      </c>
      <c r="C59" s="722"/>
      <c r="D59" s="277"/>
      <c r="E59" s="593"/>
      <c r="F59" s="277"/>
      <c r="H59" s="21"/>
      <c r="I59" s="21"/>
      <c r="J59" s="21"/>
      <c r="K59" s="21"/>
      <c r="L59" s="21"/>
      <c r="M59" s="21"/>
    </row>
    <row r="60" spans="1:13" s="22" customFormat="1" ht="25.5">
      <c r="A60" s="724"/>
      <c r="B60" s="735" t="s">
        <v>178</v>
      </c>
      <c r="C60" s="722"/>
      <c r="D60" s="277"/>
      <c r="E60" s="593"/>
      <c r="F60" s="277"/>
      <c r="H60" s="21"/>
      <c r="I60" s="21"/>
      <c r="J60" s="21"/>
      <c r="K60" s="21"/>
      <c r="L60" s="21"/>
      <c r="M60" s="21"/>
    </row>
    <row r="61" spans="1:13" s="22" customFormat="1">
      <c r="A61" s="724"/>
      <c r="B61" s="725" t="s">
        <v>22</v>
      </c>
      <c r="C61" s="722" t="s">
        <v>23</v>
      </c>
      <c r="D61" s="277">
        <v>16.600000000000001</v>
      </c>
      <c r="E61" s="593"/>
      <c r="F61" s="277">
        <f>D61*E61</f>
        <v>0</v>
      </c>
      <c r="H61" s="21"/>
      <c r="I61" s="21"/>
      <c r="J61" s="21"/>
      <c r="K61" s="21"/>
      <c r="L61" s="21"/>
      <c r="M61" s="21"/>
    </row>
    <row r="62" spans="1:13" s="22" customFormat="1">
      <c r="A62" s="724"/>
      <c r="B62" s="725"/>
      <c r="C62" s="722"/>
      <c r="D62" s="277"/>
      <c r="E62" s="593"/>
      <c r="F62" s="277"/>
      <c r="H62" s="21"/>
      <c r="I62" s="21"/>
      <c r="J62" s="21"/>
      <c r="K62" s="21"/>
      <c r="L62" s="21"/>
      <c r="M62" s="21"/>
    </row>
    <row r="63" spans="1:13" s="22" customFormat="1" ht="25.5">
      <c r="A63" s="732" t="s">
        <v>277</v>
      </c>
      <c r="B63" s="725" t="s">
        <v>719</v>
      </c>
      <c r="C63" s="722"/>
      <c r="D63" s="277"/>
      <c r="E63" s="593"/>
      <c r="F63" s="277"/>
      <c r="H63" s="21"/>
      <c r="I63" s="21"/>
      <c r="J63" s="21"/>
      <c r="K63" s="21"/>
      <c r="L63" s="21"/>
      <c r="M63" s="21"/>
    </row>
    <row r="64" spans="1:13" s="22" customFormat="1" ht="51">
      <c r="A64" s="724"/>
      <c r="B64" s="372" t="s">
        <v>740</v>
      </c>
      <c r="C64" s="722"/>
      <c r="D64" s="277"/>
      <c r="E64" s="593"/>
      <c r="F64" s="277"/>
      <c r="H64" s="96" t="s">
        <v>192</v>
      </c>
      <c r="I64" s="21"/>
      <c r="J64" s="21"/>
      <c r="K64" s="21"/>
      <c r="L64" s="21"/>
      <c r="M64" s="21"/>
    </row>
    <row r="65" spans="1:13" s="22" customFormat="1">
      <c r="A65" s="724"/>
      <c r="B65" s="734" t="s">
        <v>175</v>
      </c>
      <c r="C65" s="722"/>
      <c r="D65" s="277"/>
      <c r="E65" s="593"/>
      <c r="F65" s="277"/>
      <c r="H65" s="21"/>
      <c r="I65" s="21"/>
      <c r="J65" s="21"/>
      <c r="K65" s="21"/>
      <c r="L65" s="21"/>
      <c r="M65" s="21"/>
    </row>
    <row r="66" spans="1:13" s="22" customFormat="1" ht="25.5">
      <c r="A66" s="724"/>
      <c r="B66" s="445" t="s">
        <v>720</v>
      </c>
      <c r="C66" s="722"/>
      <c r="D66" s="277"/>
      <c r="E66" s="593"/>
      <c r="F66" s="277"/>
      <c r="H66" s="21"/>
      <c r="I66" s="21"/>
      <c r="J66" s="21"/>
      <c r="K66" s="21"/>
      <c r="L66" s="21"/>
      <c r="M66" s="21"/>
    </row>
    <row r="67" spans="1:13" s="22" customFormat="1" ht="25.5">
      <c r="A67" s="724"/>
      <c r="B67" s="735" t="s">
        <v>178</v>
      </c>
      <c r="C67" s="722"/>
      <c r="D67" s="277"/>
      <c r="E67" s="593"/>
      <c r="F67" s="277"/>
      <c r="H67" s="21"/>
      <c r="I67" s="21"/>
      <c r="J67" s="21"/>
      <c r="K67" s="21"/>
      <c r="L67" s="21"/>
      <c r="M67" s="21"/>
    </row>
    <row r="68" spans="1:13" s="22" customFormat="1">
      <c r="A68" s="724"/>
      <c r="B68" s="725" t="s">
        <v>22</v>
      </c>
      <c r="C68" s="722" t="s">
        <v>23</v>
      </c>
      <c r="D68" s="277">
        <v>25.5</v>
      </c>
      <c r="E68" s="593"/>
      <c r="F68" s="277">
        <f>D68*E68</f>
        <v>0</v>
      </c>
      <c r="H68" s="21"/>
      <c r="I68" s="21"/>
      <c r="J68" s="21"/>
      <c r="K68" s="21"/>
      <c r="L68" s="21"/>
      <c r="M68" s="21"/>
    </row>
    <row r="69" spans="1:13" s="22" customFormat="1">
      <c r="A69" s="724"/>
      <c r="B69" s="725"/>
      <c r="C69" s="722"/>
      <c r="D69" s="277"/>
      <c r="E69" s="593"/>
      <c r="F69" s="277"/>
      <c r="H69" s="21"/>
      <c r="I69" s="21"/>
      <c r="J69" s="21"/>
      <c r="K69" s="21"/>
      <c r="L69" s="21"/>
      <c r="M69" s="21"/>
    </row>
    <row r="70" spans="1:13" s="22" customFormat="1" ht="38.25">
      <c r="A70" s="732" t="s">
        <v>279</v>
      </c>
      <c r="B70" s="442" t="s">
        <v>718</v>
      </c>
      <c r="C70" s="443"/>
      <c r="D70" s="277"/>
      <c r="E70" s="598"/>
      <c r="F70" s="299"/>
      <c r="G70" s="33"/>
      <c r="H70" s="21"/>
      <c r="I70" s="21"/>
      <c r="J70" s="21"/>
      <c r="K70" s="21"/>
      <c r="L70" s="21"/>
      <c r="M70" s="21"/>
    </row>
    <row r="71" spans="1:13" s="22" customFormat="1" ht="25.5">
      <c r="A71" s="441"/>
      <c r="B71" s="734" t="s">
        <v>751</v>
      </c>
      <c r="C71" s="443"/>
      <c r="D71" s="277"/>
      <c r="E71" s="598"/>
      <c r="F71" s="299"/>
      <c r="G71" s="33"/>
      <c r="H71" s="21"/>
      <c r="I71" s="21"/>
      <c r="J71" s="21"/>
      <c r="K71" s="115"/>
      <c r="L71" s="21"/>
      <c r="M71" s="21"/>
    </row>
    <row r="72" spans="1:13" s="22" customFormat="1">
      <c r="A72" s="441"/>
      <c r="B72" s="442" t="s">
        <v>185</v>
      </c>
      <c r="C72" s="443"/>
      <c r="D72" s="277"/>
      <c r="E72" s="598"/>
      <c r="F72" s="299"/>
      <c r="G72" s="33"/>
      <c r="H72" s="21"/>
      <c r="I72" s="21"/>
      <c r="J72" s="21"/>
      <c r="K72" s="21"/>
      <c r="L72" s="21"/>
      <c r="M72" s="21"/>
    </row>
    <row r="73" spans="1:13" s="22" customFormat="1" ht="38.25">
      <c r="A73" s="441"/>
      <c r="B73" s="445" t="s">
        <v>182</v>
      </c>
      <c r="C73" s="443"/>
      <c r="D73" s="277"/>
      <c r="E73" s="598"/>
      <c r="F73" s="299"/>
      <c r="G73" s="33"/>
      <c r="H73" s="21"/>
      <c r="I73" s="21"/>
      <c r="J73" s="21"/>
      <c r="K73" s="21"/>
      <c r="L73" s="21"/>
      <c r="M73" s="21"/>
    </row>
    <row r="74" spans="1:13" s="22" customFormat="1">
      <c r="A74" s="446"/>
      <c r="B74" s="442" t="s">
        <v>22</v>
      </c>
      <c r="C74" s="443" t="s">
        <v>23</v>
      </c>
      <c r="D74" s="277">
        <v>40.82</v>
      </c>
      <c r="E74" s="598"/>
      <c r="F74" s="277">
        <f>D74*E74</f>
        <v>0</v>
      </c>
      <c r="G74" s="33"/>
      <c r="H74" s="21"/>
      <c r="I74" s="21"/>
      <c r="J74" s="96"/>
      <c r="K74" s="21"/>
      <c r="L74" s="21"/>
      <c r="M74" s="21"/>
    </row>
    <row r="75" spans="1:13" s="22" customFormat="1">
      <c r="A75" s="739"/>
      <c r="B75" s="740"/>
      <c r="C75" s="741"/>
      <c r="D75" s="277"/>
      <c r="E75" s="598"/>
      <c r="F75" s="300"/>
      <c r="G75" s="33"/>
      <c r="H75" s="21"/>
      <c r="I75" s="21"/>
      <c r="J75" s="21"/>
      <c r="K75" s="21"/>
      <c r="L75" s="21"/>
      <c r="M75" s="21"/>
    </row>
    <row r="76" spans="1:13" s="22" customFormat="1" ht="13.5" thickBot="1">
      <c r="A76" s="742"/>
      <c r="B76" s="743" t="s">
        <v>125</v>
      </c>
      <c r="C76" s="744"/>
      <c r="D76" s="745"/>
      <c r="E76" s="599"/>
      <c r="F76" s="301">
        <f>SUM(F10:F75)</f>
        <v>0</v>
      </c>
      <c r="G76" s="33"/>
      <c r="H76" s="21"/>
      <c r="I76" s="21"/>
      <c r="J76" s="21"/>
      <c r="K76" s="21"/>
      <c r="L76" s="21"/>
      <c r="M76" s="21"/>
    </row>
    <row r="77" spans="1:13" s="22" customFormat="1" ht="13.5" thickTop="1">
      <c r="A77" s="446"/>
      <c r="B77" s="719"/>
      <c r="C77" s="747"/>
      <c r="D77" s="277"/>
      <c r="E77" s="598"/>
      <c r="F77" s="300"/>
      <c r="G77" s="33"/>
      <c r="H77" s="21"/>
      <c r="I77" s="21"/>
      <c r="J77" s="21"/>
      <c r="K77" s="21"/>
      <c r="L77" s="21"/>
      <c r="M77" s="21"/>
    </row>
    <row r="78" spans="1:13" s="22" customFormat="1">
      <c r="A78" s="720" t="s">
        <v>726</v>
      </c>
      <c r="B78" s="719" t="s">
        <v>127</v>
      </c>
      <c r="C78" s="443"/>
      <c r="D78" s="277"/>
      <c r="E78" s="598"/>
      <c r="F78" s="300"/>
      <c r="G78" s="33"/>
      <c r="H78" s="21"/>
      <c r="I78" s="21"/>
      <c r="J78" s="21"/>
      <c r="K78" s="21"/>
      <c r="L78" s="21"/>
      <c r="M78" s="21"/>
    </row>
    <row r="79" spans="1:13" s="22" customFormat="1">
      <c r="A79" s="446"/>
      <c r="B79" s="372"/>
      <c r="C79" s="443"/>
      <c r="D79" s="277"/>
      <c r="E79" s="598"/>
      <c r="F79" s="299"/>
      <c r="G79" s="33"/>
      <c r="H79" s="21"/>
      <c r="I79" s="21"/>
      <c r="J79" s="21"/>
      <c r="K79" s="21"/>
      <c r="L79" s="21"/>
      <c r="M79" s="21"/>
    </row>
    <row r="80" spans="1:13" s="22" customFormat="1" ht="38.25">
      <c r="A80" s="446" t="s">
        <v>48</v>
      </c>
      <c r="B80" s="442" t="s">
        <v>284</v>
      </c>
      <c r="C80" s="443"/>
      <c r="D80" s="277"/>
      <c r="E80" s="598"/>
      <c r="F80" s="299"/>
      <c r="G80" s="33"/>
      <c r="H80" s="21"/>
      <c r="I80" s="21"/>
      <c r="J80" s="21"/>
      <c r="K80" s="21"/>
      <c r="L80" s="21"/>
      <c r="M80" s="21"/>
    </row>
    <row r="81" spans="1:13" s="22" customFormat="1">
      <c r="A81" s="446"/>
      <c r="B81" s="442" t="s">
        <v>86</v>
      </c>
      <c r="C81" s="443" t="s">
        <v>61</v>
      </c>
      <c r="D81" s="277">
        <v>1.2</v>
      </c>
      <c r="E81" s="598"/>
      <c r="F81" s="277">
        <f>D81*E81</f>
        <v>0</v>
      </c>
      <c r="G81" s="33"/>
      <c r="H81" s="21"/>
      <c r="I81" s="21"/>
      <c r="J81" s="21"/>
      <c r="K81" s="21"/>
      <c r="L81" s="21"/>
      <c r="M81" s="21"/>
    </row>
    <row r="82" spans="1:13" s="22" customFormat="1">
      <c r="A82" s="446"/>
      <c r="B82" s="372"/>
      <c r="C82" s="443"/>
      <c r="D82" s="277"/>
      <c r="E82" s="598"/>
      <c r="F82" s="299"/>
      <c r="G82" s="33"/>
      <c r="H82" s="21"/>
      <c r="I82" s="21"/>
      <c r="J82" s="21"/>
      <c r="K82" s="21"/>
      <c r="L82" s="21"/>
      <c r="M82" s="21"/>
    </row>
    <row r="83" spans="1:13" s="22" customFormat="1" ht="25.5">
      <c r="A83" s="441" t="s">
        <v>49</v>
      </c>
      <c r="B83" s="442" t="s">
        <v>308</v>
      </c>
      <c r="C83" s="443" t="s">
        <v>23</v>
      </c>
      <c r="D83" s="277">
        <v>13</v>
      </c>
      <c r="E83" s="598"/>
      <c r="F83" s="299">
        <f>D83*E83</f>
        <v>0</v>
      </c>
      <c r="G83" s="33"/>
      <c r="H83" s="21"/>
      <c r="I83" s="21"/>
      <c r="J83" s="21"/>
      <c r="K83" s="21"/>
      <c r="L83" s="21"/>
      <c r="M83" s="21"/>
    </row>
    <row r="84" spans="1:13" s="22" customFormat="1">
      <c r="A84" s="446"/>
      <c r="B84" s="372"/>
      <c r="C84" s="443"/>
      <c r="D84" s="277"/>
      <c r="E84" s="598"/>
      <c r="F84" s="299"/>
      <c r="G84" s="33"/>
      <c r="H84" s="21"/>
      <c r="I84" s="21"/>
      <c r="J84" s="21"/>
      <c r="K84" s="21"/>
      <c r="L84" s="21"/>
      <c r="M84" s="21"/>
    </row>
    <row r="85" spans="1:13" s="22" customFormat="1" ht="25.5">
      <c r="A85" s="441" t="s">
        <v>53</v>
      </c>
      <c r="B85" s="442" t="s">
        <v>129</v>
      </c>
      <c r="C85" s="443" t="s">
        <v>23</v>
      </c>
      <c r="D85" s="277">
        <v>226</v>
      </c>
      <c r="E85" s="598"/>
      <c r="F85" s="277">
        <f>D85*E85</f>
        <v>0</v>
      </c>
      <c r="G85" s="33"/>
      <c r="H85" s="21"/>
      <c r="I85" s="21"/>
      <c r="J85" s="21"/>
      <c r="K85" s="21"/>
      <c r="L85" s="21"/>
      <c r="M85" s="21"/>
    </row>
    <row r="86" spans="1:13" s="22" customFormat="1">
      <c r="A86" s="441"/>
      <c r="B86" s="442"/>
      <c r="C86" s="443"/>
      <c r="D86" s="277"/>
      <c r="E86" s="598"/>
      <c r="F86" s="299"/>
      <c r="G86" s="33"/>
      <c r="H86" s="21"/>
      <c r="I86" s="21"/>
      <c r="J86" s="21"/>
      <c r="K86" s="21"/>
      <c r="L86" s="21"/>
      <c r="M86" s="21"/>
    </row>
    <row r="87" spans="1:13" s="22" customFormat="1">
      <c r="A87" s="748" t="s">
        <v>725</v>
      </c>
      <c r="B87" s="719" t="s">
        <v>739</v>
      </c>
      <c r="C87" s="443"/>
      <c r="D87" s="277"/>
      <c r="E87" s="598"/>
      <c r="F87" s="299"/>
      <c r="G87" s="33"/>
      <c r="H87" s="21"/>
      <c r="I87" s="21"/>
      <c r="J87" s="21"/>
      <c r="K87" s="21"/>
      <c r="L87" s="21"/>
      <c r="M87" s="21"/>
    </row>
    <row r="88" spans="1:13">
      <c r="A88" s="749"/>
      <c r="B88" s="750"/>
      <c r="C88" s="751"/>
      <c r="D88" s="752"/>
      <c r="E88" s="600"/>
      <c r="F88" s="302"/>
    </row>
    <row r="89" spans="1:13" s="22" customFormat="1" ht="38.25">
      <c r="A89" s="441" t="s">
        <v>48</v>
      </c>
      <c r="B89" s="442" t="s">
        <v>311</v>
      </c>
      <c r="C89" s="443"/>
      <c r="D89" s="277"/>
      <c r="E89" s="598"/>
      <c r="F89" s="299"/>
      <c r="G89" s="33"/>
      <c r="H89" s="21"/>
      <c r="I89" s="21"/>
      <c r="J89" s="96"/>
      <c r="K89" s="21"/>
      <c r="L89" s="21"/>
      <c r="M89" s="21"/>
    </row>
    <row r="90" spans="1:13" s="22" customFormat="1">
      <c r="A90" s="441"/>
      <c r="B90" s="442" t="s">
        <v>188</v>
      </c>
      <c r="C90" s="443" t="s">
        <v>23</v>
      </c>
      <c r="D90" s="277">
        <v>5</v>
      </c>
      <c r="E90" s="598"/>
      <c r="F90" s="277">
        <f t="shared" ref="F90:F92" si="0">D90*E90</f>
        <v>0</v>
      </c>
      <c r="G90" s="33"/>
      <c r="H90" s="21"/>
      <c r="I90" s="21"/>
      <c r="J90" s="96"/>
      <c r="K90" s="21"/>
      <c r="L90" s="21"/>
      <c r="M90" s="21"/>
    </row>
    <row r="91" spans="1:13" s="22" customFormat="1">
      <c r="A91" s="441"/>
      <c r="B91" s="442" t="s">
        <v>187</v>
      </c>
      <c r="C91" s="443" t="s">
        <v>61</v>
      </c>
      <c r="D91" s="277">
        <v>0.5</v>
      </c>
      <c r="E91" s="598"/>
      <c r="F91" s="277">
        <f t="shared" si="0"/>
        <v>0</v>
      </c>
      <c r="G91" s="33"/>
      <c r="H91" s="21"/>
      <c r="I91" s="21"/>
      <c r="J91" s="96"/>
      <c r="K91" s="21"/>
      <c r="L91" s="21"/>
      <c r="M91" s="21"/>
    </row>
    <row r="92" spans="1:13" s="22" customFormat="1">
      <c r="A92" s="446"/>
      <c r="B92" s="442" t="s">
        <v>189</v>
      </c>
      <c r="C92" s="443" t="s">
        <v>3</v>
      </c>
      <c r="D92" s="277">
        <v>5</v>
      </c>
      <c r="E92" s="598"/>
      <c r="F92" s="277">
        <f t="shared" si="0"/>
        <v>0</v>
      </c>
      <c r="G92" s="33"/>
      <c r="H92" s="21"/>
      <c r="I92" s="21"/>
      <c r="J92" s="96"/>
      <c r="K92" s="21"/>
      <c r="L92" s="21"/>
      <c r="M92" s="21"/>
    </row>
    <row r="93" spans="1:13" s="22" customFormat="1">
      <c r="A93" s="446"/>
      <c r="B93" s="372"/>
      <c r="C93" s="443"/>
      <c r="D93" s="277"/>
      <c r="E93" s="738"/>
      <c r="F93" s="299"/>
      <c r="G93" s="33"/>
      <c r="H93" s="21"/>
      <c r="I93" s="21"/>
      <c r="J93" s="21"/>
      <c r="K93" s="21"/>
      <c r="L93" s="21"/>
      <c r="M93" s="21"/>
    </row>
    <row r="94" spans="1:13" s="22" customFormat="1" ht="13.5" thickBot="1">
      <c r="A94" s="742"/>
      <c r="B94" s="743" t="s">
        <v>130</v>
      </c>
      <c r="C94" s="744"/>
      <c r="D94" s="745"/>
      <c r="E94" s="746"/>
      <c r="F94" s="301">
        <f>SUM(F80:F93)</f>
        <v>0</v>
      </c>
      <c r="G94" s="33"/>
      <c r="H94" s="21"/>
      <c r="I94" s="21"/>
      <c r="J94" s="21"/>
      <c r="K94" s="21"/>
      <c r="L94" s="21"/>
      <c r="M94" s="21"/>
    </row>
    <row r="95" spans="1:13" s="34" customFormat="1" ht="13.5" thickTop="1">
      <c r="A95" s="731"/>
      <c r="B95" s="753"/>
      <c r="C95" s="754"/>
      <c r="D95" s="755"/>
      <c r="E95" s="756"/>
      <c r="F95" s="757"/>
      <c r="G95" s="43"/>
      <c r="H95" s="54"/>
      <c r="I95" s="54"/>
      <c r="J95" s="54"/>
      <c r="K95" s="94"/>
      <c r="L95" s="94"/>
      <c r="M95" s="94"/>
    </row>
    <row r="96" spans="1:13" s="269" customFormat="1" ht="13.5" thickBot="1">
      <c r="A96" s="758"/>
      <c r="B96" s="759" t="s">
        <v>721</v>
      </c>
      <c r="C96" s="760"/>
      <c r="D96" s="761"/>
      <c r="E96" s="762"/>
      <c r="F96" s="763">
        <f>F76+F94</f>
        <v>0</v>
      </c>
      <c r="G96" s="266"/>
      <c r="H96" s="267"/>
      <c r="I96" s="267"/>
      <c r="J96" s="267"/>
      <c r="K96" s="268"/>
      <c r="L96" s="268"/>
      <c r="M96" s="268"/>
    </row>
    <row r="97" spans="1:13" s="22" customFormat="1">
      <c r="A97" s="52"/>
      <c r="B97" s="53"/>
      <c r="C97" s="35"/>
      <c r="D97" s="54"/>
      <c r="E97" s="54"/>
      <c r="F97" s="54"/>
      <c r="G97" s="33"/>
      <c r="H97" s="21"/>
      <c r="I97" s="21"/>
      <c r="J97" s="21"/>
      <c r="K97" s="21"/>
      <c r="L97" s="21"/>
      <c r="M97" s="21"/>
    </row>
    <row r="98" spans="1:13" s="22" customFormat="1">
      <c r="A98" s="52"/>
      <c r="B98" s="53"/>
      <c r="C98" s="35"/>
      <c r="D98" s="54"/>
      <c r="E98" s="54"/>
      <c r="F98" s="54"/>
      <c r="G98" s="33"/>
      <c r="H98" s="21"/>
      <c r="I98" s="21"/>
      <c r="J98" s="21"/>
      <c r="K98" s="21"/>
      <c r="L98" s="21"/>
      <c r="M98" s="21"/>
    </row>
    <row r="99" spans="1:13" s="22" customFormat="1">
      <c r="A99" s="52"/>
      <c r="B99" s="35"/>
      <c r="C99" s="2"/>
      <c r="D99" s="21"/>
      <c r="E99" s="21"/>
      <c r="F99" s="21"/>
      <c r="H99" s="21"/>
      <c r="I99" s="21"/>
      <c r="J99" s="21"/>
      <c r="K99" s="21"/>
      <c r="L99" s="21"/>
      <c r="M99" s="21"/>
    </row>
    <row r="100" spans="1:13" s="22" customFormat="1">
      <c r="A100" s="52"/>
      <c r="B100" s="35"/>
      <c r="C100" s="2"/>
      <c r="D100" s="21"/>
      <c r="E100" s="21"/>
      <c r="F100" s="21"/>
      <c r="H100" s="21"/>
      <c r="I100" s="21"/>
      <c r="J100" s="21"/>
      <c r="K100" s="21"/>
      <c r="L100" s="21"/>
      <c r="M100" s="21"/>
    </row>
    <row r="101" spans="1:13" s="22" customFormat="1">
      <c r="A101" s="52"/>
      <c r="B101" s="35"/>
      <c r="C101" s="2"/>
      <c r="D101" s="21"/>
      <c r="E101" s="21"/>
      <c r="F101" s="21"/>
      <c r="H101" s="21"/>
      <c r="I101" s="21"/>
      <c r="J101" s="21"/>
      <c r="K101" s="21"/>
      <c r="L101" s="21"/>
      <c r="M101" s="21"/>
    </row>
    <row r="102" spans="1:13" s="22" customFormat="1">
      <c r="A102" s="52"/>
      <c r="B102" s="35"/>
      <c r="C102" s="32"/>
      <c r="D102" s="55"/>
      <c r="E102" s="55"/>
      <c r="F102" s="55"/>
      <c r="H102" s="21"/>
      <c r="I102" s="21"/>
      <c r="J102" s="21"/>
      <c r="K102" s="21"/>
      <c r="L102" s="21"/>
      <c r="M102" s="21"/>
    </row>
    <row r="103" spans="1:13" s="22" customFormat="1">
      <c r="A103" s="52"/>
      <c r="B103" s="35"/>
      <c r="C103" s="56"/>
      <c r="D103" s="55"/>
      <c r="E103" s="55"/>
      <c r="F103" s="103"/>
      <c r="G103" s="36"/>
      <c r="H103" s="21"/>
      <c r="I103" s="21"/>
      <c r="J103" s="21"/>
      <c r="K103" s="21"/>
      <c r="L103" s="21"/>
      <c r="M103" s="21"/>
    </row>
    <row r="104" spans="1:13" s="22" customFormat="1">
      <c r="A104" s="51"/>
      <c r="B104" s="24"/>
      <c r="C104" s="2"/>
      <c r="D104" s="1"/>
      <c r="E104" s="1"/>
      <c r="F104" s="1"/>
      <c r="H104" s="21"/>
      <c r="I104" s="21"/>
      <c r="J104" s="21"/>
      <c r="K104" s="21"/>
      <c r="L104" s="21"/>
      <c r="M104" s="21"/>
    </row>
    <row r="105" spans="1:13" s="22" customFormat="1">
      <c r="A105" s="52"/>
      <c r="B105" s="24"/>
      <c r="C105" s="2"/>
      <c r="D105" s="21"/>
      <c r="E105" s="21"/>
      <c r="F105" s="21"/>
      <c r="H105" s="21"/>
      <c r="I105" s="21"/>
      <c r="J105" s="21"/>
      <c r="K105" s="21"/>
      <c r="L105" s="21"/>
      <c r="M105" s="21"/>
    </row>
    <row r="106" spans="1:13" s="22" customFormat="1">
      <c r="A106" s="51"/>
      <c r="B106" s="24"/>
      <c r="C106" s="2"/>
      <c r="D106" s="21"/>
      <c r="E106" s="21"/>
      <c r="F106" s="21"/>
      <c r="H106" s="21"/>
      <c r="I106" s="21"/>
      <c r="J106" s="21"/>
      <c r="K106" s="21"/>
      <c r="L106" s="21"/>
      <c r="M106" s="21"/>
    </row>
    <row r="107" spans="1:13" s="22" customFormat="1">
      <c r="A107" s="52"/>
      <c r="B107" s="24"/>
      <c r="C107" s="2"/>
      <c r="D107" s="21"/>
      <c r="E107" s="21"/>
      <c r="F107" s="21"/>
      <c r="H107" s="21"/>
      <c r="I107" s="21"/>
      <c r="J107" s="21"/>
      <c r="K107" s="21"/>
      <c r="L107" s="21"/>
      <c r="M107" s="21"/>
    </row>
    <row r="108" spans="1:13">
      <c r="A108" s="52"/>
      <c r="B108" s="24"/>
      <c r="C108" s="19"/>
      <c r="D108" s="20"/>
      <c r="E108" s="21"/>
      <c r="F108" s="21"/>
      <c r="G108" s="22"/>
      <c r="H108" s="21"/>
    </row>
    <row r="109" spans="1:13">
      <c r="A109" s="52"/>
      <c r="B109" s="24"/>
      <c r="C109" s="19"/>
      <c r="D109" s="20"/>
      <c r="E109" s="21"/>
      <c r="F109" s="21"/>
      <c r="G109" s="22"/>
      <c r="H109" s="21"/>
    </row>
    <row r="110" spans="1:13">
      <c r="A110" s="44"/>
      <c r="B110" s="24"/>
      <c r="F110" s="29"/>
    </row>
    <row r="111" spans="1:13">
      <c r="A111" s="44"/>
      <c r="B111" s="24"/>
      <c r="F111" s="29"/>
    </row>
    <row r="112" spans="1:13">
      <c r="A112" s="44"/>
      <c r="B112" s="24"/>
      <c r="F112" s="29"/>
    </row>
    <row r="113" spans="1:6">
      <c r="A113" s="44"/>
      <c r="B113" s="34"/>
      <c r="F113" s="29"/>
    </row>
    <row r="114" spans="1:6">
      <c r="A114" s="44"/>
      <c r="B114" s="34"/>
      <c r="F114" s="29"/>
    </row>
    <row r="115" spans="1:6">
      <c r="A115" s="44"/>
      <c r="B115" s="34"/>
      <c r="F115" s="29"/>
    </row>
    <row r="116" spans="1:6">
      <c r="A116" s="49"/>
      <c r="B116" s="35"/>
      <c r="F116" s="29"/>
    </row>
    <row r="117" spans="1:6">
      <c r="A117" s="23"/>
      <c r="B117" s="24"/>
      <c r="F117" s="29"/>
    </row>
    <row r="118" spans="1:6">
      <c r="A118" s="23"/>
      <c r="B118" s="24"/>
      <c r="F118" s="29"/>
    </row>
    <row r="119" spans="1:6">
      <c r="A119" s="23"/>
      <c r="B119" s="24"/>
      <c r="F119" s="29"/>
    </row>
    <row r="120" spans="1:6">
      <c r="A120" s="23"/>
      <c r="B120" s="24"/>
      <c r="F120" s="29"/>
    </row>
    <row r="121" spans="1:6">
      <c r="A121" s="23"/>
      <c r="B121" s="24"/>
      <c r="F121" s="29"/>
    </row>
    <row r="122" spans="1:6">
      <c r="A122" s="23"/>
      <c r="B122" s="24"/>
      <c r="F122" s="29"/>
    </row>
    <row r="123" spans="1:6">
      <c r="A123" s="23"/>
      <c r="B123" s="24"/>
    </row>
    <row r="124" spans="1:6">
      <c r="A124" s="23"/>
      <c r="B124" s="24"/>
    </row>
    <row r="125" spans="1:6">
      <c r="A125" s="23"/>
      <c r="B125" s="24"/>
    </row>
    <row r="126" spans="1:6">
      <c r="A126" s="23"/>
      <c r="B126" s="24"/>
    </row>
    <row r="127" spans="1:6">
      <c r="A127" s="23"/>
      <c r="B127" s="24"/>
    </row>
    <row r="128" spans="1:6">
      <c r="A128" s="23"/>
      <c r="B128" s="24"/>
    </row>
    <row r="129" spans="1:2">
      <c r="A129" s="37"/>
      <c r="B129" s="24"/>
    </row>
    <row r="130" spans="1:2">
      <c r="A130" s="37"/>
      <c r="B130" s="24"/>
    </row>
  </sheetData>
  <sheetProtection password="ED8E" sheet="1" objects="1" scenarios="1"/>
  <phoneticPr fontId="5" type="noConversion"/>
  <pageMargins left="0.70866141732283472" right="0.70866141732283472" top="0.74803149606299213" bottom="0.74803149606299213" header="0.31496062992125984" footer="0.31496062992125984"/>
  <pageSetup paperSize="9" fitToHeight="4" orientation="portrait" horizontalDpi="4294967295" verticalDpi="4294967295" r:id="rId1"/>
  <headerFooter>
    <oddHeader xml:space="preserve">&amp;C&amp;8Preureditev socialnih bivalnih enot
Cesta 24. junija 32, Črnuče&amp;R&amp;8&amp;P&amp;10
</oddHeader>
    <oddFooter>&amp;C&amp;8&amp;A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FF0000"/>
  </sheetPr>
  <dimension ref="A1:M320"/>
  <sheetViews>
    <sheetView showOutlineSymbols="0" view="pageBreakPreview" zoomScaleNormal="100" zoomScaleSheetLayoutView="100" workbookViewId="0">
      <selection activeCell="B4" sqref="B4"/>
    </sheetView>
  </sheetViews>
  <sheetFormatPr defaultColWidth="10.85546875" defaultRowHeight="12.75"/>
  <cols>
    <col min="1" max="1" width="7.140625" style="10" customWidth="1"/>
    <col min="2" max="2" width="42.7109375" style="11" customWidth="1"/>
    <col min="3" max="3" width="4.7109375" style="12" customWidth="1"/>
    <col min="4" max="4" width="9.5703125" style="13" customWidth="1"/>
    <col min="5" max="5" width="10.85546875" style="114" bestFit="1" customWidth="1"/>
    <col min="6" max="6" width="11.85546875" style="114" bestFit="1" customWidth="1"/>
    <col min="7" max="7" width="15.28515625" style="42" customWidth="1"/>
    <col min="8" max="13" width="8.85546875" style="14" customWidth="1"/>
    <col min="14" max="201" width="8.85546875" style="15" customWidth="1"/>
    <col min="202" max="16384" width="10.85546875" style="15"/>
  </cols>
  <sheetData>
    <row r="1" spans="1:13" s="4" customFormat="1" ht="12">
      <c r="A1" s="374"/>
      <c r="B1" s="375"/>
      <c r="C1" s="376" t="s">
        <v>13</v>
      </c>
      <c r="D1" s="377"/>
      <c r="E1" s="378" t="s">
        <v>38</v>
      </c>
      <c r="F1" s="303"/>
      <c r="G1" s="58"/>
      <c r="H1" s="39"/>
      <c r="I1" s="39"/>
      <c r="J1" s="39"/>
      <c r="K1" s="39"/>
      <c r="L1" s="39"/>
      <c r="M1" s="39"/>
    </row>
    <row r="2" spans="1:13" s="4" customFormat="1" ht="12">
      <c r="A2" s="379" t="s">
        <v>14</v>
      </c>
      <c r="B2" s="380" t="s">
        <v>15</v>
      </c>
      <c r="C2" s="381" t="s">
        <v>16</v>
      </c>
      <c r="D2" s="382" t="s">
        <v>17</v>
      </c>
      <c r="E2" s="383" t="s">
        <v>18</v>
      </c>
      <c r="F2" s="304" t="s">
        <v>19</v>
      </c>
      <c r="G2" s="58"/>
      <c r="H2" s="39"/>
      <c r="I2" s="39"/>
      <c r="J2" s="39"/>
      <c r="K2" s="39"/>
      <c r="L2" s="39"/>
      <c r="M2" s="39"/>
    </row>
    <row r="3" spans="1:13" s="5" customFormat="1">
      <c r="A3" s="384"/>
      <c r="B3" s="385"/>
      <c r="C3" s="386"/>
      <c r="D3" s="387"/>
      <c r="E3" s="388"/>
      <c r="F3" s="305"/>
      <c r="G3" s="42"/>
      <c r="H3" s="6"/>
      <c r="I3" s="6"/>
      <c r="J3" s="6"/>
      <c r="K3" s="6"/>
      <c r="L3" s="6"/>
      <c r="M3" s="6"/>
    </row>
    <row r="4" spans="1:13" s="3" customFormat="1" ht="15.75">
      <c r="A4" s="389" t="s">
        <v>45</v>
      </c>
      <c r="B4" s="390" t="s">
        <v>12</v>
      </c>
      <c r="C4" s="391"/>
      <c r="D4" s="392"/>
      <c r="E4" s="393"/>
      <c r="F4" s="306"/>
      <c r="G4" s="40"/>
      <c r="H4" s="9"/>
      <c r="I4" s="9"/>
      <c r="J4" s="9"/>
      <c r="K4" s="9"/>
      <c r="L4" s="9"/>
      <c r="M4" s="9"/>
    </row>
    <row r="5" spans="1:13" s="3" customFormat="1" ht="15.75">
      <c r="A5" s="389"/>
      <c r="B5" s="390"/>
      <c r="C5" s="391"/>
      <c r="D5" s="392"/>
      <c r="E5" s="393"/>
      <c r="F5" s="306"/>
      <c r="G5" s="40"/>
      <c r="H5" s="9"/>
      <c r="I5" s="9"/>
      <c r="J5" s="9"/>
      <c r="K5" s="9"/>
      <c r="L5" s="9"/>
      <c r="M5" s="9"/>
    </row>
    <row r="6" spans="1:13" s="3" customFormat="1" ht="25.5">
      <c r="A6" s="389"/>
      <c r="B6" s="394" t="s">
        <v>77</v>
      </c>
      <c r="C6" s="391"/>
      <c r="D6" s="392"/>
      <c r="E6" s="393"/>
      <c r="F6" s="306"/>
      <c r="G6" s="40"/>
      <c r="H6" s="9"/>
      <c r="I6" s="9"/>
      <c r="J6" s="9"/>
      <c r="K6" s="9"/>
      <c r="L6" s="9"/>
      <c r="M6" s="9"/>
    </row>
    <row r="7" spans="1:13" s="3" customFormat="1" ht="25.5">
      <c r="A7" s="395"/>
      <c r="B7" s="394" t="s">
        <v>131</v>
      </c>
      <c r="C7" s="391"/>
      <c r="D7" s="392"/>
      <c r="E7" s="393"/>
      <c r="F7" s="306"/>
      <c r="G7" s="40"/>
      <c r="H7" s="9"/>
      <c r="I7" s="9"/>
      <c r="J7" s="9"/>
      <c r="K7" s="9"/>
      <c r="L7" s="9"/>
      <c r="M7" s="9"/>
    </row>
    <row r="8" spans="1:13" s="3" customFormat="1">
      <c r="A8" s="395"/>
      <c r="B8" s="394"/>
      <c r="C8" s="391"/>
      <c r="D8" s="392"/>
      <c r="E8" s="393"/>
      <c r="F8" s="306"/>
      <c r="G8" s="40"/>
      <c r="H8" s="9"/>
      <c r="I8" s="9"/>
      <c r="J8" s="9"/>
      <c r="K8" s="9"/>
      <c r="L8" s="9"/>
      <c r="M8" s="9"/>
    </row>
    <row r="9" spans="1:13" s="3" customFormat="1">
      <c r="A9" s="396" t="s">
        <v>727</v>
      </c>
      <c r="B9" s="397" t="s">
        <v>25</v>
      </c>
      <c r="C9" s="398"/>
      <c r="D9" s="399"/>
      <c r="E9" s="388"/>
      <c r="F9" s="306"/>
      <c r="G9" s="40"/>
      <c r="H9" s="9"/>
      <c r="I9" s="9"/>
      <c r="J9" s="9"/>
      <c r="K9" s="9"/>
      <c r="L9" s="9"/>
      <c r="M9" s="9"/>
    </row>
    <row r="10" spans="1:13" s="3" customFormat="1" ht="25.5">
      <c r="A10" s="396"/>
      <c r="B10" s="397" t="s">
        <v>148</v>
      </c>
      <c r="C10" s="398"/>
      <c r="D10" s="399"/>
      <c r="E10" s="388"/>
      <c r="F10" s="306"/>
      <c r="G10" s="40"/>
      <c r="H10" s="9"/>
      <c r="I10" s="9"/>
      <c r="J10" s="9"/>
      <c r="K10" s="9"/>
      <c r="L10" s="9"/>
      <c r="M10" s="9"/>
    </row>
    <row r="11" spans="1:13" s="3" customFormat="1">
      <c r="A11" s="400"/>
      <c r="B11" s="385"/>
      <c r="C11" s="398"/>
      <c r="D11" s="401"/>
      <c r="E11" s="388"/>
      <c r="F11" s="306"/>
      <c r="G11" s="40"/>
      <c r="H11" s="9"/>
      <c r="I11" s="9"/>
      <c r="J11" s="9"/>
      <c r="K11" s="9"/>
      <c r="L11" s="9"/>
      <c r="M11" s="9"/>
    </row>
    <row r="12" spans="1:13" s="3" customFormat="1" ht="38.25">
      <c r="A12" s="400" t="s">
        <v>48</v>
      </c>
      <c r="B12" s="402" t="s">
        <v>330</v>
      </c>
      <c r="C12" s="398"/>
      <c r="D12" s="401"/>
      <c r="E12" s="388"/>
      <c r="F12" s="306"/>
      <c r="G12" s="40"/>
      <c r="H12" s="9"/>
      <c r="I12" s="41"/>
      <c r="J12" s="9"/>
      <c r="K12" s="9"/>
      <c r="L12" s="9"/>
      <c r="M12" s="9"/>
    </row>
    <row r="13" spans="1:13" s="3" customFormat="1">
      <c r="A13" s="400"/>
      <c r="B13" s="403" t="s">
        <v>132</v>
      </c>
      <c r="C13" s="398"/>
      <c r="D13" s="401"/>
      <c r="E13" s="388"/>
      <c r="F13" s="306"/>
      <c r="G13" s="40"/>
      <c r="H13" s="9"/>
      <c r="I13" s="41"/>
      <c r="J13" s="9"/>
      <c r="K13" s="9"/>
      <c r="L13" s="9"/>
      <c r="M13" s="9"/>
    </row>
    <row r="14" spans="1:13" s="3" customFormat="1">
      <c r="A14" s="400"/>
      <c r="B14" s="403" t="s">
        <v>133</v>
      </c>
      <c r="C14" s="398"/>
      <c r="D14" s="401"/>
      <c r="E14" s="388"/>
      <c r="F14" s="306"/>
      <c r="G14" s="40"/>
      <c r="H14" s="9"/>
      <c r="I14" s="41"/>
      <c r="J14" s="9"/>
      <c r="K14" s="9"/>
      <c r="L14" s="9"/>
      <c r="M14" s="9"/>
    </row>
    <row r="15" spans="1:13" s="3" customFormat="1">
      <c r="A15" s="400"/>
      <c r="B15" s="403" t="s">
        <v>331</v>
      </c>
      <c r="C15" s="398"/>
      <c r="D15" s="401"/>
      <c r="E15" s="388"/>
      <c r="F15" s="306"/>
      <c r="G15" s="40"/>
      <c r="H15" s="9"/>
      <c r="I15" s="41"/>
      <c r="J15" s="9"/>
      <c r="K15" s="9"/>
      <c r="L15" s="9"/>
      <c r="M15" s="9"/>
    </row>
    <row r="16" spans="1:13" s="3" customFormat="1">
      <c r="A16" s="400"/>
      <c r="B16" s="403" t="s">
        <v>134</v>
      </c>
      <c r="C16" s="398"/>
      <c r="D16" s="401"/>
      <c r="E16" s="388"/>
      <c r="F16" s="306"/>
      <c r="G16" s="40"/>
      <c r="H16" s="9"/>
      <c r="I16" s="41"/>
      <c r="J16" s="9"/>
      <c r="K16" s="9"/>
      <c r="L16" s="9"/>
      <c r="M16" s="9"/>
    </row>
    <row r="17" spans="1:13" s="3" customFormat="1" ht="51">
      <c r="A17" s="400"/>
      <c r="B17" s="402" t="s">
        <v>336</v>
      </c>
      <c r="C17" s="398"/>
      <c r="D17" s="401"/>
      <c r="E17" s="388"/>
      <c r="F17" s="306"/>
      <c r="G17" s="40"/>
      <c r="H17" s="9"/>
      <c r="I17" s="9"/>
      <c r="J17" s="9"/>
      <c r="K17" s="9"/>
      <c r="L17" s="9"/>
      <c r="M17" s="9"/>
    </row>
    <row r="18" spans="1:13" s="3" customFormat="1" ht="38.25">
      <c r="A18" s="400"/>
      <c r="B18" s="402" t="s">
        <v>337</v>
      </c>
      <c r="C18" s="398"/>
      <c r="D18" s="401"/>
      <c r="E18" s="388"/>
      <c r="F18" s="306"/>
      <c r="G18" s="40"/>
      <c r="H18" s="9"/>
      <c r="I18" s="9"/>
      <c r="J18" s="9"/>
      <c r="K18" s="9"/>
      <c r="L18" s="9"/>
      <c r="M18" s="9"/>
    </row>
    <row r="19" spans="1:13" s="3" customFormat="1" ht="25.5">
      <c r="A19" s="400"/>
      <c r="B19" s="402" t="s">
        <v>338</v>
      </c>
      <c r="C19" s="398"/>
      <c r="D19" s="401"/>
      <c r="E19" s="388"/>
      <c r="F19" s="306"/>
      <c r="G19" s="40"/>
      <c r="H19" s="9"/>
      <c r="I19" s="9"/>
      <c r="J19" s="9"/>
      <c r="K19" s="9"/>
      <c r="L19" s="9"/>
      <c r="M19" s="9"/>
    </row>
    <row r="20" spans="1:13" s="3" customFormat="1" ht="63.75">
      <c r="A20" s="400"/>
      <c r="B20" s="402" t="s">
        <v>339</v>
      </c>
      <c r="C20" s="398"/>
      <c r="D20" s="401"/>
      <c r="E20" s="388"/>
      <c r="F20" s="306"/>
      <c r="G20" s="40"/>
      <c r="H20" s="9"/>
      <c r="I20" s="9"/>
      <c r="J20" s="9"/>
      <c r="K20" s="9"/>
      <c r="L20" s="9"/>
      <c r="M20" s="9"/>
    </row>
    <row r="21" spans="1:13" s="3" customFormat="1">
      <c r="A21" s="400"/>
      <c r="B21" s="402" t="s">
        <v>135</v>
      </c>
      <c r="C21" s="398"/>
      <c r="D21" s="401"/>
      <c r="E21" s="388"/>
      <c r="F21" s="306"/>
      <c r="G21" s="40"/>
      <c r="H21" s="9"/>
      <c r="I21" s="9"/>
      <c r="J21" s="9"/>
      <c r="K21" s="9"/>
      <c r="L21" s="9"/>
      <c r="M21" s="9"/>
    </row>
    <row r="22" spans="1:13" s="3" customFormat="1">
      <c r="A22" s="400"/>
      <c r="B22" s="402" t="s">
        <v>136</v>
      </c>
      <c r="C22" s="398"/>
      <c r="D22" s="401"/>
      <c r="E22" s="388"/>
      <c r="F22" s="306"/>
      <c r="G22" s="40"/>
      <c r="H22" s="9"/>
      <c r="I22" s="9"/>
      <c r="J22" s="9"/>
      <c r="K22" s="9"/>
      <c r="L22" s="9"/>
      <c r="M22" s="9"/>
    </row>
    <row r="23" spans="1:13" s="3" customFormat="1">
      <c r="A23" s="400"/>
      <c r="B23" s="402" t="s">
        <v>137</v>
      </c>
      <c r="C23" s="398"/>
      <c r="D23" s="401"/>
      <c r="E23" s="388"/>
      <c r="F23" s="306"/>
      <c r="G23" s="40"/>
      <c r="H23" s="9"/>
      <c r="I23" s="9"/>
      <c r="J23" s="9"/>
      <c r="K23" s="9"/>
      <c r="L23" s="9"/>
      <c r="M23" s="9"/>
    </row>
    <row r="24" spans="1:13" s="3" customFormat="1" ht="25.5">
      <c r="A24" s="400"/>
      <c r="B24" s="402" t="s">
        <v>248</v>
      </c>
      <c r="C24" s="398"/>
      <c r="D24" s="401"/>
      <c r="E24" s="388"/>
      <c r="F24" s="306"/>
      <c r="G24" s="40"/>
      <c r="H24" s="9"/>
      <c r="I24" s="9"/>
      <c r="J24" s="9"/>
      <c r="K24" s="9"/>
      <c r="L24" s="9"/>
      <c r="M24" s="9"/>
    </row>
    <row r="25" spans="1:13" s="3" customFormat="1">
      <c r="A25" s="400"/>
      <c r="B25" s="402" t="s">
        <v>340</v>
      </c>
      <c r="C25" s="398"/>
      <c r="D25" s="401"/>
      <c r="E25" s="388"/>
      <c r="F25" s="306"/>
      <c r="G25" s="40"/>
      <c r="H25" s="9"/>
      <c r="I25" s="9"/>
      <c r="J25" s="9"/>
      <c r="K25" s="9"/>
      <c r="L25" s="9"/>
      <c r="M25" s="9"/>
    </row>
    <row r="26" spans="1:13" s="3" customFormat="1">
      <c r="A26" s="400"/>
      <c r="B26" s="402" t="s">
        <v>249</v>
      </c>
      <c r="C26" s="398"/>
      <c r="D26" s="401"/>
      <c r="E26" s="388"/>
      <c r="F26" s="306"/>
      <c r="G26" s="40"/>
      <c r="H26" s="9"/>
      <c r="I26" s="9"/>
      <c r="J26" s="9"/>
      <c r="K26" s="9"/>
      <c r="L26" s="9"/>
      <c r="M26" s="9"/>
    </row>
    <row r="27" spans="1:13" s="3" customFormat="1">
      <c r="A27" s="400"/>
      <c r="B27" s="404" t="s">
        <v>24</v>
      </c>
      <c r="C27" s="398"/>
      <c r="D27" s="401"/>
      <c r="E27" s="388"/>
      <c r="F27" s="306"/>
      <c r="G27" s="40"/>
      <c r="H27" s="9"/>
      <c r="I27" s="9"/>
      <c r="J27" s="9"/>
      <c r="K27" s="9"/>
      <c r="L27" s="9"/>
      <c r="M27" s="9"/>
    </row>
    <row r="28" spans="1:13" s="3" customFormat="1" ht="38.25">
      <c r="A28" s="400"/>
      <c r="B28" s="402" t="s">
        <v>341</v>
      </c>
      <c r="C28" s="398"/>
      <c r="D28" s="401"/>
      <c r="E28" s="388"/>
      <c r="F28" s="306"/>
      <c r="G28" s="40"/>
      <c r="H28" s="9"/>
      <c r="I28" s="9"/>
      <c r="J28" s="9"/>
      <c r="K28" s="9"/>
      <c r="L28" s="9"/>
      <c r="M28" s="9"/>
    </row>
    <row r="29" spans="1:13" s="3" customFormat="1">
      <c r="A29" s="400"/>
      <c r="B29" s="405" t="s">
        <v>323</v>
      </c>
      <c r="C29" s="398" t="s">
        <v>50</v>
      </c>
      <c r="D29" s="401">
        <v>10</v>
      </c>
      <c r="E29" s="108"/>
      <c r="F29" s="306">
        <f>D29*E29</f>
        <v>0</v>
      </c>
      <c r="G29" s="40"/>
      <c r="H29" s="9"/>
      <c r="I29" s="9"/>
      <c r="J29" s="9"/>
      <c r="K29" s="9"/>
      <c r="L29" s="9"/>
      <c r="M29" s="9"/>
    </row>
    <row r="30" spans="1:13" s="3" customFormat="1">
      <c r="A30" s="400"/>
      <c r="B30" s="406"/>
      <c r="C30" s="398"/>
      <c r="D30" s="401"/>
      <c r="E30" s="108"/>
      <c r="F30" s="306"/>
      <c r="G30" s="40"/>
      <c r="H30" s="9"/>
      <c r="I30" s="9"/>
      <c r="J30" s="9"/>
      <c r="K30" s="9"/>
      <c r="L30" s="9"/>
      <c r="M30" s="9"/>
    </row>
    <row r="31" spans="1:13" s="3" customFormat="1" ht="38.25">
      <c r="A31" s="407" t="s">
        <v>49</v>
      </c>
      <c r="B31" s="402" t="s">
        <v>342</v>
      </c>
      <c r="C31" s="398"/>
      <c r="D31" s="401"/>
      <c r="E31" s="108"/>
      <c r="F31" s="306"/>
      <c r="G31" s="40"/>
      <c r="H31" s="9"/>
      <c r="I31" s="9"/>
      <c r="J31" s="9"/>
      <c r="K31" s="9"/>
      <c r="L31" s="9"/>
      <c r="M31" s="9"/>
    </row>
    <row r="32" spans="1:13" s="3" customFormat="1">
      <c r="A32" s="400"/>
      <c r="B32" s="403" t="s">
        <v>132</v>
      </c>
      <c r="C32" s="398"/>
      <c r="D32" s="401"/>
      <c r="E32" s="108"/>
      <c r="F32" s="306"/>
      <c r="G32" s="40"/>
      <c r="H32" s="9"/>
      <c r="I32" s="9"/>
      <c r="J32" s="9"/>
      <c r="K32" s="9"/>
      <c r="L32" s="9"/>
      <c r="M32" s="9"/>
    </row>
    <row r="33" spans="1:13" s="3" customFormat="1">
      <c r="A33" s="400"/>
      <c r="B33" s="403" t="s">
        <v>133</v>
      </c>
      <c r="C33" s="398"/>
      <c r="D33" s="401"/>
      <c r="E33" s="108"/>
      <c r="F33" s="306"/>
      <c r="G33" s="40"/>
      <c r="H33" s="9"/>
      <c r="I33" s="9"/>
      <c r="J33" s="9"/>
      <c r="K33" s="9"/>
      <c r="L33" s="9"/>
      <c r="M33" s="9"/>
    </row>
    <row r="34" spans="1:13" s="3" customFormat="1">
      <c r="A34" s="400"/>
      <c r="B34" s="403" t="s">
        <v>331</v>
      </c>
      <c r="C34" s="398"/>
      <c r="D34" s="401"/>
      <c r="E34" s="108"/>
      <c r="F34" s="306"/>
      <c r="G34" s="40"/>
      <c r="H34" s="9"/>
      <c r="I34" s="9"/>
      <c r="J34" s="9"/>
      <c r="K34" s="9"/>
      <c r="L34" s="9"/>
      <c r="M34" s="9"/>
    </row>
    <row r="35" spans="1:13" s="3" customFormat="1">
      <c r="A35" s="400"/>
      <c r="B35" s="403" t="s">
        <v>134</v>
      </c>
      <c r="C35" s="398"/>
      <c r="D35" s="401"/>
      <c r="E35" s="108"/>
      <c r="F35" s="306"/>
      <c r="G35" s="40"/>
      <c r="H35" s="9"/>
      <c r="I35" s="9"/>
      <c r="J35" s="9"/>
      <c r="K35" s="9"/>
      <c r="L35" s="9"/>
      <c r="M35" s="9"/>
    </row>
    <row r="36" spans="1:13" s="3" customFormat="1" ht="38.25">
      <c r="A36" s="400"/>
      <c r="B36" s="402" t="s">
        <v>247</v>
      </c>
      <c r="C36" s="398"/>
      <c r="D36" s="401"/>
      <c r="E36" s="108"/>
      <c r="F36" s="306"/>
      <c r="G36" s="40"/>
      <c r="H36" s="9"/>
      <c r="I36" s="9"/>
      <c r="J36" s="9"/>
      <c r="K36" s="9"/>
      <c r="L36" s="9"/>
      <c r="M36" s="9"/>
    </row>
    <row r="37" spans="1:13" s="3" customFormat="1" ht="25.5">
      <c r="A37" s="400"/>
      <c r="B37" s="405" t="s">
        <v>250</v>
      </c>
      <c r="C37" s="398"/>
      <c r="D37" s="401"/>
      <c r="E37" s="108"/>
      <c r="F37" s="306"/>
      <c r="G37" s="40"/>
      <c r="H37" s="9"/>
      <c r="I37" s="9"/>
      <c r="J37" s="9"/>
      <c r="K37" s="9"/>
      <c r="L37" s="9"/>
      <c r="M37" s="9"/>
    </row>
    <row r="38" spans="1:13" s="3" customFormat="1">
      <c r="A38" s="400"/>
      <c r="B38" s="405" t="s">
        <v>332</v>
      </c>
      <c r="C38" s="398"/>
      <c r="D38" s="401"/>
      <c r="E38" s="108"/>
      <c r="F38" s="306"/>
      <c r="G38" s="40"/>
      <c r="H38" s="9"/>
      <c r="I38" s="9"/>
      <c r="J38" s="9"/>
      <c r="K38" s="9"/>
      <c r="L38" s="9"/>
      <c r="M38" s="9"/>
    </row>
    <row r="39" spans="1:13" s="3" customFormat="1">
      <c r="A39" s="400"/>
      <c r="B39" s="402" t="s">
        <v>135</v>
      </c>
      <c r="C39" s="398"/>
      <c r="D39" s="401"/>
      <c r="E39" s="108"/>
      <c r="F39" s="306"/>
      <c r="G39" s="40"/>
      <c r="H39" s="9"/>
      <c r="I39" s="9"/>
      <c r="J39" s="9"/>
      <c r="K39" s="9"/>
      <c r="L39" s="9"/>
      <c r="M39" s="9"/>
    </row>
    <row r="40" spans="1:13" s="3" customFormat="1">
      <c r="A40" s="400"/>
      <c r="B40" s="402" t="s">
        <v>136</v>
      </c>
      <c r="C40" s="398"/>
      <c r="D40" s="401"/>
      <c r="E40" s="108"/>
      <c r="F40" s="306"/>
      <c r="G40" s="40"/>
      <c r="H40" s="9"/>
      <c r="I40" s="9"/>
      <c r="J40" s="9"/>
      <c r="K40" s="9"/>
      <c r="L40" s="9"/>
      <c r="M40" s="9"/>
    </row>
    <row r="41" spans="1:13" s="3" customFormat="1">
      <c r="A41" s="400"/>
      <c r="B41" s="402" t="s">
        <v>137</v>
      </c>
      <c r="C41" s="398"/>
      <c r="D41" s="401"/>
      <c r="E41" s="108"/>
      <c r="F41" s="306"/>
      <c r="G41" s="40"/>
      <c r="H41" s="9"/>
      <c r="I41" s="9"/>
      <c r="J41" s="9"/>
      <c r="K41" s="9"/>
      <c r="L41" s="9"/>
      <c r="M41" s="9"/>
    </row>
    <row r="42" spans="1:13" s="3" customFormat="1" ht="25.5">
      <c r="A42" s="400"/>
      <c r="B42" s="402" t="s">
        <v>251</v>
      </c>
      <c r="C42" s="398"/>
      <c r="D42" s="401"/>
      <c r="E42" s="108"/>
      <c r="F42" s="306"/>
      <c r="G42" s="40"/>
      <c r="H42" s="9"/>
      <c r="I42" s="9"/>
      <c r="J42" s="9"/>
      <c r="K42" s="9"/>
      <c r="L42" s="9"/>
      <c r="M42" s="9"/>
    </row>
    <row r="43" spans="1:13" s="3" customFormat="1">
      <c r="A43" s="400"/>
      <c r="B43" s="402" t="s">
        <v>340</v>
      </c>
      <c r="C43" s="398"/>
      <c r="D43" s="401"/>
      <c r="E43" s="108"/>
      <c r="F43" s="306"/>
      <c r="G43" s="40"/>
      <c r="H43" s="9"/>
      <c r="I43" s="9"/>
      <c r="J43" s="9"/>
      <c r="K43" s="9"/>
      <c r="L43" s="9"/>
      <c r="M43" s="9"/>
    </row>
    <row r="44" spans="1:13" s="3" customFormat="1">
      <c r="A44" s="400"/>
      <c r="B44" s="405" t="s">
        <v>323</v>
      </c>
      <c r="C44" s="408" t="s">
        <v>50</v>
      </c>
      <c r="D44" s="401">
        <v>1</v>
      </c>
      <c r="E44" s="108"/>
      <c r="F44" s="306">
        <f>D44*E44</f>
        <v>0</v>
      </c>
      <c r="G44" s="40"/>
      <c r="H44" s="9"/>
      <c r="I44" s="9"/>
      <c r="J44" s="9"/>
      <c r="K44" s="9"/>
      <c r="L44" s="9"/>
      <c r="M44" s="9"/>
    </row>
    <row r="45" spans="1:13" s="3" customFormat="1">
      <c r="A45" s="400"/>
      <c r="B45" s="406"/>
      <c r="C45" s="398"/>
      <c r="D45" s="401"/>
      <c r="E45" s="108"/>
      <c r="F45" s="306"/>
      <c r="G45" s="40"/>
      <c r="H45" s="9"/>
      <c r="I45" s="9"/>
      <c r="J45" s="9"/>
      <c r="K45" s="9"/>
      <c r="L45" s="9"/>
      <c r="M45" s="9"/>
    </row>
    <row r="46" spans="1:13" s="3" customFormat="1" ht="25.5">
      <c r="A46" s="407" t="s">
        <v>53</v>
      </c>
      <c r="B46" s="405" t="s">
        <v>343</v>
      </c>
      <c r="C46" s="398"/>
      <c r="D46" s="401"/>
      <c r="E46" s="108"/>
      <c r="F46" s="306"/>
      <c r="G46" s="40"/>
      <c r="H46" s="9"/>
      <c r="I46" s="9"/>
      <c r="J46" s="9"/>
      <c r="K46" s="9"/>
      <c r="L46" s="9"/>
      <c r="M46" s="9"/>
    </row>
    <row r="47" spans="1:13" s="3" customFormat="1">
      <c r="A47" s="400"/>
      <c r="B47" s="403" t="s">
        <v>344</v>
      </c>
      <c r="C47" s="398"/>
      <c r="D47" s="401"/>
      <c r="E47" s="108"/>
      <c r="F47" s="306"/>
      <c r="G47" s="40"/>
      <c r="H47" s="9"/>
      <c r="I47" s="9"/>
      <c r="J47" s="9"/>
      <c r="K47" s="9"/>
      <c r="L47" s="9"/>
      <c r="M47" s="9"/>
    </row>
    <row r="48" spans="1:13" s="3" customFormat="1">
      <c r="A48" s="400"/>
      <c r="B48" s="403" t="s">
        <v>138</v>
      </c>
      <c r="C48" s="398"/>
      <c r="D48" s="401"/>
      <c r="E48" s="108"/>
      <c r="F48" s="306"/>
      <c r="G48" s="40"/>
      <c r="H48" s="9"/>
      <c r="I48" s="9"/>
      <c r="J48" s="9"/>
      <c r="K48" s="9"/>
      <c r="L48" s="9"/>
      <c r="M48" s="9"/>
    </row>
    <row r="49" spans="1:13" s="3" customFormat="1">
      <c r="A49" s="400"/>
      <c r="B49" s="403" t="s">
        <v>345</v>
      </c>
      <c r="C49" s="398"/>
      <c r="D49" s="401"/>
      <c r="E49" s="108"/>
      <c r="F49" s="306"/>
      <c r="G49" s="40"/>
      <c r="H49" s="9"/>
      <c r="I49" s="9"/>
      <c r="J49" s="9"/>
      <c r="K49" s="9"/>
      <c r="L49" s="9"/>
      <c r="M49" s="9"/>
    </row>
    <row r="50" spans="1:13" s="3" customFormat="1">
      <c r="A50" s="400"/>
      <c r="B50" s="403" t="s">
        <v>346</v>
      </c>
      <c r="C50" s="398"/>
      <c r="D50" s="401"/>
      <c r="E50" s="108"/>
      <c r="F50" s="306"/>
      <c r="G50" s="40"/>
      <c r="H50" s="9"/>
      <c r="I50" s="9"/>
      <c r="J50" s="9"/>
      <c r="K50" s="9"/>
      <c r="L50" s="9"/>
      <c r="M50" s="9"/>
    </row>
    <row r="51" spans="1:13" s="3" customFormat="1">
      <c r="A51" s="400"/>
      <c r="B51" s="403" t="s">
        <v>134</v>
      </c>
      <c r="C51" s="398"/>
      <c r="D51" s="401"/>
      <c r="E51" s="108"/>
      <c r="F51" s="306"/>
      <c r="G51" s="40"/>
      <c r="H51" s="9"/>
      <c r="I51" s="9"/>
      <c r="J51" s="9"/>
      <c r="K51" s="9"/>
      <c r="L51" s="9"/>
      <c r="M51" s="9"/>
    </row>
    <row r="52" spans="1:13" s="3" customFormat="1" ht="39.950000000000003" customHeight="1">
      <c r="A52" s="400"/>
      <c r="B52" s="402" t="s">
        <v>400</v>
      </c>
      <c r="C52" s="398"/>
      <c r="D52" s="401"/>
      <c r="E52" s="108"/>
      <c r="F52" s="306"/>
      <c r="G52" s="40"/>
      <c r="H52" s="9"/>
      <c r="I52" s="9"/>
      <c r="J52" s="9"/>
      <c r="K52" s="9"/>
      <c r="L52" s="9"/>
      <c r="M52" s="9"/>
    </row>
    <row r="53" spans="1:13" s="3" customFormat="1" ht="25.5">
      <c r="A53" s="400"/>
      <c r="B53" s="402" t="s">
        <v>401</v>
      </c>
      <c r="C53" s="398"/>
      <c r="D53" s="401"/>
      <c r="E53" s="108"/>
      <c r="F53" s="306"/>
      <c r="G53" s="40"/>
      <c r="H53" s="9"/>
      <c r="I53" s="9"/>
      <c r="J53" s="9"/>
      <c r="K53" s="9"/>
      <c r="L53" s="9"/>
      <c r="M53" s="9"/>
    </row>
    <row r="54" spans="1:13" s="3" customFormat="1" ht="25.5">
      <c r="A54" s="400"/>
      <c r="B54" s="402" t="s">
        <v>347</v>
      </c>
      <c r="C54" s="398"/>
      <c r="D54" s="401"/>
      <c r="E54" s="108"/>
      <c r="F54" s="306"/>
      <c r="G54" s="40"/>
      <c r="H54" s="9"/>
      <c r="I54" s="9"/>
      <c r="J54" s="9"/>
      <c r="K54" s="9"/>
      <c r="L54" s="9"/>
      <c r="M54" s="9"/>
    </row>
    <row r="55" spans="1:13" s="3" customFormat="1">
      <c r="A55" s="400"/>
      <c r="B55" s="402" t="s">
        <v>402</v>
      </c>
      <c r="C55" s="398"/>
      <c r="D55" s="401"/>
      <c r="E55" s="108"/>
      <c r="F55" s="306"/>
      <c r="G55" s="40"/>
      <c r="H55" s="9"/>
      <c r="I55" s="9"/>
      <c r="J55" s="9"/>
      <c r="K55" s="9"/>
      <c r="L55" s="9"/>
      <c r="M55" s="9"/>
    </row>
    <row r="56" spans="1:13" s="3" customFormat="1">
      <c r="A56" s="400"/>
      <c r="B56" s="402" t="s">
        <v>136</v>
      </c>
      <c r="C56" s="398"/>
      <c r="D56" s="401"/>
      <c r="E56" s="108"/>
      <c r="F56" s="306"/>
      <c r="G56" s="40"/>
      <c r="H56" s="9"/>
      <c r="I56" s="9"/>
      <c r="J56" s="9"/>
      <c r="K56" s="9"/>
      <c r="L56" s="9"/>
      <c r="M56" s="9"/>
    </row>
    <row r="57" spans="1:13" s="3" customFormat="1">
      <c r="A57" s="400"/>
      <c r="B57" s="402" t="s">
        <v>145</v>
      </c>
      <c r="C57" s="398"/>
      <c r="D57" s="401"/>
      <c r="E57" s="108"/>
      <c r="F57" s="306"/>
      <c r="G57" s="40"/>
      <c r="H57" s="9"/>
      <c r="I57" s="9"/>
      <c r="J57" s="9"/>
      <c r="K57" s="9"/>
      <c r="L57" s="9"/>
      <c r="M57" s="9"/>
    </row>
    <row r="58" spans="1:13" s="3" customFormat="1" ht="25.5">
      <c r="A58" s="400"/>
      <c r="B58" s="402" t="s">
        <v>143</v>
      </c>
      <c r="C58" s="398"/>
      <c r="D58" s="401"/>
      <c r="E58" s="108"/>
      <c r="F58" s="306"/>
      <c r="G58" s="40"/>
      <c r="H58" s="9"/>
      <c r="I58" s="9"/>
      <c r="J58" s="9"/>
      <c r="K58" s="9"/>
      <c r="L58" s="9"/>
      <c r="M58" s="9"/>
    </row>
    <row r="59" spans="1:13" s="3" customFormat="1">
      <c r="A59" s="400"/>
      <c r="B59" s="402" t="s">
        <v>144</v>
      </c>
      <c r="C59" s="398"/>
      <c r="D59" s="401"/>
      <c r="E59" s="108"/>
      <c r="F59" s="306"/>
      <c r="G59" s="40"/>
      <c r="H59" s="9"/>
      <c r="I59" s="9"/>
      <c r="J59" s="9"/>
      <c r="K59" s="9"/>
      <c r="L59" s="9"/>
      <c r="M59" s="9"/>
    </row>
    <row r="60" spans="1:13" s="3" customFormat="1" ht="25.5">
      <c r="A60" s="400"/>
      <c r="B60" s="402" t="s">
        <v>348</v>
      </c>
      <c r="C60" s="398"/>
      <c r="D60" s="401"/>
      <c r="E60" s="108"/>
      <c r="F60" s="306"/>
      <c r="G60" s="40"/>
      <c r="H60" s="9"/>
      <c r="I60" s="9"/>
      <c r="J60" s="9"/>
      <c r="K60" s="9"/>
      <c r="L60" s="9"/>
      <c r="M60" s="9"/>
    </row>
    <row r="61" spans="1:13" s="3" customFormat="1">
      <c r="A61" s="400"/>
      <c r="B61" s="404" t="s">
        <v>24</v>
      </c>
      <c r="C61" s="398"/>
      <c r="D61" s="401"/>
      <c r="E61" s="108"/>
      <c r="F61" s="306"/>
      <c r="G61" s="40"/>
      <c r="H61" s="9"/>
      <c r="I61" s="9"/>
      <c r="J61" s="9"/>
      <c r="K61" s="9"/>
      <c r="L61" s="9"/>
      <c r="M61" s="9"/>
    </row>
    <row r="62" spans="1:13" s="3" customFormat="1" ht="38.25">
      <c r="A62" s="400"/>
      <c r="B62" s="402" t="s">
        <v>341</v>
      </c>
      <c r="C62" s="398"/>
      <c r="D62" s="401"/>
      <c r="E62" s="108"/>
      <c r="F62" s="306"/>
      <c r="G62" s="40"/>
      <c r="H62" s="9"/>
      <c r="I62" s="9"/>
      <c r="J62" s="9"/>
      <c r="K62" s="9"/>
      <c r="L62" s="9"/>
      <c r="M62" s="9"/>
    </row>
    <row r="63" spans="1:13" s="3" customFormat="1">
      <c r="A63" s="400"/>
      <c r="B63" s="405" t="s">
        <v>323</v>
      </c>
      <c r="C63" s="398" t="s">
        <v>50</v>
      </c>
      <c r="D63" s="401">
        <v>1</v>
      </c>
      <c r="E63" s="108"/>
      <c r="F63" s="306">
        <f>D63*E63</f>
        <v>0</v>
      </c>
      <c r="G63" s="40"/>
      <c r="H63" s="9"/>
      <c r="I63" s="9"/>
      <c r="J63" s="9"/>
      <c r="K63" s="9"/>
      <c r="L63" s="9"/>
      <c r="M63" s="9"/>
    </row>
    <row r="64" spans="1:13" s="3" customFormat="1">
      <c r="A64" s="400"/>
      <c r="B64" s="406"/>
      <c r="C64" s="398"/>
      <c r="D64" s="401"/>
      <c r="E64" s="108"/>
      <c r="F64" s="306"/>
      <c r="G64" s="40"/>
      <c r="H64" s="9"/>
      <c r="I64" s="9"/>
      <c r="J64" s="9"/>
      <c r="K64" s="9"/>
      <c r="L64" s="9"/>
      <c r="M64" s="9"/>
    </row>
    <row r="65" spans="1:13" s="3" customFormat="1" ht="25.5">
      <c r="A65" s="407" t="s">
        <v>55</v>
      </c>
      <c r="B65" s="405" t="s">
        <v>146</v>
      </c>
      <c r="C65" s="398"/>
      <c r="D65" s="401"/>
      <c r="E65" s="108"/>
      <c r="F65" s="306"/>
      <c r="G65" s="40"/>
      <c r="H65" s="9"/>
      <c r="I65" s="9"/>
      <c r="J65" s="9"/>
      <c r="K65" s="9"/>
      <c r="L65" s="9"/>
      <c r="M65" s="9"/>
    </row>
    <row r="66" spans="1:13" s="3" customFormat="1">
      <c r="A66" s="400"/>
      <c r="B66" s="403" t="s">
        <v>151</v>
      </c>
      <c r="C66" s="398"/>
      <c r="D66" s="401"/>
      <c r="E66" s="108"/>
      <c r="F66" s="306"/>
      <c r="G66" s="95"/>
      <c r="H66" s="9"/>
      <c r="I66" s="9"/>
      <c r="J66" s="9"/>
      <c r="K66" s="9"/>
      <c r="L66" s="9"/>
      <c r="M66" s="9"/>
    </row>
    <row r="67" spans="1:13" s="3" customFormat="1">
      <c r="A67" s="400"/>
      <c r="B67" s="403" t="s">
        <v>147</v>
      </c>
      <c r="C67" s="398"/>
      <c r="D67" s="401"/>
      <c r="E67" s="108"/>
      <c r="F67" s="306"/>
      <c r="G67" s="40"/>
      <c r="H67" s="9"/>
      <c r="I67" s="9"/>
      <c r="J67" s="9"/>
      <c r="K67" s="9"/>
      <c r="L67" s="9"/>
      <c r="M67" s="9"/>
    </row>
    <row r="68" spans="1:13" s="3" customFormat="1" ht="51">
      <c r="A68" s="400"/>
      <c r="B68" s="405" t="s">
        <v>349</v>
      </c>
      <c r="C68" s="398"/>
      <c r="D68" s="401"/>
      <c r="E68" s="108"/>
      <c r="F68" s="306"/>
      <c r="G68" s="40"/>
      <c r="H68" s="9"/>
      <c r="I68" s="9"/>
      <c r="J68" s="9"/>
      <c r="K68" s="9"/>
      <c r="L68" s="9"/>
      <c r="M68" s="9"/>
    </row>
    <row r="69" spans="1:13" s="3" customFormat="1" ht="25.5">
      <c r="A69" s="400"/>
      <c r="B69" s="405" t="s">
        <v>273</v>
      </c>
      <c r="C69" s="398"/>
      <c r="D69" s="401"/>
      <c r="E69" s="108"/>
      <c r="F69" s="306"/>
      <c r="G69" s="40"/>
      <c r="H69" s="9"/>
      <c r="I69" s="9"/>
      <c r="J69" s="9"/>
      <c r="K69" s="9"/>
      <c r="L69" s="9"/>
      <c r="M69" s="9"/>
    </row>
    <row r="70" spans="1:13" s="3" customFormat="1" ht="25.5">
      <c r="A70" s="400"/>
      <c r="B70" s="405" t="s">
        <v>272</v>
      </c>
      <c r="C70" s="398"/>
      <c r="D70" s="401"/>
      <c r="E70" s="108"/>
      <c r="F70" s="306"/>
      <c r="G70" s="40"/>
      <c r="H70" s="9"/>
      <c r="I70" s="9"/>
      <c r="J70" s="9"/>
      <c r="K70" s="9"/>
      <c r="L70" s="9"/>
      <c r="M70" s="9"/>
    </row>
    <row r="71" spans="1:13" s="3" customFormat="1">
      <c r="A71" s="400"/>
      <c r="B71" s="405" t="s">
        <v>152</v>
      </c>
      <c r="C71" s="398"/>
      <c r="D71" s="401"/>
      <c r="E71" s="108"/>
      <c r="F71" s="306"/>
      <c r="G71" s="40"/>
      <c r="H71" s="9"/>
      <c r="I71" s="9"/>
      <c r="J71" s="9"/>
      <c r="K71" s="9"/>
      <c r="L71" s="9"/>
      <c r="M71" s="9"/>
    </row>
    <row r="72" spans="1:13" s="3" customFormat="1">
      <c r="A72" s="400"/>
      <c r="B72" s="405" t="s">
        <v>145</v>
      </c>
      <c r="C72" s="398"/>
      <c r="D72" s="401"/>
      <c r="E72" s="108"/>
      <c r="F72" s="306"/>
      <c r="G72" s="40"/>
      <c r="H72" s="9"/>
      <c r="I72" s="9"/>
      <c r="J72" s="9"/>
      <c r="K72" s="9"/>
      <c r="L72" s="9"/>
      <c r="M72" s="9"/>
    </row>
    <row r="73" spans="1:13" s="3" customFormat="1">
      <c r="A73" s="400"/>
      <c r="B73" s="405" t="s">
        <v>149</v>
      </c>
      <c r="C73" s="398"/>
      <c r="D73" s="401"/>
      <c r="E73" s="108"/>
      <c r="F73" s="306"/>
      <c r="G73" s="40"/>
      <c r="H73" s="9"/>
      <c r="I73" s="9"/>
      <c r="J73" s="9"/>
      <c r="K73" s="9"/>
      <c r="L73" s="9"/>
      <c r="M73" s="9"/>
    </row>
    <row r="74" spans="1:13" s="3" customFormat="1">
      <c r="A74" s="400"/>
      <c r="B74" s="405" t="s">
        <v>136</v>
      </c>
      <c r="C74" s="398"/>
      <c r="D74" s="401"/>
      <c r="E74" s="108"/>
      <c r="F74" s="306"/>
      <c r="G74" s="40"/>
      <c r="H74" s="9"/>
      <c r="I74" s="9"/>
      <c r="J74" s="9"/>
      <c r="K74" s="9"/>
      <c r="L74" s="9"/>
      <c r="M74" s="9"/>
    </row>
    <row r="75" spans="1:13" s="3" customFormat="1">
      <c r="A75" s="400"/>
      <c r="B75" s="405" t="s">
        <v>150</v>
      </c>
      <c r="C75" s="398"/>
      <c r="D75" s="401"/>
      <c r="E75" s="108"/>
      <c r="F75" s="306"/>
      <c r="G75" s="40"/>
      <c r="H75" s="9"/>
      <c r="I75" s="9"/>
      <c r="J75" s="9"/>
      <c r="K75" s="9"/>
      <c r="L75" s="9"/>
      <c r="M75" s="9"/>
    </row>
    <row r="76" spans="1:13" s="3" customFormat="1" ht="38.25">
      <c r="A76" s="400"/>
      <c r="B76" s="405" t="s">
        <v>350</v>
      </c>
      <c r="C76" s="398"/>
      <c r="D76" s="401"/>
      <c r="E76" s="108"/>
      <c r="F76" s="306"/>
      <c r="G76" s="40"/>
      <c r="H76" s="9"/>
      <c r="I76" s="9"/>
      <c r="J76" s="9"/>
      <c r="K76" s="9"/>
      <c r="L76" s="9"/>
      <c r="M76" s="9"/>
    </row>
    <row r="77" spans="1:13" s="3" customFormat="1">
      <c r="A77" s="400"/>
      <c r="B77" s="405" t="s">
        <v>323</v>
      </c>
      <c r="C77" s="408" t="s">
        <v>50</v>
      </c>
      <c r="D77" s="401">
        <v>10</v>
      </c>
      <c r="E77" s="108"/>
      <c r="F77" s="306">
        <f>D77*E77</f>
        <v>0</v>
      </c>
      <c r="G77" s="40"/>
      <c r="H77" s="9"/>
      <c r="I77" s="9"/>
      <c r="J77" s="9"/>
      <c r="K77" s="9"/>
      <c r="L77" s="9"/>
      <c r="M77" s="9"/>
    </row>
    <row r="78" spans="1:13" s="3" customFormat="1">
      <c r="A78" s="400"/>
      <c r="B78" s="385"/>
      <c r="C78" s="398"/>
      <c r="D78" s="401"/>
      <c r="E78" s="108"/>
      <c r="F78" s="306"/>
      <c r="G78" s="40"/>
      <c r="H78" s="9"/>
      <c r="I78" s="9"/>
      <c r="J78" s="9"/>
      <c r="K78" s="9"/>
      <c r="L78" s="9"/>
      <c r="M78" s="9"/>
    </row>
    <row r="79" spans="1:13" s="3" customFormat="1" ht="13.5" thickBot="1">
      <c r="A79" s="409"/>
      <c r="B79" s="410" t="s">
        <v>71</v>
      </c>
      <c r="C79" s="411"/>
      <c r="D79" s="412"/>
      <c r="E79" s="109"/>
      <c r="F79" s="307">
        <f>SUM(F28:F78)</f>
        <v>0</v>
      </c>
      <c r="G79" s="40"/>
      <c r="H79" s="9"/>
      <c r="I79" s="9"/>
      <c r="J79" s="9"/>
      <c r="K79" s="9"/>
      <c r="L79" s="9"/>
      <c r="M79" s="9"/>
    </row>
    <row r="80" spans="1:13" s="3" customFormat="1" ht="13.5" thickTop="1">
      <c r="A80" s="396"/>
      <c r="B80" s="397"/>
      <c r="C80" s="398"/>
      <c r="D80" s="401"/>
      <c r="E80" s="108"/>
      <c r="F80" s="306"/>
      <c r="G80" s="40"/>
      <c r="H80" s="9"/>
      <c r="I80" s="9"/>
      <c r="J80" s="9"/>
      <c r="K80" s="9"/>
      <c r="L80" s="9"/>
      <c r="M80" s="9"/>
    </row>
    <row r="81" spans="1:13" s="3" customFormat="1">
      <c r="A81" s="396"/>
      <c r="B81" s="397"/>
      <c r="C81" s="398"/>
      <c r="D81" s="401"/>
      <c r="E81" s="108"/>
      <c r="F81" s="306"/>
      <c r="G81" s="40"/>
      <c r="H81" s="9"/>
      <c r="I81" s="9"/>
      <c r="J81" s="9"/>
      <c r="K81" s="9"/>
      <c r="L81" s="9"/>
      <c r="M81" s="9"/>
    </row>
    <row r="82" spans="1:13" s="3" customFormat="1">
      <c r="A82" s="396" t="s">
        <v>726</v>
      </c>
      <c r="B82" s="397" t="s">
        <v>30</v>
      </c>
      <c r="C82" s="398"/>
      <c r="D82" s="401"/>
      <c r="E82" s="108"/>
      <c r="F82" s="306"/>
      <c r="G82" s="40"/>
      <c r="H82" s="9"/>
      <c r="I82" s="9"/>
      <c r="J82" s="9"/>
      <c r="K82" s="9"/>
      <c r="L82" s="9"/>
      <c r="M82" s="9"/>
    </row>
    <row r="83" spans="1:13" s="3" customFormat="1">
      <c r="A83" s="396"/>
      <c r="B83" s="397"/>
      <c r="C83" s="398"/>
      <c r="D83" s="401"/>
      <c r="E83" s="108"/>
      <c r="F83" s="306"/>
      <c r="G83" s="40"/>
      <c r="H83" s="9"/>
      <c r="I83" s="9"/>
      <c r="J83" s="9"/>
      <c r="K83" s="9"/>
      <c r="L83" s="9"/>
      <c r="M83" s="9"/>
    </row>
    <row r="84" spans="1:13" s="3" customFormat="1" ht="25.5">
      <c r="A84" s="400" t="s">
        <v>48</v>
      </c>
      <c r="B84" s="403" t="s">
        <v>252</v>
      </c>
      <c r="C84" s="398"/>
      <c r="D84" s="401"/>
      <c r="E84" s="108"/>
      <c r="F84" s="306"/>
      <c r="G84" s="40"/>
      <c r="H84" s="9"/>
      <c r="I84" s="9"/>
      <c r="J84" s="9"/>
      <c r="K84" s="9"/>
      <c r="L84" s="9"/>
      <c r="M84" s="9"/>
    </row>
    <row r="85" spans="1:13" s="3" customFormat="1" ht="25.5">
      <c r="A85" s="400"/>
      <c r="B85" s="403" t="s">
        <v>351</v>
      </c>
      <c r="C85" s="398"/>
      <c r="D85" s="401"/>
      <c r="E85" s="108"/>
      <c r="F85" s="308"/>
      <c r="G85" s="57"/>
      <c r="H85" s="9"/>
      <c r="I85" s="9"/>
      <c r="J85" s="9"/>
      <c r="K85" s="9"/>
      <c r="L85" s="9"/>
      <c r="M85" s="9"/>
    </row>
    <row r="86" spans="1:13" s="3" customFormat="1" ht="25.5">
      <c r="A86" s="400"/>
      <c r="B86" s="413" t="s">
        <v>352</v>
      </c>
      <c r="C86" s="398"/>
      <c r="D86" s="401"/>
      <c r="E86" s="108"/>
      <c r="F86" s="308"/>
      <c r="G86" s="57"/>
      <c r="H86" s="9"/>
      <c r="I86" s="9"/>
      <c r="J86" s="9"/>
      <c r="K86" s="9"/>
      <c r="L86" s="9"/>
      <c r="M86" s="9"/>
    </row>
    <row r="87" spans="1:13" s="3" customFormat="1">
      <c r="A87" s="400"/>
      <c r="B87" s="414" t="s">
        <v>40</v>
      </c>
      <c r="C87" s="398"/>
      <c r="D87" s="401"/>
      <c r="E87" s="108"/>
      <c r="F87" s="308"/>
      <c r="G87" s="57"/>
      <c r="H87" s="9"/>
      <c r="I87" s="9"/>
      <c r="J87" s="9"/>
      <c r="K87" s="9"/>
      <c r="L87" s="9"/>
      <c r="M87" s="9"/>
    </row>
    <row r="88" spans="1:13" s="3" customFormat="1" ht="38.25">
      <c r="A88" s="400"/>
      <c r="B88" s="415" t="s">
        <v>267</v>
      </c>
      <c r="C88" s="398"/>
      <c r="D88" s="401"/>
      <c r="E88" s="108"/>
      <c r="F88" s="308"/>
      <c r="G88" s="57"/>
      <c r="H88" s="9"/>
      <c r="I88" s="9"/>
      <c r="J88" s="9"/>
      <c r="K88" s="9"/>
      <c r="L88" s="9"/>
      <c r="M88" s="9"/>
    </row>
    <row r="89" spans="1:13" s="3" customFormat="1" ht="38.25">
      <c r="A89" s="400"/>
      <c r="B89" s="413" t="s">
        <v>354</v>
      </c>
      <c r="C89" s="398"/>
      <c r="D89" s="401"/>
      <c r="E89" s="108"/>
      <c r="F89" s="308"/>
      <c r="G89" s="57"/>
      <c r="H89" s="9"/>
      <c r="I89" s="9"/>
      <c r="J89" s="9"/>
      <c r="K89" s="9"/>
      <c r="L89" s="9"/>
      <c r="M89" s="9"/>
    </row>
    <row r="90" spans="1:13" s="3" customFormat="1">
      <c r="A90" s="400"/>
      <c r="B90" s="414" t="s">
        <v>67</v>
      </c>
      <c r="C90" s="398"/>
      <c r="D90" s="401"/>
      <c r="E90" s="108"/>
      <c r="F90" s="308"/>
      <c r="G90" s="57"/>
      <c r="H90" s="41"/>
      <c r="I90" s="9"/>
      <c r="J90" s="9"/>
      <c r="K90" s="9"/>
      <c r="L90" s="9"/>
      <c r="M90" s="9"/>
    </row>
    <row r="91" spans="1:13" s="3" customFormat="1" ht="25.5">
      <c r="A91" s="400"/>
      <c r="B91" s="413" t="s">
        <v>353</v>
      </c>
      <c r="C91" s="398"/>
      <c r="D91" s="401"/>
      <c r="E91" s="108"/>
      <c r="F91" s="308"/>
      <c r="G91" s="57"/>
      <c r="H91" s="9"/>
      <c r="I91" s="9"/>
      <c r="J91" s="9"/>
      <c r="K91" s="9"/>
      <c r="L91" s="9"/>
      <c r="M91" s="9"/>
    </row>
    <row r="92" spans="1:13" s="3" customFormat="1" ht="25.5">
      <c r="A92" s="400"/>
      <c r="B92" s="414" t="s">
        <v>7</v>
      </c>
      <c r="C92" s="398"/>
      <c r="D92" s="401"/>
      <c r="E92" s="108"/>
      <c r="F92" s="308"/>
      <c r="G92" s="57"/>
      <c r="H92" s="9"/>
      <c r="I92" s="9"/>
      <c r="J92" s="9"/>
      <c r="K92" s="9"/>
      <c r="L92" s="9"/>
      <c r="M92" s="9"/>
    </row>
    <row r="93" spans="1:13" s="3" customFormat="1" ht="25.5">
      <c r="A93" s="400"/>
      <c r="B93" s="414" t="s">
        <v>8</v>
      </c>
      <c r="C93" s="398"/>
      <c r="D93" s="401"/>
      <c r="E93" s="108"/>
      <c r="F93" s="308"/>
      <c r="G93" s="57"/>
      <c r="H93" s="9"/>
      <c r="I93" s="9"/>
      <c r="J93" s="9"/>
      <c r="K93" s="9"/>
      <c r="L93" s="9"/>
      <c r="M93" s="9"/>
    </row>
    <row r="94" spans="1:13" s="3" customFormat="1">
      <c r="A94" s="400"/>
      <c r="B94" s="414" t="s">
        <v>66</v>
      </c>
      <c r="C94" s="398"/>
      <c r="D94" s="401"/>
      <c r="E94" s="108"/>
      <c r="F94" s="308"/>
      <c r="G94" s="57"/>
      <c r="H94" s="9"/>
      <c r="I94" s="9"/>
      <c r="J94" s="9"/>
      <c r="K94" s="9"/>
      <c r="L94" s="9"/>
      <c r="M94" s="9"/>
    </row>
    <row r="95" spans="1:13" s="3" customFormat="1">
      <c r="A95" s="400"/>
      <c r="B95" s="413" t="s">
        <v>326</v>
      </c>
      <c r="C95" s="398" t="s">
        <v>23</v>
      </c>
      <c r="D95" s="401">
        <v>88</v>
      </c>
      <c r="E95" s="108"/>
      <c r="F95" s="308">
        <f>D95*E95</f>
        <v>0</v>
      </c>
      <c r="G95" s="57"/>
      <c r="H95" s="9"/>
      <c r="I95" s="9"/>
      <c r="J95" s="9"/>
      <c r="K95" s="9"/>
      <c r="L95" s="9"/>
      <c r="M95" s="9"/>
    </row>
    <row r="96" spans="1:13" s="3" customFormat="1">
      <c r="A96" s="400"/>
      <c r="B96" s="414"/>
      <c r="C96" s="398"/>
      <c r="D96" s="401"/>
      <c r="E96" s="108"/>
      <c r="F96" s="308"/>
      <c r="G96" s="57"/>
      <c r="H96" s="9"/>
      <c r="I96" s="9"/>
      <c r="J96" s="9"/>
      <c r="K96" s="9"/>
      <c r="L96" s="9"/>
      <c r="M96" s="9"/>
    </row>
    <row r="97" spans="1:13" s="3" customFormat="1" ht="63.75">
      <c r="A97" s="407" t="s">
        <v>49</v>
      </c>
      <c r="B97" s="416" t="s">
        <v>355</v>
      </c>
      <c r="C97" s="348" t="s">
        <v>23</v>
      </c>
      <c r="D97" s="281">
        <v>40</v>
      </c>
      <c r="E97" s="601"/>
      <c r="F97" s="309">
        <f>D97*E97</f>
        <v>0</v>
      </c>
      <c r="G97" s="57"/>
      <c r="H97" s="9"/>
      <c r="I97" s="9"/>
      <c r="J97" s="9"/>
      <c r="K97" s="9"/>
      <c r="L97" s="9"/>
      <c r="M97" s="9"/>
    </row>
    <row r="98" spans="1:13" s="3" customFormat="1">
      <c r="A98" s="400"/>
      <c r="B98" s="385"/>
      <c r="C98" s="398"/>
      <c r="D98" s="401"/>
      <c r="E98" s="108"/>
      <c r="F98" s="308"/>
      <c r="G98" s="57"/>
      <c r="H98" s="9"/>
      <c r="I98" s="9"/>
      <c r="J98" s="9"/>
      <c r="K98" s="9"/>
      <c r="L98" s="9"/>
      <c r="M98" s="9"/>
    </row>
    <row r="99" spans="1:13" s="3" customFormat="1" ht="25.5">
      <c r="A99" s="407" t="s">
        <v>53</v>
      </c>
      <c r="B99" s="413" t="s">
        <v>333</v>
      </c>
      <c r="C99" s="398"/>
      <c r="D99" s="401"/>
      <c r="E99" s="108"/>
      <c r="F99" s="308"/>
      <c r="G99" s="57"/>
      <c r="H99" s="9"/>
      <c r="I99" s="9"/>
      <c r="J99" s="9"/>
      <c r="K99" s="9"/>
      <c r="L99" s="9"/>
      <c r="M99" s="9"/>
    </row>
    <row r="100" spans="1:13" s="3" customFormat="1">
      <c r="A100" s="400"/>
      <c r="B100" s="415" t="s">
        <v>153</v>
      </c>
      <c r="C100" s="398"/>
      <c r="D100" s="401"/>
      <c r="E100" s="108"/>
      <c r="F100" s="308"/>
      <c r="G100" s="57"/>
      <c r="H100" s="9"/>
      <c r="I100" s="9"/>
      <c r="J100" s="9"/>
      <c r="K100" s="9"/>
      <c r="L100" s="9"/>
      <c r="M100" s="9"/>
    </row>
    <row r="101" spans="1:13" s="3" customFormat="1" ht="25.5">
      <c r="A101" s="400"/>
      <c r="B101" s="413" t="s">
        <v>268</v>
      </c>
      <c r="C101" s="398"/>
      <c r="D101" s="401"/>
      <c r="E101" s="108"/>
      <c r="F101" s="308"/>
      <c r="G101" s="57"/>
      <c r="H101" s="9"/>
      <c r="I101" s="9"/>
      <c r="J101" s="9"/>
      <c r="K101" s="9"/>
      <c r="L101" s="9"/>
      <c r="M101" s="9"/>
    </row>
    <row r="102" spans="1:13" s="3" customFormat="1">
      <c r="A102" s="400"/>
      <c r="B102" s="413"/>
      <c r="C102" s="398"/>
      <c r="D102" s="401"/>
      <c r="E102" s="108"/>
      <c r="F102" s="308"/>
      <c r="G102" s="102"/>
      <c r="H102" s="9"/>
      <c r="I102" s="9"/>
      <c r="J102" s="9"/>
      <c r="K102" s="9"/>
      <c r="L102" s="9"/>
      <c r="M102" s="9"/>
    </row>
    <row r="103" spans="1:13" s="3" customFormat="1" ht="25.5">
      <c r="A103" s="400"/>
      <c r="B103" s="413" t="s">
        <v>269</v>
      </c>
      <c r="C103" s="398"/>
      <c r="D103" s="401"/>
      <c r="E103" s="108"/>
      <c r="F103" s="308"/>
      <c r="G103" s="57"/>
      <c r="H103" s="9"/>
      <c r="I103" s="9"/>
      <c r="J103" s="9"/>
      <c r="K103" s="9"/>
      <c r="L103" s="9"/>
      <c r="M103" s="9"/>
    </row>
    <row r="104" spans="1:13" s="3" customFormat="1">
      <c r="A104" s="400"/>
      <c r="B104" s="417" t="s">
        <v>356</v>
      </c>
      <c r="C104" s="418" t="s">
        <v>5</v>
      </c>
      <c r="D104" s="401">
        <v>55.5</v>
      </c>
      <c r="E104" s="108"/>
      <c r="F104" s="309">
        <f>D104*E104</f>
        <v>0</v>
      </c>
      <c r="G104" s="57"/>
      <c r="H104" s="9"/>
      <c r="I104" s="9"/>
      <c r="J104" s="9"/>
      <c r="K104" s="9"/>
      <c r="L104" s="9"/>
      <c r="M104" s="9"/>
    </row>
    <row r="105" spans="1:13" s="3" customFormat="1">
      <c r="A105" s="419"/>
      <c r="B105" s="417"/>
      <c r="C105" s="418"/>
      <c r="D105" s="401"/>
      <c r="E105" s="108"/>
      <c r="F105" s="308"/>
      <c r="G105" s="57"/>
      <c r="H105" s="9"/>
      <c r="I105" s="9"/>
      <c r="J105" s="9"/>
      <c r="K105" s="9"/>
      <c r="L105" s="9"/>
      <c r="M105" s="9"/>
    </row>
    <row r="106" spans="1:13" s="3" customFormat="1" ht="51">
      <c r="A106" s="420" t="s">
        <v>55</v>
      </c>
      <c r="B106" s="417" t="s">
        <v>357</v>
      </c>
      <c r="C106" s="418" t="s">
        <v>50</v>
      </c>
      <c r="D106" s="401">
        <v>10</v>
      </c>
      <c r="E106" s="108"/>
      <c r="F106" s="309">
        <f>D106*E106</f>
        <v>0</v>
      </c>
      <c r="G106" s="57"/>
      <c r="H106" s="9"/>
      <c r="I106" s="9"/>
      <c r="J106" s="9"/>
      <c r="K106" s="9"/>
      <c r="L106" s="9"/>
      <c r="M106" s="9"/>
    </row>
    <row r="107" spans="1:13" s="3" customFormat="1">
      <c r="A107" s="420"/>
      <c r="B107" s="417"/>
      <c r="C107" s="418"/>
      <c r="D107" s="401"/>
      <c r="E107" s="108"/>
      <c r="F107" s="310"/>
      <c r="G107" s="57"/>
      <c r="H107" s="9"/>
      <c r="I107" s="9"/>
      <c r="J107" s="9"/>
      <c r="K107" s="9"/>
      <c r="L107" s="9"/>
      <c r="M107" s="9"/>
    </row>
    <row r="108" spans="1:13" s="3" customFormat="1" ht="13.5" thickBot="1">
      <c r="A108" s="421"/>
      <c r="B108" s="422" t="s">
        <v>72</v>
      </c>
      <c r="C108" s="411"/>
      <c r="D108" s="412"/>
      <c r="E108" s="109"/>
      <c r="F108" s="110">
        <f>SUM(F93:F107)</f>
        <v>0</v>
      </c>
      <c r="G108" s="57"/>
      <c r="H108" s="9"/>
      <c r="I108" s="9"/>
      <c r="J108" s="9"/>
      <c r="K108" s="9"/>
      <c r="L108" s="9"/>
      <c r="M108" s="9"/>
    </row>
    <row r="109" spans="1:13" s="3" customFormat="1" ht="13.5" thickTop="1">
      <c r="A109" s="384"/>
      <c r="B109" s="423"/>
      <c r="C109" s="398"/>
      <c r="D109" s="401"/>
      <c r="E109" s="108"/>
      <c r="F109" s="308"/>
      <c r="G109" s="57"/>
      <c r="H109" s="9"/>
      <c r="I109" s="9"/>
      <c r="J109" s="9"/>
      <c r="K109" s="9"/>
      <c r="L109" s="9"/>
      <c r="M109" s="9"/>
    </row>
    <row r="110" spans="1:13" s="3" customFormat="1">
      <c r="A110" s="396" t="s">
        <v>725</v>
      </c>
      <c r="B110" s="397" t="s">
        <v>26</v>
      </c>
      <c r="C110" s="398"/>
      <c r="D110" s="401"/>
      <c r="E110" s="108"/>
      <c r="F110" s="308"/>
      <c r="G110" s="57"/>
      <c r="H110" s="9"/>
      <c r="I110" s="9"/>
      <c r="J110" s="9"/>
      <c r="K110" s="9"/>
      <c r="L110" s="9"/>
      <c r="M110" s="9"/>
    </row>
    <row r="111" spans="1:13" s="3" customFormat="1">
      <c r="A111" s="384"/>
      <c r="B111" s="385"/>
      <c r="C111" s="398"/>
      <c r="D111" s="401"/>
      <c r="E111" s="108"/>
      <c r="F111" s="308"/>
      <c r="G111" s="57"/>
      <c r="H111" s="9"/>
      <c r="I111" s="9"/>
      <c r="J111" s="9"/>
      <c r="K111" s="9"/>
      <c r="L111" s="9"/>
      <c r="M111" s="9"/>
    </row>
    <row r="112" spans="1:13" s="3" customFormat="1" ht="25.5">
      <c r="A112" s="400" t="s">
        <v>48</v>
      </c>
      <c r="B112" s="424" t="s">
        <v>68</v>
      </c>
      <c r="C112" s="398"/>
      <c r="D112" s="401"/>
      <c r="E112" s="108"/>
      <c r="F112" s="308"/>
      <c r="G112" s="57"/>
      <c r="H112" s="9"/>
      <c r="I112" s="9"/>
      <c r="J112" s="9"/>
      <c r="K112" s="9"/>
      <c r="L112" s="9"/>
      <c r="M112" s="9"/>
    </row>
    <row r="113" spans="1:13" s="3" customFormat="1" ht="38.25">
      <c r="A113" s="400"/>
      <c r="B113" s="425" t="s">
        <v>285</v>
      </c>
      <c r="C113" s="398"/>
      <c r="D113" s="401"/>
      <c r="E113" s="108"/>
      <c r="F113" s="308"/>
      <c r="G113" s="57"/>
      <c r="H113" s="9"/>
      <c r="I113" s="9"/>
      <c r="J113" s="9"/>
      <c r="K113" s="9"/>
      <c r="L113" s="9"/>
      <c r="M113" s="9"/>
    </row>
    <row r="114" spans="1:13" s="3" customFormat="1" ht="51">
      <c r="A114" s="400"/>
      <c r="B114" s="424" t="s">
        <v>47</v>
      </c>
      <c r="C114" s="398"/>
      <c r="D114" s="401"/>
      <c r="E114" s="108"/>
      <c r="F114" s="308"/>
      <c r="G114" s="57"/>
      <c r="H114" s="41"/>
      <c r="I114" s="9"/>
      <c r="J114" s="9"/>
      <c r="K114" s="9"/>
      <c r="L114" s="9"/>
      <c r="M114" s="9"/>
    </row>
    <row r="115" spans="1:13" s="3" customFormat="1" ht="25.5">
      <c r="A115" s="400"/>
      <c r="B115" s="425" t="s">
        <v>154</v>
      </c>
      <c r="C115" s="398"/>
      <c r="D115" s="401"/>
      <c r="E115" s="108"/>
      <c r="F115" s="308"/>
      <c r="G115" s="57"/>
      <c r="H115" s="9"/>
      <c r="I115" s="9"/>
      <c r="J115" s="9"/>
      <c r="K115" s="9"/>
      <c r="L115" s="9"/>
      <c r="M115" s="9"/>
    </row>
    <row r="116" spans="1:13" s="3" customFormat="1" ht="38.25">
      <c r="A116" s="400"/>
      <c r="B116" s="424" t="s">
        <v>41</v>
      </c>
      <c r="C116" s="398"/>
      <c r="D116" s="401"/>
      <c r="E116" s="108"/>
      <c r="F116" s="308"/>
      <c r="G116" s="57"/>
      <c r="H116" s="9"/>
      <c r="I116" s="9"/>
      <c r="J116" s="9"/>
      <c r="K116" s="9"/>
      <c r="L116" s="9"/>
      <c r="M116" s="9"/>
    </row>
    <row r="117" spans="1:13" s="3" customFormat="1" ht="25.5">
      <c r="A117" s="400"/>
      <c r="B117" s="425" t="s">
        <v>358</v>
      </c>
      <c r="C117" s="398"/>
      <c r="D117" s="401"/>
      <c r="E117" s="108"/>
      <c r="F117" s="308"/>
      <c r="G117" s="57"/>
      <c r="H117" s="9"/>
      <c r="I117" s="9"/>
      <c r="J117" s="9"/>
      <c r="K117" s="9"/>
      <c r="L117" s="9"/>
      <c r="M117" s="9"/>
    </row>
    <row r="118" spans="1:13" s="3" customFormat="1" ht="25.5">
      <c r="A118" s="400"/>
      <c r="B118" s="424" t="s">
        <v>42</v>
      </c>
      <c r="C118" s="398"/>
      <c r="D118" s="401"/>
      <c r="E118" s="108"/>
      <c r="F118" s="308"/>
      <c r="G118" s="57"/>
      <c r="H118" s="9"/>
      <c r="I118" s="9"/>
      <c r="J118" s="9"/>
      <c r="K118" s="9"/>
      <c r="L118" s="9"/>
      <c r="M118" s="9"/>
    </row>
    <row r="119" spans="1:13" s="3" customFormat="1">
      <c r="A119" s="400"/>
      <c r="B119" s="425" t="s">
        <v>326</v>
      </c>
      <c r="C119" s="408"/>
      <c r="D119" s="401"/>
      <c r="E119" s="108"/>
      <c r="F119" s="308"/>
      <c r="G119" s="57"/>
      <c r="H119" s="9"/>
      <c r="I119" s="9"/>
      <c r="J119" s="9"/>
      <c r="K119" s="9"/>
      <c r="L119" s="9"/>
      <c r="M119" s="9"/>
    </row>
    <row r="120" spans="1:13" s="3" customFormat="1">
      <c r="A120" s="400"/>
      <c r="B120" s="425" t="s">
        <v>157</v>
      </c>
      <c r="C120" s="408" t="s">
        <v>23</v>
      </c>
      <c r="D120" s="401">
        <v>160</v>
      </c>
      <c r="E120" s="108"/>
      <c r="F120" s="309">
        <f>D120*E120</f>
        <v>0</v>
      </c>
      <c r="G120" s="57"/>
      <c r="H120" s="9"/>
      <c r="I120" s="9"/>
      <c r="J120" s="9"/>
      <c r="K120" s="9"/>
      <c r="L120" s="9"/>
      <c r="M120" s="9"/>
    </row>
    <row r="121" spans="1:13" s="3" customFormat="1">
      <c r="A121" s="400"/>
      <c r="B121" s="424"/>
      <c r="C121" s="398"/>
      <c r="D121" s="401"/>
      <c r="E121" s="108"/>
      <c r="F121" s="308"/>
      <c r="G121" s="57"/>
      <c r="H121" s="9"/>
      <c r="I121" s="9"/>
      <c r="J121" s="9"/>
      <c r="K121" s="9"/>
      <c r="L121" s="9"/>
      <c r="M121" s="9"/>
    </row>
    <row r="122" spans="1:13" s="3" customFormat="1" ht="25.5">
      <c r="A122" s="407" t="s">
        <v>49</v>
      </c>
      <c r="B122" s="426" t="s">
        <v>156</v>
      </c>
      <c r="C122" s="398"/>
      <c r="D122" s="401"/>
      <c r="E122" s="108"/>
      <c r="F122" s="308"/>
      <c r="G122" s="57"/>
      <c r="H122" s="9"/>
      <c r="I122" s="9"/>
      <c r="J122" s="9"/>
      <c r="K122" s="9"/>
      <c r="L122" s="9"/>
      <c r="M122" s="9"/>
    </row>
    <row r="123" spans="1:13" s="3" customFormat="1" ht="25.5">
      <c r="A123" s="400"/>
      <c r="B123" s="425" t="s">
        <v>359</v>
      </c>
      <c r="C123" s="398"/>
      <c r="D123" s="401"/>
      <c r="E123" s="108"/>
      <c r="F123" s="308"/>
      <c r="G123" s="57"/>
      <c r="H123" s="9"/>
      <c r="I123" s="9"/>
      <c r="J123" s="9"/>
      <c r="K123" s="9"/>
      <c r="L123" s="9"/>
      <c r="M123" s="9"/>
    </row>
    <row r="124" spans="1:13" s="3" customFormat="1">
      <c r="A124" s="400"/>
      <c r="B124" s="425" t="s">
        <v>155</v>
      </c>
      <c r="C124" s="398"/>
      <c r="D124" s="401"/>
      <c r="E124" s="108"/>
      <c r="F124" s="306"/>
      <c r="G124" s="40"/>
      <c r="H124" s="9"/>
      <c r="I124" s="9"/>
      <c r="J124" s="9"/>
      <c r="K124" s="9"/>
      <c r="L124" s="9"/>
      <c r="M124" s="9"/>
    </row>
    <row r="125" spans="1:13" s="3" customFormat="1">
      <c r="A125" s="400"/>
      <c r="B125" s="425" t="s">
        <v>360</v>
      </c>
      <c r="C125" s="398"/>
      <c r="D125" s="401"/>
      <c r="E125" s="108"/>
      <c r="F125" s="306"/>
      <c r="G125" s="40"/>
      <c r="H125" s="9"/>
      <c r="I125" s="9"/>
      <c r="J125" s="9"/>
      <c r="K125" s="9"/>
      <c r="L125" s="9"/>
      <c r="M125" s="9"/>
    </row>
    <row r="126" spans="1:13" s="3" customFormat="1" ht="38.25">
      <c r="A126" s="400"/>
      <c r="B126" s="425" t="s">
        <v>713</v>
      </c>
      <c r="C126" s="398"/>
      <c r="D126" s="401"/>
      <c r="E126" s="108"/>
      <c r="F126" s="306"/>
      <c r="G126" s="40"/>
      <c r="H126" s="9"/>
      <c r="I126" s="9"/>
      <c r="J126" s="9"/>
      <c r="K126" s="9"/>
      <c r="L126" s="9"/>
      <c r="M126" s="9"/>
    </row>
    <row r="127" spans="1:13" s="3" customFormat="1" ht="25.5">
      <c r="A127" s="400"/>
      <c r="B127" s="425" t="s">
        <v>270</v>
      </c>
      <c r="C127" s="398"/>
      <c r="D127" s="401"/>
      <c r="E127" s="108"/>
      <c r="F127" s="306"/>
      <c r="G127" s="40"/>
      <c r="H127" s="9"/>
      <c r="I127" s="9"/>
      <c r="J127" s="9"/>
      <c r="K127" s="9"/>
      <c r="L127" s="9"/>
      <c r="M127" s="9"/>
    </row>
    <row r="128" spans="1:13" s="3" customFormat="1">
      <c r="A128" s="400"/>
      <c r="B128" s="425" t="s">
        <v>159</v>
      </c>
      <c r="C128" s="398"/>
      <c r="D128" s="401"/>
      <c r="E128" s="108"/>
      <c r="F128" s="306"/>
      <c r="G128" s="40"/>
      <c r="H128" s="9"/>
      <c r="I128" s="9"/>
      <c r="J128" s="9"/>
      <c r="K128" s="9"/>
      <c r="L128" s="9"/>
      <c r="M128" s="9"/>
    </row>
    <row r="129" spans="1:13" s="3" customFormat="1" ht="25.5">
      <c r="A129" s="400"/>
      <c r="B129" s="427" t="s">
        <v>4</v>
      </c>
      <c r="C129" s="398"/>
      <c r="D129" s="401"/>
      <c r="E129" s="108"/>
      <c r="F129" s="306"/>
      <c r="G129" s="40"/>
      <c r="H129" s="9"/>
      <c r="I129" s="9"/>
      <c r="J129" s="9"/>
      <c r="K129" s="9"/>
      <c r="L129" s="9"/>
      <c r="M129" s="9"/>
    </row>
    <row r="130" spans="1:13" s="3" customFormat="1">
      <c r="A130" s="400"/>
      <c r="B130" s="385" t="s">
        <v>57</v>
      </c>
      <c r="C130" s="398"/>
      <c r="D130" s="401"/>
      <c r="E130" s="108"/>
      <c r="F130" s="306"/>
      <c r="G130" s="40"/>
      <c r="H130" s="9"/>
      <c r="I130" s="9"/>
      <c r="J130" s="9"/>
      <c r="K130" s="9"/>
      <c r="L130" s="9"/>
      <c r="M130" s="9"/>
    </row>
    <row r="131" spans="1:13" s="3" customFormat="1">
      <c r="A131" s="400"/>
      <c r="B131" s="403" t="s">
        <v>157</v>
      </c>
      <c r="C131" s="408" t="s">
        <v>23</v>
      </c>
      <c r="D131" s="401">
        <v>25.5</v>
      </c>
      <c r="E131" s="108"/>
      <c r="F131" s="306">
        <f>D131*E131</f>
        <v>0</v>
      </c>
      <c r="G131" s="40"/>
      <c r="H131" s="9"/>
      <c r="I131" s="9"/>
      <c r="J131" s="9"/>
      <c r="K131" s="9"/>
      <c r="L131" s="9"/>
      <c r="M131" s="9"/>
    </row>
    <row r="132" spans="1:13" s="3" customFormat="1">
      <c r="A132" s="400"/>
      <c r="B132" s="403"/>
      <c r="C132" s="408"/>
      <c r="D132" s="401"/>
      <c r="E132" s="108"/>
      <c r="F132" s="306"/>
      <c r="G132" s="40"/>
      <c r="H132" s="9"/>
      <c r="I132" s="9"/>
      <c r="J132" s="9"/>
      <c r="K132" s="9"/>
      <c r="L132" s="9"/>
      <c r="M132" s="9"/>
    </row>
    <row r="133" spans="1:13" s="3" customFormat="1" ht="25.5">
      <c r="A133" s="407" t="s">
        <v>53</v>
      </c>
      <c r="B133" s="426" t="s">
        <v>156</v>
      </c>
      <c r="C133" s="408"/>
      <c r="D133" s="401"/>
      <c r="E133" s="108"/>
      <c r="F133" s="306"/>
      <c r="G133" s="40"/>
      <c r="H133" s="9"/>
      <c r="I133" s="9"/>
      <c r="J133" s="9"/>
      <c r="K133" s="9"/>
      <c r="L133" s="9"/>
      <c r="M133" s="9"/>
    </row>
    <row r="134" spans="1:13" s="3" customFormat="1" ht="25.5">
      <c r="A134" s="400"/>
      <c r="B134" s="425" t="s">
        <v>166</v>
      </c>
      <c r="C134" s="408"/>
      <c r="D134" s="401"/>
      <c r="E134" s="108"/>
      <c r="F134" s="306"/>
      <c r="G134" s="40"/>
      <c r="H134" s="9"/>
      <c r="I134" s="9"/>
      <c r="J134" s="9"/>
      <c r="K134" s="9"/>
      <c r="L134" s="9"/>
      <c r="M134" s="9"/>
    </row>
    <row r="135" spans="1:13" s="3" customFormat="1">
      <c r="A135" s="400"/>
      <c r="B135" s="425" t="s">
        <v>155</v>
      </c>
      <c r="C135" s="408"/>
      <c r="D135" s="401"/>
      <c r="E135" s="108"/>
      <c r="F135" s="306"/>
      <c r="G135" s="40"/>
      <c r="H135" s="9"/>
      <c r="I135" s="9"/>
      <c r="J135" s="9"/>
      <c r="K135" s="9"/>
      <c r="L135" s="9"/>
      <c r="M135" s="9"/>
    </row>
    <row r="136" spans="1:13" s="3" customFormat="1">
      <c r="A136" s="400"/>
      <c r="B136" s="425" t="s">
        <v>360</v>
      </c>
      <c r="C136" s="408"/>
      <c r="D136" s="401"/>
      <c r="E136" s="108"/>
      <c r="F136" s="306"/>
      <c r="G136" s="40"/>
      <c r="H136" s="9"/>
      <c r="I136" s="9"/>
      <c r="J136" s="9"/>
      <c r="K136" s="9"/>
      <c r="L136" s="9"/>
      <c r="M136" s="9"/>
    </row>
    <row r="137" spans="1:13" s="3" customFormat="1" ht="38.25">
      <c r="A137" s="400"/>
      <c r="B137" s="425" t="s">
        <v>713</v>
      </c>
      <c r="C137" s="408"/>
      <c r="D137" s="401"/>
      <c r="E137" s="108"/>
      <c r="F137" s="306"/>
      <c r="G137" s="40"/>
      <c r="H137" s="9"/>
      <c r="I137" s="9"/>
      <c r="J137" s="9"/>
      <c r="K137" s="9"/>
      <c r="L137" s="9"/>
      <c r="M137" s="9"/>
    </row>
    <row r="138" spans="1:13" s="3" customFormat="1" ht="25.5">
      <c r="A138" s="400"/>
      <c r="B138" s="425" t="s">
        <v>270</v>
      </c>
      <c r="C138" s="408"/>
      <c r="D138" s="401"/>
      <c r="E138" s="108"/>
      <c r="F138" s="306"/>
      <c r="G138" s="40"/>
      <c r="H138" s="9"/>
      <c r="I138" s="9"/>
      <c r="J138" s="9"/>
      <c r="K138" s="9"/>
      <c r="L138" s="9"/>
      <c r="M138" s="9"/>
    </row>
    <row r="139" spans="1:13" s="3" customFormat="1">
      <c r="A139" s="400"/>
      <c r="B139" s="425" t="s">
        <v>159</v>
      </c>
      <c r="C139" s="408"/>
      <c r="D139" s="401"/>
      <c r="E139" s="108"/>
      <c r="F139" s="306"/>
      <c r="G139" s="40"/>
      <c r="H139" s="9"/>
      <c r="I139" s="9"/>
      <c r="J139" s="9"/>
      <c r="K139" s="9"/>
      <c r="L139" s="9"/>
      <c r="M139" s="9"/>
    </row>
    <row r="140" spans="1:13" s="3" customFormat="1" ht="25.5">
      <c r="A140" s="400"/>
      <c r="B140" s="427" t="s">
        <v>4</v>
      </c>
      <c r="C140" s="408"/>
      <c r="D140" s="401"/>
      <c r="E140" s="108"/>
      <c r="F140" s="306"/>
      <c r="G140" s="40"/>
      <c r="H140" s="9"/>
      <c r="I140" s="9"/>
      <c r="J140" s="9"/>
      <c r="K140" s="9"/>
      <c r="L140" s="9"/>
      <c r="M140" s="9"/>
    </row>
    <row r="141" spans="1:13" s="3" customFormat="1">
      <c r="A141" s="400"/>
      <c r="B141" s="385" t="s">
        <v>57</v>
      </c>
      <c r="C141" s="408"/>
      <c r="D141" s="401"/>
      <c r="E141" s="108"/>
      <c r="F141" s="306"/>
      <c r="G141" s="40"/>
      <c r="H141" s="9"/>
      <c r="I141" s="9"/>
      <c r="J141" s="9"/>
      <c r="K141" s="9"/>
      <c r="L141" s="9"/>
      <c r="M141" s="9"/>
    </row>
    <row r="142" spans="1:13" s="3" customFormat="1">
      <c r="A142" s="400"/>
      <c r="B142" s="403" t="s">
        <v>158</v>
      </c>
      <c r="C142" s="408" t="s">
        <v>23</v>
      </c>
      <c r="D142" s="401">
        <v>16.62</v>
      </c>
      <c r="E142" s="108"/>
      <c r="F142" s="306">
        <f>D142*E142</f>
        <v>0</v>
      </c>
      <c r="G142" s="40"/>
      <c r="H142" s="9"/>
      <c r="I142" s="9"/>
      <c r="J142" s="9"/>
      <c r="K142" s="9"/>
      <c r="L142" s="9"/>
      <c r="M142" s="9"/>
    </row>
    <row r="143" spans="1:13" s="3" customFormat="1">
      <c r="A143" s="400"/>
      <c r="B143" s="385"/>
      <c r="C143" s="398"/>
      <c r="D143" s="401"/>
      <c r="E143" s="108"/>
      <c r="F143" s="306"/>
      <c r="G143" s="40"/>
      <c r="H143" s="9"/>
      <c r="I143" s="9"/>
      <c r="J143" s="9"/>
      <c r="K143" s="9"/>
      <c r="L143" s="9"/>
      <c r="M143" s="9"/>
    </row>
    <row r="144" spans="1:13" s="3" customFormat="1" ht="38.25">
      <c r="A144" s="407" t="s">
        <v>163</v>
      </c>
      <c r="B144" s="403" t="s">
        <v>160</v>
      </c>
      <c r="C144" s="398"/>
      <c r="D144" s="401"/>
      <c r="E144" s="108"/>
      <c r="F144" s="306"/>
      <c r="G144" s="40"/>
      <c r="H144" s="9"/>
      <c r="I144" s="9"/>
      <c r="J144" s="9"/>
      <c r="K144" s="9"/>
      <c r="L144" s="9"/>
      <c r="M144" s="9"/>
    </row>
    <row r="145" spans="1:13" s="3" customFormat="1">
      <c r="A145" s="400"/>
      <c r="B145" s="403" t="s">
        <v>6</v>
      </c>
      <c r="C145" s="408" t="s">
        <v>5</v>
      </c>
      <c r="D145" s="401">
        <v>16.5</v>
      </c>
      <c r="E145" s="108"/>
      <c r="F145" s="306">
        <f>D145*E145</f>
        <v>0</v>
      </c>
      <c r="G145" s="40"/>
      <c r="H145" s="9"/>
      <c r="I145" s="9"/>
      <c r="J145" s="9"/>
      <c r="K145" s="9"/>
      <c r="L145" s="9"/>
      <c r="M145" s="9"/>
    </row>
    <row r="146" spans="1:13" s="3" customFormat="1">
      <c r="A146" s="400"/>
      <c r="B146" s="385"/>
      <c r="C146" s="398"/>
      <c r="D146" s="401"/>
      <c r="E146" s="108"/>
      <c r="F146" s="306"/>
      <c r="G146" s="40"/>
      <c r="H146" s="9"/>
      <c r="I146" s="9"/>
      <c r="J146" s="9"/>
      <c r="K146" s="9"/>
      <c r="L146" s="9"/>
      <c r="M146" s="9"/>
    </row>
    <row r="147" spans="1:13" s="3" customFormat="1" ht="25.5">
      <c r="A147" s="407" t="s">
        <v>167</v>
      </c>
      <c r="B147" s="426" t="s">
        <v>156</v>
      </c>
      <c r="C147" s="398"/>
      <c r="D147" s="401"/>
      <c r="E147" s="108"/>
      <c r="F147" s="306"/>
      <c r="G147" s="40"/>
      <c r="H147" s="9"/>
      <c r="I147" s="9"/>
      <c r="J147" s="9"/>
      <c r="K147" s="9"/>
      <c r="L147" s="9"/>
      <c r="M147" s="9"/>
    </row>
    <row r="148" spans="1:13" s="3" customFormat="1" ht="25.5">
      <c r="A148" s="400"/>
      <c r="B148" s="425" t="s">
        <v>361</v>
      </c>
      <c r="C148" s="398"/>
      <c r="D148" s="401"/>
      <c r="E148" s="108"/>
      <c r="F148" s="306"/>
      <c r="G148" s="40"/>
      <c r="H148" s="9"/>
      <c r="I148" s="9"/>
      <c r="J148" s="9"/>
      <c r="K148" s="9"/>
      <c r="L148" s="9"/>
      <c r="M148" s="9"/>
    </row>
    <row r="149" spans="1:13" s="3" customFormat="1">
      <c r="A149" s="400"/>
      <c r="B149" s="425" t="s">
        <v>162</v>
      </c>
      <c r="C149" s="398"/>
      <c r="D149" s="401"/>
      <c r="E149" s="108"/>
      <c r="F149" s="306"/>
      <c r="G149" s="40"/>
      <c r="H149" s="9"/>
      <c r="I149" s="9"/>
      <c r="J149" s="9"/>
      <c r="K149" s="9"/>
      <c r="L149" s="9"/>
      <c r="M149" s="9"/>
    </row>
    <row r="150" spans="1:13" s="3" customFormat="1">
      <c r="A150" s="400"/>
      <c r="B150" s="425" t="s">
        <v>360</v>
      </c>
      <c r="C150" s="398"/>
      <c r="D150" s="401"/>
      <c r="E150" s="108"/>
      <c r="F150" s="306"/>
      <c r="G150" s="40"/>
      <c r="H150" s="9"/>
      <c r="I150" s="9"/>
      <c r="J150" s="9"/>
      <c r="K150" s="9"/>
      <c r="L150" s="9"/>
      <c r="M150" s="9"/>
    </row>
    <row r="151" spans="1:13" s="3" customFormat="1" ht="38.25">
      <c r="A151" s="400"/>
      <c r="B151" s="425" t="s">
        <v>714</v>
      </c>
      <c r="C151" s="398"/>
      <c r="D151" s="401"/>
      <c r="E151" s="108"/>
      <c r="F151" s="306"/>
      <c r="G151" s="40"/>
      <c r="H151" s="9"/>
      <c r="I151" s="9"/>
      <c r="J151" s="9"/>
      <c r="K151" s="9"/>
      <c r="L151" s="9"/>
      <c r="M151" s="9"/>
    </row>
    <row r="152" spans="1:13" s="3" customFormat="1" ht="25.5">
      <c r="A152" s="400"/>
      <c r="B152" s="425" t="s">
        <v>270</v>
      </c>
      <c r="C152" s="428"/>
      <c r="D152" s="429"/>
      <c r="E152" s="108"/>
      <c r="F152" s="306"/>
      <c r="G152" s="40"/>
      <c r="H152" s="9"/>
      <c r="I152" s="9"/>
      <c r="J152" s="9"/>
      <c r="K152" s="9"/>
      <c r="L152" s="9"/>
      <c r="M152" s="9"/>
    </row>
    <row r="153" spans="1:13" s="3" customFormat="1">
      <c r="A153" s="400"/>
      <c r="B153" s="425" t="s">
        <v>159</v>
      </c>
      <c r="C153" s="428"/>
      <c r="D153" s="429"/>
      <c r="E153" s="108"/>
      <c r="F153" s="306"/>
      <c r="G153" s="40"/>
      <c r="H153" s="9"/>
      <c r="I153" s="9"/>
      <c r="J153" s="9"/>
      <c r="K153" s="9"/>
      <c r="L153" s="9"/>
      <c r="M153" s="9"/>
    </row>
    <row r="154" spans="1:13" s="3" customFormat="1" ht="25.5">
      <c r="A154" s="400"/>
      <c r="B154" s="427" t="s">
        <v>4</v>
      </c>
      <c r="C154" s="428"/>
      <c r="D154" s="429"/>
      <c r="E154" s="108"/>
      <c r="F154" s="306"/>
      <c r="G154" s="40"/>
      <c r="H154" s="9"/>
      <c r="I154" s="9"/>
      <c r="J154" s="9"/>
      <c r="K154" s="9"/>
      <c r="L154" s="9"/>
      <c r="M154" s="9"/>
    </row>
    <row r="155" spans="1:13" s="3" customFormat="1">
      <c r="A155" s="400"/>
      <c r="B155" s="385" t="s">
        <v>57</v>
      </c>
      <c r="C155" s="428"/>
      <c r="D155" s="429"/>
      <c r="E155" s="108"/>
      <c r="F155" s="306"/>
      <c r="G155" s="40"/>
      <c r="H155" s="9"/>
      <c r="I155" s="9"/>
      <c r="J155" s="9"/>
      <c r="K155" s="9"/>
      <c r="L155" s="9"/>
      <c r="M155" s="9"/>
    </row>
    <row r="156" spans="1:13" s="3" customFormat="1">
      <c r="A156" s="400"/>
      <c r="B156" s="415" t="s">
        <v>161</v>
      </c>
      <c r="C156" s="430" t="s">
        <v>23</v>
      </c>
      <c r="D156" s="429">
        <v>40.82</v>
      </c>
      <c r="E156" s="108"/>
      <c r="F156" s="306">
        <f>D156*E156</f>
        <v>0</v>
      </c>
      <c r="G156" s="40"/>
      <c r="H156" s="9"/>
      <c r="I156" s="9"/>
      <c r="J156" s="9"/>
      <c r="K156" s="9"/>
      <c r="L156" s="9"/>
      <c r="M156" s="9"/>
    </row>
    <row r="157" spans="1:13" s="3" customFormat="1">
      <c r="A157" s="400"/>
      <c r="B157" s="431"/>
      <c r="C157" s="428"/>
      <c r="D157" s="429"/>
      <c r="E157" s="108"/>
      <c r="F157" s="306"/>
      <c r="G157" s="40"/>
      <c r="H157" s="9"/>
      <c r="I157" s="9"/>
      <c r="J157" s="9"/>
      <c r="K157" s="9"/>
      <c r="L157" s="9"/>
      <c r="M157" s="9"/>
    </row>
    <row r="158" spans="1:13" s="3" customFormat="1" ht="38.25">
      <c r="A158" s="407" t="s">
        <v>239</v>
      </c>
      <c r="B158" s="403" t="s">
        <v>164</v>
      </c>
      <c r="C158" s="428"/>
      <c r="D158" s="429"/>
      <c r="E158" s="108"/>
      <c r="F158" s="306"/>
      <c r="G158" s="40"/>
      <c r="H158" s="9"/>
      <c r="I158" s="9"/>
      <c r="J158" s="9"/>
      <c r="K158" s="9"/>
      <c r="L158" s="9"/>
      <c r="M158" s="9"/>
    </row>
    <row r="159" spans="1:13" s="3" customFormat="1" ht="25.5">
      <c r="A159" s="407"/>
      <c r="B159" s="403" t="s">
        <v>165</v>
      </c>
      <c r="C159" s="428"/>
      <c r="D159" s="429"/>
      <c r="E159" s="108"/>
      <c r="F159" s="306"/>
      <c r="G159" s="40"/>
      <c r="H159" s="9"/>
      <c r="I159" s="9"/>
      <c r="J159" s="9"/>
      <c r="K159" s="9"/>
      <c r="L159" s="9"/>
      <c r="M159" s="9"/>
    </row>
    <row r="160" spans="1:13" s="3" customFormat="1">
      <c r="A160" s="400"/>
      <c r="B160" s="403" t="s">
        <v>6</v>
      </c>
      <c r="C160" s="430" t="s">
        <v>5</v>
      </c>
      <c r="D160" s="429">
        <v>9</v>
      </c>
      <c r="E160" s="108"/>
      <c r="F160" s="306">
        <f>D160*E160</f>
        <v>0</v>
      </c>
      <c r="G160" s="40"/>
      <c r="H160" s="9"/>
      <c r="I160" s="9"/>
      <c r="J160" s="9"/>
      <c r="K160" s="9"/>
      <c r="L160" s="9"/>
      <c r="M160" s="9"/>
    </row>
    <row r="161" spans="1:13" s="3" customFormat="1">
      <c r="A161" s="400"/>
      <c r="B161" s="424"/>
      <c r="C161" s="428"/>
      <c r="D161" s="429"/>
      <c r="E161" s="108"/>
      <c r="F161" s="306"/>
      <c r="G161" s="40"/>
      <c r="H161" s="9"/>
      <c r="I161" s="9"/>
      <c r="J161" s="9"/>
      <c r="K161" s="9"/>
      <c r="L161" s="9"/>
      <c r="M161" s="9"/>
    </row>
    <row r="162" spans="1:13" s="3" customFormat="1" ht="63.75">
      <c r="A162" s="407" t="s">
        <v>190</v>
      </c>
      <c r="B162" s="416" t="s">
        <v>742</v>
      </c>
      <c r="C162" s="348"/>
      <c r="D162" s="281"/>
      <c r="E162" s="601"/>
      <c r="F162" s="305"/>
      <c r="G162" s="40"/>
      <c r="H162" s="9"/>
      <c r="I162" s="9"/>
      <c r="J162" s="9"/>
      <c r="K162" s="9"/>
      <c r="L162" s="9"/>
      <c r="M162" s="9"/>
    </row>
    <row r="163" spans="1:13" s="3" customFormat="1" ht="25.5">
      <c r="A163" s="400"/>
      <c r="B163" s="425" t="s">
        <v>271</v>
      </c>
      <c r="C163" s="430"/>
      <c r="D163" s="429"/>
      <c r="E163" s="108"/>
      <c r="F163" s="306"/>
      <c r="G163" s="40"/>
      <c r="H163" s="9"/>
      <c r="I163" s="9"/>
      <c r="J163" s="9"/>
      <c r="K163" s="9"/>
      <c r="L163" s="9"/>
      <c r="M163" s="9"/>
    </row>
    <row r="164" spans="1:13" s="3" customFormat="1" ht="114.75">
      <c r="A164" s="400"/>
      <c r="B164" s="432" t="s">
        <v>362</v>
      </c>
      <c r="C164" s="433" t="s">
        <v>23</v>
      </c>
      <c r="D164" s="429">
        <v>68</v>
      </c>
      <c r="E164" s="108"/>
      <c r="F164" s="306">
        <f>D164*E164</f>
        <v>0</v>
      </c>
      <c r="G164" s="40"/>
      <c r="H164" s="9"/>
      <c r="I164" s="9"/>
      <c r="J164" s="9"/>
      <c r="K164" s="9"/>
      <c r="L164" s="9"/>
      <c r="M164" s="9"/>
    </row>
    <row r="165" spans="1:13" s="3" customFormat="1">
      <c r="A165" s="407"/>
      <c r="B165" s="416"/>
      <c r="C165" s="434"/>
      <c r="D165" s="429"/>
      <c r="E165" s="108"/>
      <c r="F165" s="306"/>
      <c r="G165" s="40"/>
      <c r="H165" s="9"/>
      <c r="I165" s="9"/>
      <c r="J165" s="9"/>
      <c r="K165" s="9"/>
      <c r="L165" s="9"/>
      <c r="M165" s="9"/>
    </row>
    <row r="166" spans="1:13" s="3" customFormat="1" ht="25.5">
      <c r="A166" s="407" t="s">
        <v>240</v>
      </c>
      <c r="B166" s="425" t="s">
        <v>363</v>
      </c>
      <c r="C166" s="430" t="s">
        <v>5</v>
      </c>
      <c r="D166" s="429">
        <v>23</v>
      </c>
      <c r="E166" s="108"/>
      <c r="F166" s="306">
        <f>D166*E166</f>
        <v>0</v>
      </c>
      <c r="G166" s="40"/>
      <c r="H166" s="9"/>
      <c r="I166" s="9"/>
      <c r="J166" s="9"/>
      <c r="K166" s="9"/>
      <c r="L166" s="9"/>
      <c r="M166" s="9"/>
    </row>
    <row r="167" spans="1:13" s="3" customFormat="1">
      <c r="A167" s="400"/>
      <c r="B167" s="427"/>
      <c r="C167" s="428"/>
      <c r="D167" s="429"/>
      <c r="E167" s="108"/>
      <c r="F167" s="306"/>
      <c r="G167" s="40"/>
      <c r="H167" s="9"/>
      <c r="I167" s="9"/>
      <c r="J167" s="9"/>
      <c r="K167" s="9"/>
      <c r="L167" s="9"/>
      <c r="M167" s="9"/>
    </row>
    <row r="168" spans="1:13" s="3" customFormat="1" ht="13.5" thickBot="1">
      <c r="A168" s="435"/>
      <c r="B168" s="436" t="s">
        <v>73</v>
      </c>
      <c r="C168" s="437"/>
      <c r="D168" s="438"/>
      <c r="E168" s="109"/>
      <c r="F168" s="307">
        <f>SUM(F117:F167)</f>
        <v>0</v>
      </c>
      <c r="G168" s="40"/>
      <c r="H168" s="9"/>
      <c r="I168" s="9"/>
      <c r="J168" s="9"/>
      <c r="K168" s="9"/>
      <c r="L168" s="9"/>
      <c r="M168" s="9"/>
    </row>
    <row r="169" spans="1:13" s="3" customFormat="1" ht="13.5" thickTop="1">
      <c r="A169" s="384"/>
      <c r="B169" s="385"/>
      <c r="C169" s="398"/>
      <c r="D169" s="401"/>
      <c r="E169" s="108"/>
      <c r="F169" s="306"/>
      <c r="G169" s="40"/>
      <c r="H169" s="9"/>
      <c r="I169" s="9"/>
      <c r="J169" s="9"/>
      <c r="K169" s="9"/>
      <c r="L169" s="9"/>
      <c r="M169" s="9"/>
    </row>
    <row r="170" spans="1:13" s="3" customFormat="1">
      <c r="A170" s="396" t="s">
        <v>728</v>
      </c>
      <c r="B170" s="397" t="s">
        <v>27</v>
      </c>
      <c r="C170" s="398"/>
      <c r="D170" s="401"/>
      <c r="E170" s="108"/>
      <c r="F170" s="306"/>
      <c r="G170" s="40"/>
      <c r="H170" s="9"/>
      <c r="I170" s="9"/>
      <c r="J170" s="9"/>
      <c r="K170" s="9"/>
      <c r="L170" s="9"/>
      <c r="M170" s="9"/>
    </row>
    <row r="171" spans="1:13" s="3" customFormat="1">
      <c r="A171" s="384"/>
      <c r="B171" s="439"/>
      <c r="C171" s="440"/>
      <c r="D171" s="401"/>
      <c r="E171" s="108"/>
      <c r="F171" s="306"/>
      <c r="G171" s="40"/>
      <c r="H171" s="9"/>
      <c r="I171" s="9"/>
      <c r="J171" s="9"/>
      <c r="K171" s="9"/>
      <c r="L171" s="9"/>
      <c r="M171" s="9"/>
    </row>
    <row r="172" spans="1:13" s="22" customFormat="1" ht="38.25">
      <c r="A172" s="441" t="s">
        <v>48</v>
      </c>
      <c r="B172" s="442" t="s">
        <v>179</v>
      </c>
      <c r="C172" s="443"/>
      <c r="D172" s="277"/>
      <c r="E172" s="598"/>
      <c r="F172" s="299"/>
      <c r="G172" s="33"/>
      <c r="H172" s="21"/>
      <c r="I172" s="21"/>
      <c r="J172" s="21"/>
      <c r="K172" s="21"/>
      <c r="L172" s="21"/>
      <c r="M172" s="21"/>
    </row>
    <row r="173" spans="1:13" s="22" customFormat="1">
      <c r="A173" s="441"/>
      <c r="B173" s="444" t="s">
        <v>181</v>
      </c>
      <c r="C173" s="443"/>
      <c r="D173" s="277"/>
      <c r="E173" s="598"/>
      <c r="F173" s="299"/>
      <c r="G173" s="33"/>
      <c r="H173" s="21"/>
      <c r="I173" s="21"/>
      <c r="J173" s="21"/>
      <c r="K173" s="21"/>
      <c r="L173" s="21"/>
      <c r="M173" s="21"/>
    </row>
    <row r="174" spans="1:13" s="22" customFormat="1" ht="25.5">
      <c r="A174" s="441"/>
      <c r="B174" s="445" t="s">
        <v>266</v>
      </c>
      <c r="C174" s="443"/>
      <c r="D174" s="277"/>
      <c r="E174" s="598"/>
      <c r="F174" s="299"/>
      <c r="G174" s="33"/>
      <c r="H174" s="21"/>
      <c r="I174" s="21"/>
      <c r="J174" s="21"/>
      <c r="K174" s="21"/>
      <c r="L174" s="21"/>
      <c r="M174" s="21"/>
    </row>
    <row r="175" spans="1:13" s="22" customFormat="1">
      <c r="A175" s="446"/>
      <c r="B175" s="442" t="s">
        <v>183</v>
      </c>
      <c r="C175" s="443"/>
      <c r="D175" s="277"/>
      <c r="E175" s="598"/>
      <c r="F175" s="299"/>
      <c r="G175" s="33"/>
      <c r="H175" s="21"/>
      <c r="I175" s="21"/>
      <c r="J175" s="21"/>
      <c r="K175" s="21"/>
      <c r="L175" s="21"/>
      <c r="M175" s="21"/>
    </row>
    <row r="176" spans="1:13" s="22" customFormat="1" ht="25.5">
      <c r="A176" s="446"/>
      <c r="B176" s="442" t="s">
        <v>184</v>
      </c>
      <c r="C176" s="443"/>
      <c r="D176" s="277"/>
      <c r="E176" s="598"/>
      <c r="F176" s="299"/>
      <c r="G176" s="33"/>
      <c r="H176" s="21"/>
      <c r="I176" s="21"/>
      <c r="J176" s="21"/>
      <c r="K176" s="21"/>
      <c r="L176" s="21"/>
      <c r="M176" s="21"/>
    </row>
    <row r="177" spans="1:13" s="22" customFormat="1">
      <c r="A177" s="446"/>
      <c r="B177" s="442" t="s">
        <v>22</v>
      </c>
      <c r="C177" s="443" t="s">
        <v>23</v>
      </c>
      <c r="D177" s="277">
        <v>195.42</v>
      </c>
      <c r="E177" s="598"/>
      <c r="F177" s="277">
        <f>D177*E177</f>
        <v>0</v>
      </c>
      <c r="G177" s="33"/>
      <c r="H177" s="21"/>
      <c r="I177" s="21"/>
      <c r="J177" s="96"/>
      <c r="K177" s="21"/>
      <c r="L177" s="21"/>
      <c r="M177" s="21"/>
    </row>
    <row r="178" spans="1:13" s="22" customFormat="1">
      <c r="A178" s="446"/>
      <c r="B178" s="442"/>
      <c r="C178" s="443"/>
      <c r="D178" s="277"/>
      <c r="E178" s="598"/>
      <c r="F178" s="299"/>
      <c r="G178" s="33"/>
      <c r="H178" s="21"/>
      <c r="I178" s="21"/>
      <c r="J178" s="96"/>
      <c r="K178" s="21"/>
      <c r="L178" s="21"/>
      <c r="M178" s="21"/>
    </row>
    <row r="179" spans="1:13" s="3" customFormat="1" ht="51">
      <c r="A179" s="447" t="s">
        <v>49</v>
      </c>
      <c r="B179" s="448" t="s">
        <v>750</v>
      </c>
      <c r="C179" s="449"/>
      <c r="D179" s="401"/>
      <c r="E179" s="108"/>
      <c r="F179" s="306"/>
      <c r="G179" s="40"/>
      <c r="H179" s="9"/>
      <c r="I179" s="9"/>
      <c r="J179" s="9"/>
      <c r="K179" s="9"/>
      <c r="L179" s="9"/>
      <c r="M179" s="9"/>
    </row>
    <row r="180" spans="1:13" s="3" customFormat="1" ht="25.5">
      <c r="A180" s="384"/>
      <c r="B180" s="448" t="s">
        <v>79</v>
      </c>
      <c r="C180" s="449"/>
      <c r="D180" s="401"/>
      <c r="E180" s="108"/>
      <c r="F180" s="306"/>
      <c r="G180" s="40"/>
      <c r="H180" s="9"/>
      <c r="I180" s="9"/>
      <c r="J180" s="9"/>
      <c r="K180" s="9"/>
      <c r="L180" s="9"/>
      <c r="M180" s="9"/>
    </row>
    <row r="181" spans="1:13" s="3" customFormat="1">
      <c r="A181" s="384"/>
      <c r="B181" s="448" t="s">
        <v>80</v>
      </c>
      <c r="C181" s="449"/>
      <c r="D181" s="401"/>
      <c r="E181" s="108"/>
      <c r="F181" s="306"/>
      <c r="G181" s="40"/>
      <c r="H181" s="9"/>
      <c r="I181" s="9"/>
      <c r="J181" s="9"/>
      <c r="K181" s="9"/>
      <c r="L181" s="9"/>
      <c r="M181" s="9"/>
    </row>
    <row r="182" spans="1:13" s="3" customFormat="1" ht="25.5">
      <c r="A182" s="384"/>
      <c r="B182" s="450" t="s">
        <v>364</v>
      </c>
      <c r="C182" s="449"/>
      <c r="D182" s="401"/>
      <c r="E182" s="108"/>
      <c r="F182" s="306"/>
      <c r="G182" s="40"/>
      <c r="H182" s="9"/>
      <c r="I182" s="9"/>
      <c r="J182" s="9"/>
      <c r="K182" s="9"/>
      <c r="L182" s="9"/>
      <c r="M182" s="9"/>
    </row>
    <row r="183" spans="1:13" s="3" customFormat="1">
      <c r="A183" s="384"/>
      <c r="B183" s="450" t="s">
        <v>168</v>
      </c>
      <c r="C183" s="449"/>
      <c r="D183" s="401"/>
      <c r="E183" s="108"/>
      <c r="F183" s="306"/>
      <c r="G183" s="40"/>
      <c r="H183" s="9"/>
      <c r="I183" s="9"/>
      <c r="J183" s="9"/>
      <c r="K183" s="9"/>
      <c r="L183" s="9"/>
      <c r="M183" s="9"/>
    </row>
    <row r="184" spans="1:13" s="3" customFormat="1">
      <c r="A184" s="384"/>
      <c r="B184" s="448" t="s">
        <v>81</v>
      </c>
      <c r="C184" s="449"/>
      <c r="D184" s="401"/>
      <c r="E184" s="108"/>
      <c r="F184" s="306"/>
      <c r="G184" s="40"/>
      <c r="H184" s="9"/>
      <c r="I184" s="9"/>
      <c r="J184" s="9"/>
      <c r="K184" s="9"/>
      <c r="L184" s="9"/>
      <c r="M184" s="9"/>
    </row>
    <row r="185" spans="1:13" s="3" customFormat="1">
      <c r="A185" s="384"/>
      <c r="B185" s="448" t="s">
        <v>82</v>
      </c>
      <c r="C185" s="449"/>
      <c r="D185" s="401"/>
      <c r="E185" s="108"/>
      <c r="F185" s="306"/>
      <c r="G185" s="40"/>
      <c r="H185" s="9"/>
      <c r="I185" s="9"/>
      <c r="J185" s="9"/>
      <c r="K185" s="9"/>
      <c r="L185" s="9"/>
      <c r="M185" s="9"/>
    </row>
    <row r="186" spans="1:13" s="3" customFormat="1" ht="12.75" customHeight="1">
      <c r="A186" s="384"/>
      <c r="B186" s="451" t="s">
        <v>365</v>
      </c>
      <c r="C186" s="449"/>
      <c r="D186" s="401"/>
      <c r="E186" s="108"/>
      <c r="F186" s="306"/>
      <c r="G186" s="40"/>
      <c r="H186" s="9"/>
      <c r="I186" s="9"/>
      <c r="J186" s="9"/>
      <c r="K186" s="9"/>
      <c r="L186" s="9"/>
      <c r="M186" s="9"/>
    </row>
    <row r="187" spans="1:13" s="3" customFormat="1" ht="25.5">
      <c r="A187" s="384"/>
      <c r="B187" s="452" t="s">
        <v>83</v>
      </c>
      <c r="C187" s="449"/>
      <c r="D187" s="401"/>
      <c r="E187" s="108"/>
      <c r="F187" s="306"/>
      <c r="G187" s="40"/>
      <c r="H187" s="9"/>
      <c r="I187" s="9"/>
      <c r="J187" s="9"/>
      <c r="K187" s="9"/>
      <c r="L187" s="9"/>
      <c r="M187" s="9"/>
    </row>
    <row r="188" spans="1:13" s="3" customFormat="1">
      <c r="A188" s="384"/>
      <c r="B188" s="453" t="s">
        <v>366</v>
      </c>
      <c r="C188" s="440" t="s">
        <v>23</v>
      </c>
      <c r="D188" s="401">
        <v>144</v>
      </c>
      <c r="E188" s="108"/>
      <c r="F188" s="306">
        <f>D188*E188</f>
        <v>0</v>
      </c>
      <c r="G188" s="40"/>
      <c r="H188" s="9"/>
      <c r="I188" s="9"/>
      <c r="J188" s="9"/>
      <c r="K188" s="9"/>
      <c r="L188" s="9"/>
      <c r="M188" s="9"/>
    </row>
    <row r="189" spans="1:13" s="3" customFormat="1">
      <c r="A189" s="454"/>
      <c r="B189" s="431"/>
      <c r="C189" s="398"/>
      <c r="D189" s="401"/>
      <c r="E189" s="108"/>
      <c r="F189" s="306"/>
      <c r="G189" s="40"/>
      <c r="H189" s="9"/>
      <c r="I189" s="9"/>
      <c r="J189" s="9"/>
      <c r="K189" s="9"/>
      <c r="L189" s="9"/>
      <c r="M189" s="9"/>
    </row>
    <row r="190" spans="1:13" s="3" customFormat="1" ht="13.5" thickBot="1">
      <c r="A190" s="455"/>
      <c r="B190" s="456" t="s">
        <v>74</v>
      </c>
      <c r="C190" s="411"/>
      <c r="D190" s="412"/>
      <c r="E190" s="109"/>
      <c r="F190" s="307">
        <f>SUM(F174:F188)</f>
        <v>0</v>
      </c>
      <c r="G190" s="40"/>
      <c r="H190" s="9"/>
      <c r="I190" s="9"/>
      <c r="J190" s="9"/>
      <c r="K190" s="9"/>
      <c r="L190" s="9"/>
      <c r="M190" s="9"/>
    </row>
    <row r="191" spans="1:13" s="3" customFormat="1" ht="13.5" thickTop="1">
      <c r="A191" s="384"/>
      <c r="B191" s="385"/>
      <c r="C191" s="398"/>
      <c r="D191" s="401"/>
      <c r="E191" s="108"/>
      <c r="F191" s="306"/>
      <c r="G191" s="40"/>
      <c r="H191" s="9"/>
      <c r="I191" s="9"/>
      <c r="J191" s="9"/>
      <c r="K191" s="9"/>
      <c r="L191" s="9"/>
      <c r="M191" s="9"/>
    </row>
    <row r="192" spans="1:13" s="3" customFormat="1">
      <c r="A192" s="396" t="s">
        <v>729</v>
      </c>
      <c r="B192" s="397" t="s">
        <v>28</v>
      </c>
      <c r="C192" s="398"/>
      <c r="D192" s="401"/>
      <c r="E192" s="108"/>
      <c r="F192" s="306"/>
      <c r="G192" s="40"/>
      <c r="H192" s="9"/>
      <c r="I192" s="9"/>
      <c r="J192" s="9"/>
      <c r="K192" s="9"/>
      <c r="L192" s="9"/>
      <c r="M192" s="9"/>
    </row>
    <row r="193" spans="1:13" s="3" customFormat="1" ht="25.5">
      <c r="A193" s="396"/>
      <c r="B193" s="397" t="s">
        <v>84</v>
      </c>
      <c r="C193" s="398"/>
      <c r="D193" s="401"/>
      <c r="E193" s="108"/>
      <c r="F193" s="306"/>
      <c r="G193" s="40"/>
      <c r="H193" s="9"/>
      <c r="I193" s="9"/>
      <c r="J193" s="9"/>
      <c r="K193" s="9"/>
      <c r="L193" s="9"/>
      <c r="M193" s="9"/>
    </row>
    <row r="194" spans="1:13" s="3" customFormat="1">
      <c r="A194" s="384"/>
      <c r="B194" s="385"/>
      <c r="C194" s="398"/>
      <c r="D194" s="401"/>
      <c r="E194" s="108"/>
      <c r="F194" s="308"/>
      <c r="G194" s="57"/>
      <c r="H194" s="9"/>
      <c r="I194" s="9"/>
      <c r="J194" s="9"/>
      <c r="K194" s="9"/>
      <c r="L194" s="9"/>
      <c r="M194" s="9"/>
    </row>
    <row r="195" spans="1:13" s="3" customFormat="1" ht="25.5">
      <c r="A195" s="400" t="s">
        <v>48</v>
      </c>
      <c r="B195" s="385" t="s">
        <v>69</v>
      </c>
      <c r="C195" s="398"/>
      <c r="D195" s="401"/>
      <c r="E195" s="108"/>
      <c r="F195" s="308"/>
      <c r="G195" s="57"/>
      <c r="H195" s="9"/>
      <c r="I195" s="9"/>
      <c r="J195" s="9"/>
      <c r="K195" s="9"/>
      <c r="L195" s="9"/>
      <c r="M195" s="9"/>
    </row>
    <row r="196" spans="1:13" s="3" customFormat="1" ht="12.75" customHeight="1">
      <c r="A196" s="400"/>
      <c r="B196" s="385" t="s">
        <v>31</v>
      </c>
      <c r="C196" s="398"/>
      <c r="D196" s="401"/>
      <c r="E196" s="108"/>
      <c r="F196" s="308"/>
      <c r="G196" s="57"/>
      <c r="H196" s="9"/>
      <c r="I196" s="9"/>
      <c r="J196" s="9"/>
      <c r="K196" s="9"/>
      <c r="L196" s="9"/>
      <c r="M196" s="9"/>
    </row>
    <row r="197" spans="1:13" s="3" customFormat="1">
      <c r="A197" s="400"/>
      <c r="B197" s="385" t="s">
        <v>43</v>
      </c>
      <c r="C197" s="398"/>
      <c r="D197" s="401"/>
      <c r="E197" s="108"/>
      <c r="F197" s="308"/>
      <c r="G197" s="57"/>
      <c r="H197" s="9"/>
      <c r="I197" s="9"/>
      <c r="J197" s="9"/>
      <c r="K197" s="9"/>
      <c r="L197" s="9"/>
      <c r="M197" s="9"/>
    </row>
    <row r="198" spans="1:13" s="3" customFormat="1" ht="25.5">
      <c r="A198" s="400"/>
      <c r="B198" s="385" t="s">
        <v>33</v>
      </c>
      <c r="C198" s="398"/>
      <c r="D198" s="401"/>
      <c r="E198" s="108"/>
      <c r="F198" s="308"/>
      <c r="G198" s="57"/>
      <c r="H198" s="9"/>
      <c r="I198" s="9"/>
      <c r="J198" s="9"/>
      <c r="K198" s="9"/>
      <c r="L198" s="9"/>
      <c r="M198" s="9"/>
    </row>
    <row r="199" spans="1:13" s="3" customFormat="1" ht="38.25">
      <c r="A199" s="400"/>
      <c r="B199" s="457" t="s">
        <v>367</v>
      </c>
      <c r="C199" s="398"/>
      <c r="D199" s="401"/>
      <c r="E199" s="108"/>
      <c r="F199" s="308"/>
      <c r="G199" s="57"/>
      <c r="H199" s="9"/>
      <c r="I199" s="9"/>
      <c r="J199" s="9"/>
      <c r="K199" s="9"/>
      <c r="L199" s="9"/>
      <c r="M199" s="9"/>
    </row>
    <row r="200" spans="1:13" s="3" customFormat="1" ht="25.5">
      <c r="A200" s="400"/>
      <c r="B200" s="457" t="s">
        <v>368</v>
      </c>
      <c r="C200" s="398"/>
      <c r="D200" s="401"/>
      <c r="E200" s="108"/>
      <c r="F200" s="308"/>
      <c r="G200" s="57"/>
      <c r="H200" s="9"/>
      <c r="I200" s="9"/>
      <c r="J200" s="9"/>
      <c r="K200" s="9"/>
      <c r="L200" s="9"/>
      <c r="M200" s="9"/>
    </row>
    <row r="201" spans="1:13" s="3" customFormat="1">
      <c r="A201" s="384"/>
      <c r="B201" s="403" t="s">
        <v>369</v>
      </c>
      <c r="C201" s="398"/>
      <c r="D201" s="401"/>
      <c r="E201" s="108"/>
      <c r="F201" s="308"/>
      <c r="G201" s="57"/>
      <c r="H201" s="9"/>
      <c r="I201" s="9"/>
      <c r="J201" s="9"/>
      <c r="K201" s="9"/>
      <c r="L201" s="9"/>
      <c r="M201" s="9"/>
    </row>
    <row r="202" spans="1:13" s="3" customFormat="1">
      <c r="A202" s="384"/>
      <c r="B202" s="403" t="s">
        <v>326</v>
      </c>
      <c r="C202" s="408" t="s">
        <v>23</v>
      </c>
      <c r="D202" s="401">
        <v>5</v>
      </c>
      <c r="E202" s="108"/>
      <c r="F202" s="309">
        <f>D202*E202</f>
        <v>0</v>
      </c>
      <c r="G202" s="57"/>
      <c r="H202" s="9"/>
      <c r="I202" s="9"/>
      <c r="J202" s="9"/>
      <c r="K202" s="9"/>
      <c r="L202" s="9"/>
      <c r="M202" s="9"/>
    </row>
    <row r="203" spans="1:13" s="3" customFormat="1">
      <c r="A203" s="400"/>
      <c r="B203" s="385"/>
      <c r="C203" s="398"/>
      <c r="D203" s="401"/>
      <c r="E203" s="108"/>
      <c r="F203" s="308"/>
      <c r="G203" s="57"/>
      <c r="H203" s="9"/>
      <c r="I203" s="9"/>
      <c r="J203" s="9"/>
      <c r="K203" s="9"/>
      <c r="L203" s="9"/>
      <c r="M203" s="9"/>
    </row>
    <row r="204" spans="1:13" s="3" customFormat="1" ht="25.5">
      <c r="A204" s="407" t="s">
        <v>49</v>
      </c>
      <c r="B204" s="457" t="s">
        <v>722</v>
      </c>
      <c r="C204" s="408" t="s">
        <v>23</v>
      </c>
      <c r="D204" s="401">
        <v>578</v>
      </c>
      <c r="E204" s="108"/>
      <c r="F204" s="308">
        <f>D204*E204</f>
        <v>0</v>
      </c>
      <c r="G204" s="57"/>
      <c r="H204" s="9"/>
      <c r="I204" s="9"/>
      <c r="J204" s="9"/>
      <c r="K204" s="9"/>
      <c r="L204" s="9"/>
      <c r="M204" s="9"/>
    </row>
    <row r="205" spans="1:13" s="3" customFormat="1">
      <c r="A205" s="400"/>
      <c r="B205" s="385"/>
      <c r="C205" s="398"/>
      <c r="D205" s="401"/>
      <c r="E205" s="108"/>
      <c r="F205" s="308"/>
      <c r="G205" s="57"/>
      <c r="H205" s="41"/>
      <c r="I205" s="41"/>
      <c r="J205" s="9"/>
      <c r="K205" s="9"/>
      <c r="L205" s="9"/>
      <c r="M205" s="9"/>
    </row>
    <row r="206" spans="1:13" s="3" customFormat="1" ht="76.5">
      <c r="A206" s="407" t="s">
        <v>53</v>
      </c>
      <c r="B206" s="458" t="s">
        <v>370</v>
      </c>
      <c r="C206" s="459"/>
      <c r="D206" s="401"/>
      <c r="E206" s="108"/>
      <c r="F206" s="308"/>
      <c r="G206" s="57"/>
      <c r="H206" s="9"/>
      <c r="I206" s="9"/>
      <c r="J206" s="9"/>
      <c r="K206" s="9"/>
      <c r="L206" s="9"/>
      <c r="M206" s="9"/>
    </row>
    <row r="207" spans="1:13" s="3" customFormat="1">
      <c r="A207" s="400"/>
      <c r="B207" s="403" t="s">
        <v>326</v>
      </c>
      <c r="C207" s="460" t="s">
        <v>23</v>
      </c>
      <c r="D207" s="401">
        <v>87</v>
      </c>
      <c r="E207" s="108"/>
      <c r="F207" s="309">
        <f>D207*E207</f>
        <v>0</v>
      </c>
      <c r="G207" s="57"/>
      <c r="H207" s="9"/>
      <c r="I207" s="9"/>
      <c r="J207" s="9"/>
      <c r="K207" s="9"/>
      <c r="L207" s="9"/>
      <c r="M207" s="9"/>
    </row>
    <row r="208" spans="1:13" s="3" customFormat="1">
      <c r="A208" s="400"/>
      <c r="B208" s="457"/>
      <c r="C208" s="398"/>
      <c r="D208" s="401"/>
      <c r="E208" s="108"/>
      <c r="F208" s="308"/>
      <c r="G208" s="57"/>
      <c r="H208" s="9"/>
      <c r="I208" s="9"/>
      <c r="J208" s="9"/>
      <c r="K208" s="9"/>
      <c r="L208" s="9"/>
      <c r="M208" s="9"/>
    </row>
    <row r="209" spans="1:13" s="3" customFormat="1" ht="76.5">
      <c r="A209" s="407" t="s">
        <v>55</v>
      </c>
      <c r="B209" s="458" t="s">
        <v>371</v>
      </c>
      <c r="C209" s="398"/>
      <c r="D209" s="401"/>
      <c r="E209" s="108"/>
      <c r="F209" s="308"/>
      <c r="G209" s="57"/>
      <c r="H209" s="9"/>
      <c r="I209" s="9"/>
      <c r="J209" s="9"/>
      <c r="K209" s="9"/>
      <c r="L209" s="9"/>
      <c r="M209" s="9"/>
    </row>
    <row r="210" spans="1:13" s="3" customFormat="1">
      <c r="A210" s="400"/>
      <c r="B210" s="457" t="s">
        <v>202</v>
      </c>
      <c r="C210" s="408" t="s">
        <v>23</v>
      </c>
      <c r="D210" s="401">
        <v>450</v>
      </c>
      <c r="E210" s="108"/>
      <c r="F210" s="308">
        <f t="shared" ref="F210:F211" si="0">D210*E210</f>
        <v>0</v>
      </c>
      <c r="G210" s="57"/>
      <c r="H210" s="9"/>
      <c r="I210" s="9"/>
      <c r="J210" s="9"/>
      <c r="K210" s="9"/>
      <c r="L210" s="9"/>
      <c r="M210" s="9"/>
    </row>
    <row r="211" spans="1:13" s="3" customFormat="1">
      <c r="A211" s="400"/>
      <c r="B211" s="457" t="s">
        <v>203</v>
      </c>
      <c r="C211" s="408" t="s">
        <v>23</v>
      </c>
      <c r="D211" s="401">
        <v>232.8</v>
      </c>
      <c r="E211" s="108"/>
      <c r="F211" s="308">
        <f t="shared" si="0"/>
        <v>0</v>
      </c>
      <c r="G211" s="57"/>
      <c r="H211" s="9"/>
      <c r="I211" s="9"/>
      <c r="J211" s="9"/>
      <c r="K211" s="9"/>
      <c r="L211" s="9"/>
      <c r="M211" s="9"/>
    </row>
    <row r="212" spans="1:13" s="3" customFormat="1">
      <c r="A212" s="400"/>
      <c r="B212" s="457"/>
      <c r="C212" s="398"/>
      <c r="D212" s="401"/>
      <c r="E212" s="108"/>
      <c r="F212" s="308"/>
      <c r="G212" s="57"/>
      <c r="H212" s="9"/>
      <c r="I212" s="9"/>
      <c r="J212" s="9"/>
      <c r="K212" s="9"/>
      <c r="L212" s="9"/>
      <c r="M212" s="9"/>
    </row>
    <row r="213" spans="1:13" s="3" customFormat="1" ht="25.5">
      <c r="A213" s="407" t="s">
        <v>56</v>
      </c>
      <c r="B213" s="457" t="s">
        <v>204</v>
      </c>
      <c r="C213" s="398"/>
      <c r="D213" s="401"/>
      <c r="E213" s="108"/>
      <c r="F213" s="308"/>
      <c r="G213" s="57"/>
      <c r="H213" s="9"/>
      <c r="I213" s="9"/>
      <c r="J213" s="9"/>
      <c r="K213" s="9"/>
      <c r="L213" s="9"/>
      <c r="M213" s="9"/>
    </row>
    <row r="214" spans="1:13" s="3" customFormat="1">
      <c r="A214" s="400"/>
      <c r="B214" s="461" t="s">
        <v>20</v>
      </c>
      <c r="C214" s="398"/>
      <c r="D214" s="401"/>
      <c r="E214" s="108"/>
      <c r="F214" s="308"/>
      <c r="G214" s="57"/>
      <c r="H214" s="9"/>
      <c r="I214" s="9"/>
      <c r="J214" s="9"/>
      <c r="K214" s="9"/>
      <c r="L214" s="9"/>
      <c r="M214" s="9"/>
    </row>
    <row r="215" spans="1:13" s="3" customFormat="1">
      <c r="A215" s="400"/>
      <c r="B215" s="461" t="s">
        <v>21</v>
      </c>
      <c r="C215" s="398"/>
      <c r="D215" s="401"/>
      <c r="E215" s="108"/>
      <c r="F215" s="308"/>
      <c r="G215" s="57"/>
      <c r="H215" s="9"/>
      <c r="I215" s="9"/>
      <c r="J215" s="9"/>
      <c r="K215" s="9"/>
      <c r="L215" s="9"/>
      <c r="M215" s="9"/>
    </row>
    <row r="216" spans="1:13" s="3" customFormat="1" ht="38.25">
      <c r="A216" s="400"/>
      <c r="B216" s="461" t="s">
        <v>32</v>
      </c>
      <c r="C216" s="398"/>
      <c r="D216" s="401"/>
      <c r="E216" s="108"/>
      <c r="F216" s="308"/>
      <c r="G216" s="57"/>
      <c r="H216" s="9"/>
      <c r="I216" s="9"/>
      <c r="J216" s="9"/>
      <c r="K216" s="9"/>
      <c r="L216" s="9"/>
      <c r="M216" s="9"/>
    </row>
    <row r="217" spans="1:13" s="3" customFormat="1">
      <c r="A217" s="400"/>
      <c r="B217" s="457" t="s">
        <v>205</v>
      </c>
      <c r="C217" s="398"/>
      <c r="D217" s="401"/>
      <c r="E217" s="108"/>
      <c r="F217" s="308"/>
      <c r="G217" s="57"/>
      <c r="H217" s="9"/>
      <c r="I217" s="9"/>
      <c r="J217" s="9"/>
      <c r="K217" s="9"/>
      <c r="L217" s="9"/>
      <c r="M217" s="9"/>
    </row>
    <row r="218" spans="1:13" s="3" customFormat="1">
      <c r="A218" s="400"/>
      <c r="B218" s="457" t="s">
        <v>326</v>
      </c>
      <c r="C218" s="408" t="s">
        <v>23</v>
      </c>
      <c r="D218" s="401">
        <v>749</v>
      </c>
      <c r="E218" s="108"/>
      <c r="F218" s="309">
        <f>D218*E218</f>
        <v>0</v>
      </c>
      <c r="G218" s="57"/>
      <c r="H218" s="41"/>
      <c r="I218" s="9"/>
      <c r="J218" s="9"/>
      <c r="K218" s="9"/>
      <c r="L218" s="9"/>
      <c r="M218" s="9"/>
    </row>
    <row r="219" spans="1:13" s="3" customFormat="1">
      <c r="A219" s="400"/>
      <c r="B219" s="385"/>
      <c r="C219" s="398"/>
      <c r="D219" s="401"/>
      <c r="E219" s="108"/>
      <c r="F219" s="308"/>
      <c r="G219" s="57"/>
      <c r="H219" s="9"/>
      <c r="I219" s="9"/>
      <c r="J219" s="9"/>
      <c r="K219" s="9"/>
      <c r="L219" s="9"/>
      <c r="M219" s="9"/>
    </row>
    <row r="220" spans="1:13" s="3" customFormat="1" ht="38.25">
      <c r="A220" s="407" t="s">
        <v>58</v>
      </c>
      <c r="B220" s="457" t="s">
        <v>372</v>
      </c>
      <c r="C220" s="398"/>
      <c r="D220" s="401"/>
      <c r="E220" s="108"/>
      <c r="F220" s="308"/>
      <c r="G220" s="57"/>
      <c r="H220" s="9"/>
      <c r="I220" s="9"/>
      <c r="J220" s="9"/>
      <c r="K220" s="9"/>
      <c r="L220" s="9"/>
      <c r="M220" s="9"/>
    </row>
    <row r="221" spans="1:13" s="3" customFormat="1" ht="25.5">
      <c r="A221" s="400"/>
      <c r="B221" s="457" t="s">
        <v>375</v>
      </c>
      <c r="C221" s="398"/>
      <c r="D221" s="401"/>
      <c r="E221" s="108"/>
      <c r="F221" s="308"/>
      <c r="G221" s="57"/>
      <c r="H221" s="9"/>
      <c r="I221" s="9"/>
      <c r="J221" s="9"/>
      <c r="K221" s="9"/>
      <c r="L221" s="9"/>
      <c r="M221" s="9"/>
    </row>
    <row r="222" spans="1:13" s="3" customFormat="1">
      <c r="A222" s="400"/>
      <c r="B222" s="457" t="s">
        <v>374</v>
      </c>
      <c r="C222" s="398"/>
      <c r="D222" s="401"/>
      <c r="E222" s="108"/>
      <c r="F222" s="308"/>
      <c r="G222" s="57"/>
      <c r="H222" s="9"/>
      <c r="I222" s="9"/>
      <c r="J222" s="9"/>
      <c r="K222" s="9"/>
      <c r="L222" s="9"/>
      <c r="M222" s="9"/>
    </row>
    <row r="223" spans="1:13" s="3" customFormat="1">
      <c r="A223" s="400"/>
      <c r="B223" s="461" t="s">
        <v>20</v>
      </c>
      <c r="C223" s="398"/>
      <c r="D223" s="401"/>
      <c r="E223" s="108"/>
      <c r="F223" s="308"/>
      <c r="G223" s="57"/>
      <c r="H223" s="9"/>
      <c r="I223" s="9"/>
      <c r="J223" s="9"/>
      <c r="K223" s="9"/>
      <c r="L223" s="9"/>
      <c r="M223" s="9"/>
    </row>
    <row r="224" spans="1:13" s="3" customFormat="1">
      <c r="A224" s="400"/>
      <c r="B224" s="457" t="s">
        <v>373</v>
      </c>
      <c r="C224" s="398"/>
      <c r="D224" s="401"/>
      <c r="E224" s="108"/>
      <c r="F224" s="308"/>
      <c r="G224" s="57"/>
      <c r="H224" s="41"/>
      <c r="I224" s="9"/>
      <c r="J224" s="9"/>
      <c r="K224" s="9"/>
      <c r="L224" s="9"/>
      <c r="M224" s="9"/>
    </row>
    <row r="225" spans="1:13" s="3" customFormat="1" ht="38.25">
      <c r="A225" s="400"/>
      <c r="B225" s="461" t="s">
        <v>32</v>
      </c>
      <c r="C225" s="398"/>
      <c r="D225" s="401"/>
      <c r="E225" s="108"/>
      <c r="F225" s="308"/>
      <c r="G225" s="57"/>
      <c r="H225" s="41"/>
      <c r="I225" s="9"/>
      <c r="J225" s="9"/>
      <c r="K225" s="9"/>
      <c r="L225" s="9"/>
      <c r="M225" s="9"/>
    </row>
    <row r="226" spans="1:13" s="3" customFormat="1">
      <c r="A226" s="400"/>
      <c r="B226" s="457" t="s">
        <v>376</v>
      </c>
      <c r="C226" s="398"/>
      <c r="D226" s="401"/>
      <c r="E226" s="108"/>
      <c r="F226" s="308"/>
      <c r="G226" s="57"/>
      <c r="H226" s="9"/>
      <c r="I226" s="9"/>
      <c r="J226" s="9"/>
      <c r="K226" s="9"/>
      <c r="L226" s="9"/>
      <c r="M226" s="9"/>
    </row>
    <row r="227" spans="1:13" s="3" customFormat="1">
      <c r="A227" s="400"/>
      <c r="B227" s="457" t="s">
        <v>326</v>
      </c>
      <c r="C227" s="408" t="s">
        <v>23</v>
      </c>
      <c r="D227" s="401">
        <v>50</v>
      </c>
      <c r="E227" s="108"/>
      <c r="F227" s="309">
        <f>D227*E227</f>
        <v>0</v>
      </c>
      <c r="G227" s="57"/>
      <c r="H227" s="9"/>
      <c r="I227" s="9"/>
      <c r="J227" s="9"/>
      <c r="K227" s="9"/>
      <c r="L227" s="9"/>
      <c r="M227" s="9"/>
    </row>
    <row r="228" spans="1:13" s="3" customFormat="1">
      <c r="A228" s="400"/>
      <c r="B228" s="461"/>
      <c r="C228" s="408"/>
      <c r="D228" s="401"/>
      <c r="E228" s="108"/>
      <c r="F228" s="310"/>
      <c r="G228" s="57"/>
      <c r="H228" s="9"/>
      <c r="I228" s="9"/>
      <c r="J228" s="9"/>
      <c r="K228" s="9"/>
      <c r="L228" s="9"/>
      <c r="M228" s="9"/>
    </row>
    <row r="229" spans="1:13" s="3" customFormat="1" ht="25.5">
      <c r="A229" s="407" t="s">
        <v>59</v>
      </c>
      <c r="B229" s="457" t="s">
        <v>377</v>
      </c>
      <c r="C229" s="408" t="s">
        <v>5</v>
      </c>
      <c r="D229" s="401">
        <v>80</v>
      </c>
      <c r="E229" s="108"/>
      <c r="F229" s="309">
        <f>D229*E229</f>
        <v>0</v>
      </c>
      <c r="G229" s="57"/>
      <c r="H229" s="9"/>
      <c r="I229" s="9"/>
      <c r="J229" s="9"/>
      <c r="K229" s="9"/>
      <c r="L229" s="9"/>
      <c r="M229" s="9"/>
    </row>
    <row r="230" spans="1:13" s="3" customFormat="1">
      <c r="A230" s="400"/>
      <c r="B230" s="461"/>
      <c r="C230" s="408"/>
      <c r="D230" s="401"/>
      <c r="E230" s="108"/>
      <c r="F230" s="310"/>
      <c r="G230" s="57"/>
      <c r="H230" s="9"/>
      <c r="I230" s="9"/>
      <c r="J230" s="9"/>
      <c r="K230" s="9"/>
      <c r="L230" s="9"/>
      <c r="M230" s="9"/>
    </row>
    <row r="231" spans="1:13" s="3" customFormat="1">
      <c r="A231" s="384"/>
      <c r="B231" s="461"/>
      <c r="C231" s="398"/>
      <c r="D231" s="401"/>
      <c r="E231" s="108"/>
      <c r="F231" s="308"/>
      <c r="G231" s="57"/>
      <c r="H231" s="47"/>
      <c r="I231" s="9"/>
      <c r="J231" s="9"/>
      <c r="K231" s="9"/>
      <c r="L231" s="9"/>
      <c r="M231" s="9"/>
    </row>
    <row r="232" spans="1:13" s="3" customFormat="1" ht="13.5" thickBot="1">
      <c r="A232" s="409"/>
      <c r="B232" s="462" t="s">
        <v>75</v>
      </c>
      <c r="C232" s="411"/>
      <c r="D232" s="412"/>
      <c r="E232" s="109"/>
      <c r="F232" s="110">
        <f>SUM(F197:F231)</f>
        <v>0</v>
      </c>
      <c r="G232" s="57"/>
      <c r="H232" s="47"/>
      <c r="I232" s="9"/>
      <c r="J232" s="9"/>
      <c r="K232" s="9"/>
      <c r="L232" s="9"/>
      <c r="M232" s="9"/>
    </row>
    <row r="233" spans="1:13" s="3" customFormat="1" ht="13.5" thickTop="1">
      <c r="A233" s="384"/>
      <c r="B233" s="461"/>
      <c r="C233" s="398"/>
      <c r="D233" s="463"/>
      <c r="E233" s="111"/>
      <c r="F233" s="308"/>
      <c r="G233" s="57"/>
      <c r="H233" s="9"/>
      <c r="I233" s="9"/>
      <c r="J233" s="9"/>
      <c r="K233" s="9"/>
      <c r="L233" s="9"/>
      <c r="M233" s="9"/>
    </row>
    <row r="234" spans="1:13" s="3" customFormat="1">
      <c r="A234" s="396" t="s">
        <v>730</v>
      </c>
      <c r="B234" s="397" t="s">
        <v>29</v>
      </c>
      <c r="C234" s="398"/>
      <c r="D234" s="401"/>
      <c r="E234" s="108"/>
      <c r="F234" s="308"/>
      <c r="G234" s="57"/>
      <c r="H234" s="47"/>
      <c r="I234" s="9"/>
      <c r="J234" s="9"/>
      <c r="K234" s="9"/>
      <c r="L234" s="9"/>
      <c r="M234" s="9"/>
    </row>
    <row r="235" spans="1:13" s="3" customFormat="1">
      <c r="A235" s="384"/>
      <c r="B235" s="385"/>
      <c r="C235" s="398"/>
      <c r="D235" s="401"/>
      <c r="E235" s="108"/>
      <c r="F235" s="308"/>
      <c r="G235" s="57"/>
      <c r="H235" s="47"/>
      <c r="I235" s="9"/>
      <c r="J235" s="9"/>
      <c r="K235" s="9"/>
      <c r="L235" s="9"/>
      <c r="M235" s="9"/>
    </row>
    <row r="236" spans="1:13" s="3" customFormat="1" ht="38.25">
      <c r="A236" s="407" t="s">
        <v>48</v>
      </c>
      <c r="B236" s="403" t="s">
        <v>741</v>
      </c>
      <c r="C236" s="398"/>
      <c r="D236" s="401"/>
      <c r="E236" s="108"/>
      <c r="F236" s="308"/>
      <c r="G236" s="57"/>
      <c r="H236" s="47"/>
      <c r="I236" s="9"/>
      <c r="J236" s="9"/>
      <c r="K236" s="9"/>
      <c r="L236" s="9"/>
      <c r="M236" s="9"/>
    </row>
    <row r="237" spans="1:13" s="3" customFormat="1" ht="25.5">
      <c r="A237" s="407"/>
      <c r="B237" s="403" t="s">
        <v>731</v>
      </c>
      <c r="C237" s="398"/>
      <c r="D237" s="401"/>
      <c r="E237" s="108"/>
      <c r="F237" s="308"/>
      <c r="G237" s="57"/>
      <c r="H237" s="47"/>
      <c r="I237" s="9"/>
      <c r="J237" s="9"/>
      <c r="K237" s="9"/>
      <c r="L237" s="9"/>
      <c r="M237" s="9"/>
    </row>
    <row r="238" spans="1:13" s="3" customFormat="1" ht="25.5">
      <c r="A238" s="400"/>
      <c r="B238" s="403" t="s">
        <v>378</v>
      </c>
      <c r="C238" s="398"/>
      <c r="D238" s="401"/>
      <c r="E238" s="108"/>
      <c r="F238" s="308"/>
      <c r="G238" s="57"/>
      <c r="H238" s="47"/>
      <c r="I238" s="9"/>
      <c r="J238" s="9"/>
      <c r="K238" s="9"/>
      <c r="L238" s="9"/>
      <c r="M238" s="9"/>
    </row>
    <row r="239" spans="1:13" s="3" customFormat="1">
      <c r="A239" s="400"/>
      <c r="B239" s="403" t="s">
        <v>334</v>
      </c>
      <c r="C239" s="398"/>
      <c r="D239" s="401"/>
      <c r="E239" s="108"/>
      <c r="F239" s="308"/>
      <c r="G239" s="57"/>
      <c r="H239" s="47"/>
      <c r="I239" s="9"/>
      <c r="J239" s="9"/>
      <c r="K239" s="9"/>
      <c r="L239" s="9"/>
      <c r="M239" s="9"/>
    </row>
    <row r="240" spans="1:13" s="3" customFormat="1" ht="25.5">
      <c r="A240" s="400"/>
      <c r="B240" s="403" t="s">
        <v>286</v>
      </c>
      <c r="C240" s="398"/>
      <c r="D240" s="401"/>
      <c r="E240" s="108"/>
      <c r="F240" s="308"/>
      <c r="G240" s="57"/>
      <c r="H240" s="9"/>
      <c r="I240" s="9"/>
      <c r="J240" s="9"/>
      <c r="K240" s="9"/>
      <c r="L240" s="9"/>
      <c r="M240" s="9"/>
    </row>
    <row r="241" spans="1:13" s="3" customFormat="1" ht="51">
      <c r="A241" s="400"/>
      <c r="B241" s="403" t="s">
        <v>379</v>
      </c>
      <c r="C241" s="398"/>
      <c r="D241" s="401"/>
      <c r="E241" s="108"/>
      <c r="F241" s="308"/>
      <c r="G241" s="57"/>
      <c r="H241" s="9"/>
      <c r="I241" s="9"/>
      <c r="J241" s="9"/>
      <c r="K241" s="9"/>
      <c r="L241" s="9"/>
      <c r="M241" s="9"/>
    </row>
    <row r="242" spans="1:13" s="3" customFormat="1" ht="25.5">
      <c r="A242" s="400"/>
      <c r="B242" s="385" t="s">
        <v>169</v>
      </c>
      <c r="C242" s="398"/>
      <c r="D242" s="401"/>
      <c r="E242" s="108"/>
      <c r="F242" s="308"/>
      <c r="G242" s="57"/>
      <c r="H242" s="9"/>
      <c r="I242" s="9"/>
      <c r="J242" s="9"/>
      <c r="K242" s="9"/>
      <c r="L242" s="9"/>
      <c r="M242" s="9"/>
    </row>
    <row r="243" spans="1:13" s="3" customFormat="1">
      <c r="A243" s="400"/>
      <c r="B243" s="403" t="s">
        <v>733</v>
      </c>
      <c r="C243" s="398"/>
      <c r="D243" s="401"/>
      <c r="E243" s="108"/>
      <c r="F243" s="308"/>
      <c r="G243" s="57"/>
      <c r="H243" s="9"/>
      <c r="I243" s="9"/>
      <c r="J243" s="9"/>
      <c r="K243" s="9"/>
      <c r="L243" s="9"/>
      <c r="M243" s="9"/>
    </row>
    <row r="244" spans="1:13" s="3" customFormat="1">
      <c r="A244" s="400"/>
      <c r="B244" s="385" t="s">
        <v>170</v>
      </c>
      <c r="C244" s="398"/>
      <c r="D244" s="401"/>
      <c r="E244" s="108"/>
      <c r="F244" s="308"/>
      <c r="G244" s="57"/>
      <c r="H244" s="9"/>
      <c r="I244" s="9"/>
      <c r="J244" s="9"/>
      <c r="K244" s="9"/>
      <c r="L244" s="9"/>
      <c r="M244" s="9"/>
    </row>
    <row r="245" spans="1:13" s="3" customFormat="1">
      <c r="A245" s="400"/>
      <c r="B245" s="464" t="s">
        <v>171</v>
      </c>
      <c r="C245" s="398"/>
      <c r="D245" s="401"/>
      <c r="E245" s="108"/>
      <c r="F245" s="308"/>
      <c r="G245" s="57"/>
      <c r="H245" s="9"/>
      <c r="I245" s="9"/>
      <c r="J245" s="9"/>
      <c r="K245" s="9"/>
      <c r="L245" s="9"/>
      <c r="M245" s="9"/>
    </row>
    <row r="246" spans="1:13" s="3" customFormat="1">
      <c r="A246" s="400"/>
      <c r="B246" s="464" t="s">
        <v>172</v>
      </c>
      <c r="C246" s="398"/>
      <c r="D246" s="401"/>
      <c r="E246" s="108"/>
      <c r="F246" s="308"/>
      <c r="G246" s="57"/>
      <c r="H246" s="9"/>
      <c r="I246" s="9"/>
      <c r="J246" s="9"/>
      <c r="K246" s="9"/>
      <c r="L246" s="9"/>
      <c r="M246" s="9"/>
    </row>
    <row r="247" spans="1:13" s="3" customFormat="1">
      <c r="A247" s="400"/>
      <c r="B247" s="464" t="s">
        <v>732</v>
      </c>
      <c r="C247" s="398"/>
      <c r="D247" s="401"/>
      <c r="E247" s="108"/>
      <c r="F247" s="308"/>
      <c r="G247" s="57"/>
      <c r="H247" s="9"/>
      <c r="I247" s="9"/>
      <c r="J247" s="9"/>
      <c r="K247" s="9"/>
      <c r="L247" s="9"/>
      <c r="M247" s="9"/>
    </row>
    <row r="248" spans="1:13" s="3" customFormat="1">
      <c r="A248" s="400"/>
      <c r="B248" s="464" t="s">
        <v>326</v>
      </c>
      <c r="C248" s="408" t="s">
        <v>23</v>
      </c>
      <c r="D248" s="401">
        <v>9.25</v>
      </c>
      <c r="E248" s="108"/>
      <c r="F248" s="309">
        <f>D248*E248</f>
        <v>0</v>
      </c>
      <c r="G248" s="57"/>
      <c r="H248" s="9"/>
      <c r="I248" s="9"/>
      <c r="J248" s="9"/>
      <c r="K248" s="9"/>
      <c r="L248" s="9"/>
      <c r="M248" s="9"/>
    </row>
    <row r="249" spans="1:13" s="3" customFormat="1">
      <c r="A249" s="400"/>
      <c r="B249" s="465"/>
      <c r="C249" s="398"/>
      <c r="D249" s="401"/>
      <c r="E249" s="108"/>
      <c r="F249" s="308"/>
      <c r="G249" s="57"/>
      <c r="H249" s="9"/>
      <c r="I249" s="9"/>
      <c r="J249" s="9"/>
      <c r="K249" s="9"/>
      <c r="L249" s="9"/>
      <c r="M249" s="9"/>
    </row>
    <row r="250" spans="1:13" s="3" customFormat="1">
      <c r="A250" s="407" t="s">
        <v>49</v>
      </c>
      <c r="B250" s="464" t="s">
        <v>173</v>
      </c>
      <c r="C250" s="398"/>
      <c r="D250" s="401"/>
      <c r="E250" s="108"/>
      <c r="F250" s="308"/>
      <c r="G250" s="57"/>
      <c r="H250" s="9"/>
      <c r="I250" s="9"/>
      <c r="J250" s="9"/>
      <c r="K250" s="9"/>
      <c r="L250" s="9"/>
      <c r="M250" s="9"/>
    </row>
    <row r="251" spans="1:13" s="3" customFormat="1" ht="38.25">
      <c r="A251" s="400"/>
      <c r="B251" s="403" t="s">
        <v>380</v>
      </c>
      <c r="C251" s="398"/>
      <c r="D251" s="401"/>
      <c r="E251" s="108"/>
      <c r="F251" s="308"/>
      <c r="G251" s="57"/>
      <c r="H251" s="9"/>
      <c r="I251" s="9"/>
      <c r="J251" s="9"/>
      <c r="K251" s="9"/>
      <c r="L251" s="9"/>
      <c r="M251" s="9"/>
    </row>
    <row r="252" spans="1:13" s="3" customFormat="1">
      <c r="A252" s="400"/>
      <c r="B252" s="464" t="s">
        <v>381</v>
      </c>
      <c r="C252" s="408" t="s">
        <v>3</v>
      </c>
      <c r="D252" s="401">
        <v>60</v>
      </c>
      <c r="E252" s="108"/>
      <c r="F252" s="309">
        <f>D252*E252</f>
        <v>0</v>
      </c>
      <c r="G252" s="57"/>
      <c r="H252" s="9"/>
      <c r="I252" s="9"/>
      <c r="J252" s="9"/>
      <c r="K252" s="9"/>
      <c r="L252" s="9"/>
      <c r="M252" s="9"/>
    </row>
    <row r="253" spans="1:13" s="3" customFormat="1">
      <c r="A253" s="400"/>
      <c r="B253" s="385"/>
      <c r="C253" s="398"/>
      <c r="D253" s="401"/>
      <c r="E253" s="108"/>
      <c r="F253" s="308"/>
      <c r="G253" s="57"/>
      <c r="H253" s="9"/>
      <c r="I253" s="9"/>
      <c r="J253" s="9"/>
      <c r="K253" s="9"/>
      <c r="L253" s="9"/>
      <c r="M253" s="9"/>
    </row>
    <row r="254" spans="1:13" s="3" customFormat="1" ht="13.5" thickBot="1">
      <c r="A254" s="466"/>
      <c r="B254" s="410" t="s">
        <v>76</v>
      </c>
      <c r="C254" s="422"/>
      <c r="D254" s="467"/>
      <c r="E254" s="112"/>
      <c r="F254" s="110">
        <f>SUM(F245:F253)</f>
        <v>0</v>
      </c>
      <c r="G254" s="57"/>
      <c r="H254" s="9"/>
      <c r="I254" s="9"/>
      <c r="J254" s="9"/>
      <c r="K254" s="9"/>
      <c r="L254" s="9"/>
      <c r="M254" s="9"/>
    </row>
    <row r="255" spans="1:13" s="3" customFormat="1" ht="13.5" thickTop="1">
      <c r="A255" s="469"/>
      <c r="B255" s="397"/>
      <c r="C255" s="391"/>
      <c r="D255" s="470"/>
      <c r="E255" s="113"/>
      <c r="F255" s="311"/>
      <c r="G255" s="57"/>
      <c r="H255" s="9"/>
      <c r="I255" s="9"/>
      <c r="J255" s="9"/>
      <c r="K255" s="9"/>
      <c r="L255" s="9"/>
      <c r="M255" s="9"/>
    </row>
    <row r="256" spans="1:13" s="3" customFormat="1">
      <c r="A256" s="469" t="s">
        <v>59</v>
      </c>
      <c r="B256" s="397" t="s">
        <v>174</v>
      </c>
      <c r="C256" s="391"/>
      <c r="D256" s="470"/>
      <c r="E256" s="113"/>
      <c r="F256" s="311"/>
      <c r="G256" s="57"/>
      <c r="H256" s="9"/>
      <c r="I256" s="9"/>
      <c r="J256" s="9"/>
      <c r="K256" s="9"/>
      <c r="L256" s="9"/>
      <c r="M256" s="9"/>
    </row>
    <row r="257" spans="1:13" s="3" customFormat="1">
      <c r="A257" s="400"/>
      <c r="B257" s="385"/>
      <c r="C257" s="398"/>
      <c r="D257" s="401"/>
      <c r="E257" s="108"/>
      <c r="F257" s="308"/>
      <c r="G257" s="57"/>
      <c r="H257" s="9"/>
      <c r="I257" s="9"/>
      <c r="J257" s="9"/>
      <c r="K257" s="9"/>
      <c r="L257" s="9"/>
      <c r="M257" s="9"/>
    </row>
    <row r="258" spans="1:13" s="3" customFormat="1" ht="25.5">
      <c r="A258" s="407" t="s">
        <v>48</v>
      </c>
      <c r="B258" s="403" t="s">
        <v>191</v>
      </c>
      <c r="C258" s="398"/>
      <c r="D258" s="401"/>
      <c r="E258" s="108"/>
      <c r="F258" s="308"/>
      <c r="G258" s="57"/>
      <c r="H258" s="9"/>
      <c r="I258" s="9"/>
      <c r="J258" s="9"/>
      <c r="K258" s="9"/>
      <c r="L258" s="9"/>
      <c r="M258" s="9"/>
    </row>
    <row r="259" spans="1:13" s="3" customFormat="1" ht="25.5">
      <c r="A259" s="407"/>
      <c r="B259" s="403" t="s">
        <v>193</v>
      </c>
      <c r="C259" s="398"/>
      <c r="D259" s="401"/>
      <c r="E259" s="108"/>
      <c r="F259" s="308"/>
      <c r="G259" s="57"/>
      <c r="H259" s="9"/>
      <c r="I259" s="9"/>
      <c r="J259" s="9"/>
      <c r="K259" s="9"/>
      <c r="L259" s="9"/>
      <c r="M259" s="9"/>
    </row>
    <row r="260" spans="1:13" s="3" customFormat="1">
      <c r="A260" s="400"/>
      <c r="B260" s="403" t="s">
        <v>335</v>
      </c>
      <c r="C260" s="398"/>
      <c r="D260" s="401"/>
      <c r="E260" s="108"/>
      <c r="F260" s="308"/>
      <c r="G260" s="57"/>
      <c r="H260" s="9"/>
      <c r="I260" s="9"/>
      <c r="J260" s="9"/>
      <c r="K260" s="9"/>
      <c r="L260" s="9"/>
      <c r="M260" s="9"/>
    </row>
    <row r="261" spans="1:13" s="3" customFormat="1" ht="25.5">
      <c r="A261" s="407" t="s">
        <v>192</v>
      </c>
      <c r="B261" s="385" t="s">
        <v>734</v>
      </c>
      <c r="C261" s="398"/>
      <c r="D261" s="401"/>
      <c r="E261" s="108"/>
      <c r="F261" s="308"/>
      <c r="G261" s="57"/>
      <c r="H261" s="9"/>
      <c r="I261" s="9"/>
      <c r="J261" s="9"/>
      <c r="K261" s="9"/>
      <c r="L261" s="9"/>
      <c r="M261" s="9"/>
    </row>
    <row r="262" spans="1:13" s="3" customFormat="1" ht="25.5">
      <c r="A262" s="400"/>
      <c r="B262" s="385" t="s">
        <v>735</v>
      </c>
      <c r="C262" s="398"/>
      <c r="D262" s="401"/>
      <c r="E262" s="108"/>
      <c r="F262" s="308"/>
      <c r="G262" s="57"/>
      <c r="H262" s="9"/>
      <c r="I262" s="9"/>
      <c r="J262" s="9"/>
      <c r="K262" s="9"/>
      <c r="L262" s="9"/>
      <c r="M262" s="9"/>
    </row>
    <row r="263" spans="1:13" s="3" customFormat="1" ht="25.5">
      <c r="A263" s="400"/>
      <c r="B263" s="403" t="s">
        <v>382</v>
      </c>
      <c r="C263" s="398"/>
      <c r="D263" s="401"/>
      <c r="E263" s="108"/>
      <c r="F263" s="308"/>
      <c r="G263" s="57"/>
      <c r="H263" s="9"/>
      <c r="I263" s="9"/>
      <c r="J263" s="9"/>
      <c r="K263" s="9"/>
      <c r="L263" s="9"/>
      <c r="M263" s="9"/>
    </row>
    <row r="264" spans="1:13" s="3" customFormat="1">
      <c r="A264" s="400"/>
      <c r="B264" s="403" t="s">
        <v>383</v>
      </c>
      <c r="C264" s="398"/>
      <c r="D264" s="401"/>
      <c r="E264" s="108"/>
      <c r="F264" s="308"/>
      <c r="G264" s="57"/>
      <c r="H264" s="9"/>
      <c r="I264" s="9"/>
      <c r="J264" s="9"/>
      <c r="K264" s="9"/>
      <c r="L264" s="9"/>
      <c r="M264" s="9"/>
    </row>
    <row r="265" spans="1:13" s="3" customFormat="1" ht="26.25" customHeight="1">
      <c r="A265" s="400"/>
      <c r="B265" s="403" t="s">
        <v>749</v>
      </c>
      <c r="C265" s="398"/>
      <c r="D265" s="401"/>
      <c r="E265" s="108"/>
      <c r="F265" s="308"/>
      <c r="G265" s="57"/>
      <c r="H265" s="9"/>
      <c r="I265" s="9"/>
      <c r="J265" s="9"/>
      <c r="K265" s="9"/>
      <c r="L265" s="9"/>
      <c r="M265" s="9"/>
    </row>
    <row r="266" spans="1:13" s="3" customFormat="1">
      <c r="A266" s="400"/>
      <c r="B266" s="403" t="s">
        <v>323</v>
      </c>
      <c r="C266" s="398"/>
      <c r="D266" s="401"/>
      <c r="E266" s="108"/>
      <c r="F266" s="308"/>
      <c r="G266" s="57"/>
      <c r="H266" s="9"/>
      <c r="I266" s="9"/>
      <c r="J266" s="9"/>
      <c r="K266" s="9"/>
      <c r="L266" s="9"/>
      <c r="M266" s="9"/>
    </row>
    <row r="267" spans="1:13" s="3" customFormat="1">
      <c r="A267" s="400"/>
      <c r="B267" s="403"/>
      <c r="C267" s="398"/>
      <c r="D267" s="401"/>
      <c r="E267" s="108"/>
      <c r="F267" s="308"/>
      <c r="G267" s="57"/>
      <c r="H267" s="9"/>
      <c r="I267" s="9"/>
      <c r="J267" s="9"/>
      <c r="K267" s="9"/>
      <c r="L267" s="9"/>
      <c r="M267" s="9"/>
    </row>
    <row r="268" spans="1:13" s="3" customFormat="1" ht="25.5">
      <c r="A268" s="407" t="s">
        <v>194</v>
      </c>
      <c r="B268" s="403" t="s">
        <v>384</v>
      </c>
      <c r="C268" s="398"/>
      <c r="D268" s="401"/>
      <c r="E268" s="108"/>
      <c r="F268" s="308"/>
      <c r="G268" s="57"/>
      <c r="H268" s="9"/>
      <c r="I268" s="9"/>
      <c r="J268" s="9"/>
      <c r="K268" s="9"/>
      <c r="L268" s="9"/>
      <c r="M268" s="9"/>
    </row>
    <row r="269" spans="1:13" s="3" customFormat="1">
      <c r="A269" s="400"/>
      <c r="B269" s="403" t="s">
        <v>195</v>
      </c>
      <c r="C269" s="408" t="s">
        <v>50</v>
      </c>
      <c r="D269" s="401">
        <v>11</v>
      </c>
      <c r="E269" s="108"/>
      <c r="F269" s="309">
        <f>D269*E269</f>
        <v>0</v>
      </c>
      <c r="G269" s="57"/>
      <c r="H269" s="9"/>
      <c r="I269" s="9"/>
      <c r="J269" s="9"/>
      <c r="K269" s="9"/>
      <c r="L269" s="9"/>
      <c r="M269" s="9"/>
    </row>
    <row r="270" spans="1:13" s="3" customFormat="1">
      <c r="A270" s="400"/>
      <c r="B270" s="385"/>
      <c r="C270" s="398"/>
      <c r="D270" s="401"/>
      <c r="E270" s="108"/>
      <c r="F270" s="308"/>
      <c r="G270" s="57"/>
      <c r="H270" s="9"/>
      <c r="I270" s="9"/>
      <c r="J270" s="9"/>
      <c r="K270" s="9"/>
      <c r="L270" s="9"/>
      <c r="M270" s="9"/>
    </row>
    <row r="271" spans="1:13" s="3" customFormat="1" ht="25.5">
      <c r="A271" s="407" t="s">
        <v>196</v>
      </c>
      <c r="B271" s="403" t="s">
        <v>197</v>
      </c>
      <c r="C271" s="398"/>
      <c r="D271" s="401"/>
      <c r="E271" s="108"/>
      <c r="F271" s="308"/>
      <c r="G271" s="57"/>
      <c r="H271" s="9"/>
      <c r="I271" s="9"/>
      <c r="J271" s="9"/>
      <c r="K271" s="9"/>
      <c r="L271" s="9"/>
      <c r="M271" s="9"/>
    </row>
    <row r="272" spans="1:13" s="3" customFormat="1">
      <c r="A272" s="400"/>
      <c r="B272" s="403" t="s">
        <v>385</v>
      </c>
      <c r="C272" s="408" t="s">
        <v>50</v>
      </c>
      <c r="D272" s="401">
        <v>1</v>
      </c>
      <c r="E272" s="108"/>
      <c r="F272" s="309">
        <f>D272*E272</f>
        <v>0</v>
      </c>
      <c r="G272" s="57"/>
      <c r="H272" s="9"/>
      <c r="I272" s="9"/>
      <c r="J272" s="9"/>
      <c r="K272" s="9"/>
      <c r="L272" s="9"/>
      <c r="M272" s="9"/>
    </row>
    <row r="273" spans="1:13" s="3" customFormat="1">
      <c r="A273" s="400"/>
      <c r="B273" s="385"/>
      <c r="C273" s="398"/>
      <c r="D273" s="401"/>
      <c r="E273" s="108"/>
      <c r="F273" s="308"/>
      <c r="G273" s="57"/>
      <c r="H273" s="9"/>
      <c r="I273" s="9"/>
      <c r="J273" s="9"/>
      <c r="K273" s="9"/>
      <c r="L273" s="9"/>
      <c r="M273" s="9"/>
    </row>
    <row r="274" spans="1:13" s="3" customFormat="1" ht="38.25">
      <c r="A274" s="407" t="s">
        <v>49</v>
      </c>
      <c r="B274" s="403" t="s">
        <v>198</v>
      </c>
      <c r="C274" s="398"/>
      <c r="D274" s="401"/>
      <c r="E274" s="108"/>
      <c r="F274" s="308"/>
      <c r="G274" s="57"/>
      <c r="H274" s="9"/>
      <c r="I274" s="9"/>
      <c r="J274" s="9"/>
      <c r="K274" s="9"/>
      <c r="L274" s="9"/>
      <c r="M274" s="9"/>
    </row>
    <row r="275" spans="1:13" s="3" customFormat="1">
      <c r="A275" s="400"/>
      <c r="B275" s="403" t="s">
        <v>199</v>
      </c>
      <c r="C275" s="408" t="s">
        <v>50</v>
      </c>
      <c r="D275" s="401">
        <v>11</v>
      </c>
      <c r="E275" s="108"/>
      <c r="F275" s="309">
        <f t="shared" ref="F275:F276" si="1">D275*E275</f>
        <v>0</v>
      </c>
      <c r="G275" s="57"/>
      <c r="H275" s="9"/>
      <c r="I275" s="9"/>
      <c r="J275" s="9"/>
      <c r="K275" s="9"/>
      <c r="L275" s="9"/>
      <c r="M275" s="9"/>
    </row>
    <row r="276" spans="1:13" s="3" customFormat="1">
      <c r="A276" s="400"/>
      <c r="B276" s="403" t="s">
        <v>200</v>
      </c>
      <c r="C276" s="408" t="s">
        <v>50</v>
      </c>
      <c r="D276" s="401">
        <v>1</v>
      </c>
      <c r="E276" s="108"/>
      <c r="F276" s="309">
        <f t="shared" si="1"/>
        <v>0</v>
      </c>
      <c r="G276" s="57"/>
      <c r="H276" s="9"/>
      <c r="I276" s="9"/>
      <c r="J276" s="9"/>
      <c r="K276" s="9"/>
      <c r="L276" s="9"/>
      <c r="M276" s="9"/>
    </row>
    <row r="277" spans="1:13" s="3" customFormat="1">
      <c r="A277" s="400"/>
      <c r="B277" s="403"/>
      <c r="C277" s="408"/>
      <c r="D277" s="401"/>
      <c r="E277" s="108"/>
      <c r="F277" s="310"/>
      <c r="G277" s="57"/>
      <c r="H277" s="9"/>
      <c r="I277" s="9"/>
      <c r="J277" s="9"/>
      <c r="K277" s="9"/>
      <c r="L277" s="9"/>
      <c r="M277" s="9"/>
    </row>
    <row r="278" spans="1:13" s="272" customFormat="1" ht="38.25">
      <c r="A278" s="400" t="s">
        <v>53</v>
      </c>
      <c r="B278" s="385" t="s">
        <v>736</v>
      </c>
      <c r="C278" s="398"/>
      <c r="D278" s="401"/>
      <c r="E278" s="108"/>
      <c r="F278" s="308"/>
      <c r="G278" s="271"/>
      <c r="H278" s="47"/>
      <c r="I278" s="47"/>
      <c r="J278" s="47"/>
      <c r="K278" s="47"/>
      <c r="L278" s="47"/>
      <c r="M278" s="47"/>
    </row>
    <row r="279" spans="1:13" s="272" customFormat="1">
      <c r="A279" s="400"/>
      <c r="B279" s="385" t="s">
        <v>199</v>
      </c>
      <c r="C279" s="398" t="s">
        <v>50</v>
      </c>
      <c r="D279" s="401">
        <v>11</v>
      </c>
      <c r="E279" s="108"/>
      <c r="F279" s="309">
        <f t="shared" ref="F279:F280" si="2">D279*E279</f>
        <v>0</v>
      </c>
      <c r="G279" s="271"/>
      <c r="H279" s="47"/>
      <c r="I279" s="47"/>
      <c r="J279" s="47"/>
      <c r="K279" s="47"/>
      <c r="L279" s="47"/>
      <c r="M279" s="47"/>
    </row>
    <row r="280" spans="1:13" s="272" customFormat="1">
      <c r="A280" s="400"/>
      <c r="B280" s="385" t="s">
        <v>200</v>
      </c>
      <c r="C280" s="398" t="s">
        <v>50</v>
      </c>
      <c r="D280" s="401">
        <v>1</v>
      </c>
      <c r="E280" s="108"/>
      <c r="F280" s="309">
        <f t="shared" si="2"/>
        <v>0</v>
      </c>
      <c r="G280" s="271"/>
      <c r="H280" s="47"/>
      <c r="I280" s="47"/>
      <c r="J280" s="47"/>
      <c r="K280" s="47"/>
      <c r="L280" s="47"/>
      <c r="M280" s="47"/>
    </row>
    <row r="281" spans="1:13" s="3" customFormat="1">
      <c r="A281" s="400"/>
      <c r="B281" s="403"/>
      <c r="C281" s="408"/>
      <c r="D281" s="401"/>
      <c r="E281" s="388"/>
      <c r="F281" s="310"/>
      <c r="G281" s="57"/>
      <c r="H281" s="9"/>
      <c r="I281" s="9"/>
      <c r="J281" s="9"/>
      <c r="K281" s="9"/>
      <c r="L281" s="9"/>
      <c r="M281" s="9"/>
    </row>
    <row r="282" spans="1:13" s="3" customFormat="1">
      <c r="A282" s="400"/>
      <c r="B282" s="385"/>
      <c r="C282" s="398"/>
      <c r="D282" s="401"/>
      <c r="E282" s="388"/>
      <c r="F282" s="308"/>
      <c r="G282" s="57"/>
      <c r="H282" s="9"/>
      <c r="I282" s="9"/>
      <c r="J282" s="9"/>
      <c r="K282" s="9"/>
      <c r="L282" s="9"/>
      <c r="M282" s="9"/>
    </row>
    <row r="283" spans="1:13" s="3" customFormat="1" ht="13.5" thickBot="1">
      <c r="A283" s="466"/>
      <c r="B283" s="410" t="s">
        <v>201</v>
      </c>
      <c r="C283" s="422"/>
      <c r="D283" s="467"/>
      <c r="E283" s="468"/>
      <c r="F283" s="110">
        <f>SUM(F268:F282)</f>
        <v>0</v>
      </c>
      <c r="G283" s="57"/>
      <c r="H283" s="9"/>
      <c r="I283" s="9"/>
      <c r="J283" s="9"/>
      <c r="K283" s="9"/>
      <c r="L283" s="9"/>
      <c r="M283" s="9"/>
    </row>
    <row r="284" spans="1:13" s="3" customFormat="1" ht="13.5" thickTop="1">
      <c r="A284" s="384"/>
      <c r="B284" s="385"/>
      <c r="C284" s="398"/>
      <c r="D284" s="401"/>
      <c r="E284" s="388"/>
      <c r="F284" s="308"/>
      <c r="G284" s="57"/>
      <c r="H284" s="9"/>
      <c r="I284" s="9"/>
      <c r="J284" s="9"/>
      <c r="K284" s="9"/>
      <c r="L284" s="9"/>
      <c r="M284" s="9"/>
    </row>
    <row r="285" spans="1:13" s="275" customFormat="1" ht="13.5" thickBot="1">
      <c r="A285" s="471"/>
      <c r="B285" s="472" t="s">
        <v>737</v>
      </c>
      <c r="C285" s="473"/>
      <c r="D285" s="474"/>
      <c r="E285" s="312"/>
      <c r="F285" s="312">
        <f>F79+F108+F168+F190+F232+F254+F283</f>
        <v>0</v>
      </c>
      <c r="G285" s="273"/>
      <c r="H285" s="274"/>
      <c r="I285" s="274"/>
      <c r="J285" s="274"/>
      <c r="K285" s="274"/>
      <c r="L285" s="274"/>
      <c r="M285" s="274"/>
    </row>
    <row r="286" spans="1:13" ht="13.5" thickTop="1">
      <c r="A286" s="475"/>
      <c r="B286" s="476"/>
      <c r="C286" s="391"/>
      <c r="D286" s="392"/>
      <c r="E286" s="477"/>
      <c r="F286" s="477"/>
    </row>
    <row r="287" spans="1:13">
      <c r="A287" s="475"/>
      <c r="B287" s="476"/>
      <c r="C287" s="391"/>
      <c r="D287" s="392"/>
      <c r="E287" s="477"/>
      <c r="F287" s="477"/>
    </row>
    <row r="288" spans="1:13">
      <c r="B288" s="45"/>
      <c r="C288" s="7"/>
      <c r="D288" s="8"/>
    </row>
    <row r="289" spans="2:4">
      <c r="B289" s="45"/>
      <c r="C289" s="7"/>
      <c r="D289" s="8"/>
    </row>
    <row r="290" spans="2:4">
      <c r="B290" s="45"/>
      <c r="C290" s="7"/>
      <c r="D290" s="8"/>
    </row>
    <row r="291" spans="2:4">
      <c r="B291" s="45"/>
      <c r="C291" s="7"/>
      <c r="D291" s="8"/>
    </row>
    <row r="292" spans="2:4">
      <c r="C292" s="7"/>
      <c r="D292" s="8"/>
    </row>
    <row r="293" spans="2:4">
      <c r="B293" s="46"/>
      <c r="C293" s="7"/>
      <c r="D293" s="8"/>
    </row>
    <row r="294" spans="2:4">
      <c r="B294" s="46"/>
      <c r="C294" s="7"/>
      <c r="D294" s="8"/>
    </row>
    <row r="295" spans="2:4">
      <c r="B295" s="46"/>
      <c r="C295" s="7"/>
      <c r="D295" s="8"/>
    </row>
    <row r="296" spans="2:4">
      <c r="B296" s="46"/>
      <c r="C296" s="7"/>
      <c r="D296" s="8"/>
    </row>
    <row r="297" spans="2:4">
      <c r="B297" s="46"/>
      <c r="C297" s="7"/>
      <c r="D297" s="8"/>
    </row>
    <row r="298" spans="2:4">
      <c r="B298" s="46"/>
      <c r="C298" s="7"/>
      <c r="D298" s="8"/>
    </row>
    <row r="299" spans="2:4">
      <c r="B299" s="46"/>
      <c r="C299" s="7"/>
      <c r="D299" s="8"/>
    </row>
    <row r="300" spans="2:4">
      <c r="B300" s="46"/>
      <c r="C300" s="7"/>
      <c r="D300" s="8"/>
    </row>
    <row r="301" spans="2:4">
      <c r="B301" s="46"/>
      <c r="C301" s="7"/>
      <c r="D301" s="8"/>
    </row>
    <row r="302" spans="2:4">
      <c r="B302" s="46"/>
      <c r="C302" s="7"/>
      <c r="D302" s="8"/>
    </row>
    <row r="303" spans="2:4">
      <c r="B303" s="46"/>
      <c r="C303" s="7"/>
      <c r="D303" s="8"/>
    </row>
    <row r="304" spans="2:4">
      <c r="B304" s="46"/>
      <c r="C304" s="7"/>
      <c r="D304" s="8"/>
    </row>
    <row r="305" spans="2:4">
      <c r="B305" s="46"/>
      <c r="C305" s="7"/>
      <c r="D305" s="8"/>
    </row>
    <row r="306" spans="2:4">
      <c r="C306" s="7"/>
      <c r="D306" s="8"/>
    </row>
    <row r="307" spans="2:4">
      <c r="C307" s="7"/>
      <c r="D307" s="8"/>
    </row>
    <row r="308" spans="2:4">
      <c r="C308" s="7"/>
      <c r="D308" s="8"/>
    </row>
    <row r="309" spans="2:4">
      <c r="C309" s="7"/>
      <c r="D309" s="8"/>
    </row>
    <row r="310" spans="2:4">
      <c r="C310" s="7"/>
      <c r="D310" s="8"/>
    </row>
    <row r="311" spans="2:4">
      <c r="C311" s="7"/>
      <c r="D311" s="8"/>
    </row>
    <row r="312" spans="2:4">
      <c r="C312" s="7"/>
      <c r="D312" s="8"/>
    </row>
    <row r="313" spans="2:4">
      <c r="C313" s="7"/>
      <c r="D313" s="8"/>
    </row>
    <row r="314" spans="2:4">
      <c r="C314" s="7"/>
      <c r="D314" s="8"/>
    </row>
    <row r="315" spans="2:4">
      <c r="C315" s="7"/>
      <c r="D315" s="8"/>
    </row>
    <row r="316" spans="2:4">
      <c r="C316" s="7"/>
      <c r="D316" s="8"/>
    </row>
    <row r="317" spans="2:4">
      <c r="C317" s="7"/>
      <c r="D317" s="8"/>
    </row>
    <row r="318" spans="2:4">
      <c r="C318" s="7"/>
      <c r="D318" s="8"/>
    </row>
    <row r="319" spans="2:4">
      <c r="C319" s="7"/>
      <c r="D319" s="8"/>
    </row>
    <row r="320" spans="2:4">
      <c r="C320" s="7"/>
      <c r="D320" s="8"/>
    </row>
  </sheetData>
  <sheetProtection password="ED8E" sheet="1" objects="1" scenarios="1"/>
  <phoneticPr fontId="5" type="noConversion"/>
  <pageMargins left="0.70866141732283472" right="0.70866141732283472" top="0.74803149606299213" bottom="0.74803149606299213" header="0.31496062992125984" footer="0.31496062992125984"/>
  <pageSetup paperSize="9" fitToHeight="4" orientation="portrait" horizontalDpi="4294967295" verticalDpi="4294967295" r:id="rId1"/>
  <headerFooter>
    <oddHeader xml:space="preserve">&amp;C&amp;8Preureditev socialnih bivalnih enot
Cesta 24. junija 32, Črnuče&amp;R&amp;8&amp;P&amp;10
</oddHeader>
    <oddFooter>&amp;C&amp;8&amp;A</oddFooter>
  </headerFooter>
  <rowBreaks count="6" manualBreakCount="6">
    <brk id="80" max="5" man="1"/>
    <brk id="109" max="5" man="1"/>
    <brk id="169" max="5" man="1"/>
    <brk id="190" max="5" man="1"/>
    <brk id="232" max="5" man="1"/>
    <brk id="254" max="5" man="1"/>
  </rowBreaks>
  <ignoredErrors>
    <ignoredError sqref="F95" unlockedFormula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FF0000"/>
  </sheetPr>
  <dimension ref="A1:M139"/>
  <sheetViews>
    <sheetView showOutlineSymbols="0" view="pageBreakPreview" zoomScaleNormal="100" zoomScaleSheetLayoutView="100" workbookViewId="0">
      <selection activeCell="K33" sqref="K33"/>
    </sheetView>
  </sheetViews>
  <sheetFormatPr defaultColWidth="10.85546875" defaultRowHeight="12.75"/>
  <cols>
    <col min="1" max="1" width="8.28515625" style="38" customWidth="1"/>
    <col min="2" max="2" width="42.7109375" style="26" customWidth="1"/>
    <col min="3" max="3" width="4.7109375" style="27" customWidth="1"/>
    <col min="4" max="4" width="8.5703125" style="28" customWidth="1"/>
    <col min="5" max="5" width="10.7109375" style="29" customWidth="1"/>
    <col min="6" max="6" width="12.85546875" style="29" customWidth="1"/>
    <col min="7" max="7" width="8.85546875" style="31" customWidth="1"/>
    <col min="8" max="13" width="8.85546875" style="29" customWidth="1"/>
    <col min="14" max="200" width="8.85546875" style="31" customWidth="1"/>
    <col min="201" max="16384" width="10.85546875" style="31"/>
  </cols>
  <sheetData>
    <row r="1" spans="1:13" s="17" customFormat="1">
      <c r="A1" s="315"/>
      <c r="B1" s="316"/>
      <c r="C1" s="317" t="s">
        <v>13</v>
      </c>
      <c r="D1" s="318"/>
      <c r="E1" s="319" t="s">
        <v>38</v>
      </c>
      <c r="F1" s="278"/>
      <c r="G1" s="50"/>
      <c r="H1" s="18"/>
      <c r="I1" s="18"/>
      <c r="J1" s="18"/>
      <c r="K1" s="18"/>
      <c r="L1" s="18"/>
      <c r="M1" s="18"/>
    </row>
    <row r="2" spans="1:13" s="17" customFormat="1">
      <c r="A2" s="320" t="s">
        <v>14</v>
      </c>
      <c r="B2" s="321" t="s">
        <v>15</v>
      </c>
      <c r="C2" s="322" t="s">
        <v>16</v>
      </c>
      <c r="D2" s="323" t="s">
        <v>17</v>
      </c>
      <c r="E2" s="324" t="s">
        <v>18</v>
      </c>
      <c r="F2" s="279" t="s">
        <v>19</v>
      </c>
      <c r="G2" s="50"/>
      <c r="H2" s="18"/>
      <c r="I2" s="18"/>
      <c r="J2" s="18"/>
      <c r="K2" s="18"/>
      <c r="L2" s="18"/>
      <c r="M2" s="18"/>
    </row>
    <row r="3" spans="1:13" s="22" customFormat="1">
      <c r="A3" s="329"/>
      <c r="B3" s="337"/>
      <c r="C3" s="331"/>
      <c r="D3" s="332"/>
      <c r="E3" s="333"/>
      <c r="F3" s="280"/>
      <c r="H3" s="21"/>
      <c r="I3" s="21"/>
      <c r="J3" s="21"/>
      <c r="K3" s="21"/>
      <c r="L3" s="21"/>
      <c r="M3" s="21"/>
    </row>
    <row r="4" spans="1:13" s="22" customFormat="1">
      <c r="A4" s="329" t="s">
        <v>207</v>
      </c>
      <c r="B4" s="478" t="s">
        <v>206</v>
      </c>
      <c r="C4" s="331"/>
      <c r="D4" s="332"/>
      <c r="E4" s="333"/>
      <c r="F4" s="280"/>
      <c r="H4" s="21"/>
      <c r="I4" s="21"/>
      <c r="J4" s="21"/>
      <c r="K4" s="21"/>
      <c r="L4" s="21"/>
      <c r="M4" s="21"/>
    </row>
    <row r="5" spans="1:13" s="22" customFormat="1" ht="38.25">
      <c r="A5" s="329"/>
      <c r="B5" s="478" t="s">
        <v>314</v>
      </c>
      <c r="C5" s="331"/>
      <c r="D5" s="332"/>
      <c r="E5" s="333"/>
      <c r="F5" s="280"/>
      <c r="H5" s="21"/>
      <c r="I5" s="21"/>
      <c r="J5" s="21"/>
      <c r="K5" s="21"/>
      <c r="L5" s="21"/>
      <c r="M5" s="21"/>
    </row>
    <row r="6" spans="1:13" s="22" customFormat="1">
      <c r="A6" s="329"/>
      <c r="B6" s="337"/>
      <c r="C6" s="331"/>
      <c r="D6" s="332"/>
      <c r="E6" s="333"/>
      <c r="F6" s="280"/>
      <c r="H6" s="21"/>
      <c r="I6" s="21"/>
      <c r="J6" s="21"/>
      <c r="K6" s="21"/>
      <c r="L6" s="21"/>
      <c r="M6" s="21"/>
    </row>
    <row r="7" spans="1:13" s="22" customFormat="1" ht="25.5">
      <c r="A7" s="325" t="s">
        <v>48</v>
      </c>
      <c r="B7" s="479" t="s">
        <v>315</v>
      </c>
      <c r="C7" s="341"/>
      <c r="D7" s="342"/>
      <c r="E7" s="333"/>
      <c r="F7" s="280"/>
      <c r="H7" s="21"/>
      <c r="I7" s="21"/>
      <c r="J7" s="21"/>
      <c r="K7" s="21"/>
      <c r="L7" s="21"/>
      <c r="M7" s="21"/>
    </row>
    <row r="8" spans="1:13" s="22" customFormat="1">
      <c r="A8" s="325"/>
      <c r="B8" s="478" t="s">
        <v>253</v>
      </c>
      <c r="C8" s="341"/>
      <c r="D8" s="342"/>
      <c r="E8" s="333"/>
      <c r="F8" s="280"/>
      <c r="H8" s="21"/>
      <c r="I8" s="21"/>
      <c r="J8" s="21"/>
      <c r="K8" s="21"/>
      <c r="L8" s="21"/>
      <c r="M8" s="21"/>
    </row>
    <row r="9" spans="1:13" s="22" customFormat="1" ht="25.5">
      <c r="A9" s="325"/>
      <c r="B9" s="479" t="s">
        <v>290</v>
      </c>
      <c r="C9" s="341"/>
      <c r="D9" s="342"/>
      <c r="E9" s="333"/>
      <c r="F9" s="280"/>
      <c r="H9" s="21"/>
      <c r="I9" s="21"/>
      <c r="J9" s="21"/>
      <c r="K9" s="21"/>
      <c r="L9" s="21"/>
      <c r="M9" s="21"/>
    </row>
    <row r="10" spans="1:13" s="22" customFormat="1" ht="25.5">
      <c r="A10" s="325"/>
      <c r="B10" s="480" t="s">
        <v>274</v>
      </c>
      <c r="C10" s="341"/>
      <c r="D10" s="342"/>
      <c r="E10" s="333"/>
      <c r="F10" s="280"/>
      <c r="H10" s="21"/>
      <c r="I10" s="21"/>
      <c r="J10" s="21"/>
      <c r="K10" s="21"/>
      <c r="L10" s="21"/>
      <c r="M10" s="21"/>
    </row>
    <row r="11" spans="1:13" s="22" customFormat="1">
      <c r="A11" s="325"/>
      <c r="B11" s="478" t="s">
        <v>208</v>
      </c>
      <c r="C11" s="341"/>
      <c r="D11" s="342"/>
      <c r="E11" s="333"/>
      <c r="F11" s="280"/>
      <c r="H11" s="21"/>
      <c r="I11" s="21"/>
      <c r="J11" s="21"/>
      <c r="K11" s="21"/>
      <c r="L11" s="21"/>
      <c r="M11" s="21"/>
    </row>
    <row r="12" spans="1:13" s="22" customFormat="1">
      <c r="A12" s="325"/>
      <c r="B12" s="339" t="s">
        <v>316</v>
      </c>
      <c r="C12" s="341"/>
      <c r="D12" s="342"/>
      <c r="E12" s="333"/>
      <c r="F12" s="280"/>
      <c r="H12" s="21"/>
      <c r="I12" s="21"/>
      <c r="J12" s="21"/>
      <c r="K12" s="21"/>
      <c r="L12" s="21"/>
      <c r="M12" s="21"/>
    </row>
    <row r="13" spans="1:13" s="22" customFormat="1">
      <c r="A13" s="325"/>
      <c r="B13" s="481" t="s">
        <v>317</v>
      </c>
      <c r="C13" s="341"/>
      <c r="D13" s="342"/>
      <c r="E13" s="333"/>
      <c r="F13" s="280"/>
      <c r="H13" s="21"/>
      <c r="I13" s="21"/>
      <c r="J13" s="21"/>
      <c r="K13" s="21"/>
      <c r="L13" s="21"/>
      <c r="M13" s="21"/>
    </row>
    <row r="14" spans="1:13" s="22" customFormat="1" ht="25.5">
      <c r="A14" s="325"/>
      <c r="B14" s="344" t="s">
        <v>386</v>
      </c>
      <c r="C14" s="341"/>
      <c r="D14" s="342"/>
      <c r="E14" s="333"/>
      <c r="F14" s="280"/>
      <c r="H14" s="21"/>
      <c r="I14" s="21"/>
      <c r="J14" s="21"/>
      <c r="K14" s="21"/>
      <c r="L14" s="21"/>
      <c r="M14" s="21"/>
    </row>
    <row r="15" spans="1:13" s="22" customFormat="1" ht="25.5">
      <c r="A15" s="343" t="s">
        <v>1</v>
      </c>
      <c r="B15" s="344" t="s">
        <v>287</v>
      </c>
      <c r="C15" s="341"/>
      <c r="D15" s="342"/>
      <c r="E15" s="333"/>
      <c r="F15" s="280"/>
      <c r="H15" s="21"/>
      <c r="I15" s="21"/>
      <c r="J15" s="21"/>
      <c r="K15" s="21"/>
      <c r="L15" s="21"/>
      <c r="M15" s="21"/>
    </row>
    <row r="16" spans="1:13" s="22" customFormat="1" ht="25.5">
      <c r="A16" s="343" t="s">
        <v>2</v>
      </c>
      <c r="B16" s="344" t="s">
        <v>209</v>
      </c>
      <c r="C16" s="341"/>
      <c r="D16" s="342"/>
      <c r="E16" s="333"/>
      <c r="F16" s="280"/>
      <c r="H16" s="21"/>
      <c r="I16" s="21"/>
      <c r="J16" s="21"/>
      <c r="K16" s="21"/>
      <c r="L16" s="21"/>
      <c r="M16" s="21"/>
    </row>
    <row r="17" spans="1:13" s="22" customFormat="1" ht="25.5">
      <c r="A17" s="343" t="s">
        <v>212</v>
      </c>
      <c r="B17" s="344" t="s">
        <v>210</v>
      </c>
      <c r="C17" s="341"/>
      <c r="D17" s="342"/>
      <c r="E17" s="333"/>
      <c r="F17" s="280"/>
      <c r="H17" s="21"/>
      <c r="I17" s="21"/>
      <c r="J17" s="21"/>
      <c r="K17" s="21"/>
      <c r="L17" s="21"/>
      <c r="M17" s="21"/>
    </row>
    <row r="18" spans="1:13" s="22" customFormat="1" ht="25.5">
      <c r="A18" s="343" t="s">
        <v>213</v>
      </c>
      <c r="B18" s="344" t="s">
        <v>387</v>
      </c>
      <c r="C18" s="341"/>
      <c r="D18" s="342"/>
      <c r="E18" s="333"/>
      <c r="F18" s="280"/>
      <c r="H18" s="21"/>
      <c r="I18" s="21"/>
      <c r="J18" s="21"/>
      <c r="K18" s="21"/>
      <c r="L18" s="21"/>
      <c r="M18" s="21"/>
    </row>
    <row r="19" spans="1:13" s="22" customFormat="1" ht="25.5">
      <c r="A19" s="343" t="s">
        <v>214</v>
      </c>
      <c r="B19" s="344" t="s">
        <v>211</v>
      </c>
      <c r="C19" s="341"/>
      <c r="D19" s="342"/>
      <c r="E19" s="333"/>
      <c r="F19" s="280"/>
      <c r="H19" s="21"/>
      <c r="I19" s="21"/>
      <c r="J19" s="21"/>
      <c r="K19" s="21"/>
      <c r="L19" s="21"/>
      <c r="M19" s="21"/>
    </row>
    <row r="20" spans="1:13" s="22" customFormat="1" ht="25.5">
      <c r="A20" s="343" t="s">
        <v>215</v>
      </c>
      <c r="B20" s="344" t="s">
        <v>388</v>
      </c>
      <c r="C20" s="341"/>
      <c r="D20" s="342"/>
      <c r="E20" s="333"/>
      <c r="F20" s="280"/>
      <c r="H20" s="21"/>
      <c r="I20" s="21"/>
      <c r="J20" s="21"/>
      <c r="K20" s="21"/>
      <c r="L20" s="21"/>
      <c r="M20" s="21"/>
    </row>
    <row r="21" spans="1:13" s="22" customFormat="1">
      <c r="A21" s="325"/>
      <c r="B21" s="340"/>
      <c r="C21" s="341"/>
      <c r="D21" s="342"/>
      <c r="E21" s="333"/>
      <c r="F21" s="280"/>
      <c r="H21" s="21"/>
      <c r="I21" s="21"/>
      <c r="J21" s="21"/>
      <c r="K21" s="21"/>
      <c r="L21" s="21"/>
      <c r="M21" s="21"/>
    </row>
    <row r="22" spans="1:13" s="22" customFormat="1">
      <c r="A22" s="343" t="s">
        <v>221</v>
      </c>
      <c r="B22" s="334" t="s">
        <v>218</v>
      </c>
      <c r="C22" s="341"/>
      <c r="D22" s="342"/>
      <c r="E22" s="333"/>
      <c r="F22" s="280"/>
      <c r="H22" s="21"/>
      <c r="I22" s="21"/>
      <c r="J22" s="21"/>
      <c r="K22" s="21"/>
      <c r="L22" s="21"/>
      <c r="M22" s="21"/>
    </row>
    <row r="23" spans="1:13" s="22" customFormat="1">
      <c r="A23" s="325"/>
      <c r="B23" s="344" t="s">
        <v>216</v>
      </c>
      <c r="C23" s="341"/>
      <c r="D23" s="342"/>
      <c r="E23" s="333"/>
      <c r="F23" s="280"/>
      <c r="H23" s="21"/>
      <c r="I23" s="21"/>
      <c r="J23" s="21"/>
      <c r="K23" s="21"/>
      <c r="L23" s="21"/>
      <c r="M23" s="21"/>
    </row>
    <row r="24" spans="1:13" s="22" customFormat="1">
      <c r="A24" s="325"/>
      <c r="B24" s="344" t="s">
        <v>318</v>
      </c>
      <c r="C24" s="341"/>
      <c r="D24" s="342"/>
      <c r="E24" s="333"/>
      <c r="F24" s="280"/>
      <c r="H24" s="21"/>
      <c r="I24" s="21"/>
      <c r="J24" s="21"/>
      <c r="K24" s="21"/>
      <c r="L24" s="21"/>
      <c r="M24" s="21"/>
    </row>
    <row r="25" spans="1:13" s="22" customFormat="1">
      <c r="A25" s="325"/>
      <c r="B25" s="344" t="s">
        <v>217</v>
      </c>
      <c r="C25" s="341"/>
      <c r="D25" s="342"/>
      <c r="E25" s="333"/>
      <c r="F25" s="280"/>
      <c r="H25" s="21"/>
      <c r="I25" s="21"/>
      <c r="J25" s="21"/>
      <c r="K25" s="21"/>
      <c r="L25" s="21"/>
      <c r="M25" s="21"/>
    </row>
    <row r="26" spans="1:13" s="22" customFormat="1">
      <c r="A26" s="325"/>
      <c r="B26" s="340"/>
      <c r="C26" s="341"/>
      <c r="D26" s="342"/>
      <c r="E26" s="333"/>
      <c r="F26" s="280"/>
      <c r="H26" s="21"/>
      <c r="I26" s="21"/>
      <c r="J26" s="21"/>
      <c r="K26" s="21"/>
      <c r="L26" s="21"/>
      <c r="M26" s="21"/>
    </row>
    <row r="27" spans="1:13" s="22" customFormat="1" ht="12.75" customHeight="1">
      <c r="A27" s="343" t="s">
        <v>222</v>
      </c>
      <c r="B27" s="344" t="s">
        <v>389</v>
      </c>
      <c r="C27" s="341"/>
      <c r="D27" s="342"/>
      <c r="E27" s="333"/>
      <c r="F27" s="280"/>
      <c r="H27" s="21"/>
      <c r="I27" s="21"/>
      <c r="J27" s="21"/>
      <c r="K27" s="21"/>
      <c r="L27" s="21"/>
      <c r="M27" s="21"/>
    </row>
    <row r="28" spans="1:13" s="22" customFormat="1" ht="12.75" customHeight="1">
      <c r="A28" s="325"/>
      <c r="B28" s="344" t="s">
        <v>219</v>
      </c>
      <c r="C28" s="341"/>
      <c r="D28" s="342"/>
      <c r="E28" s="333"/>
      <c r="F28" s="280"/>
      <c r="H28" s="21"/>
      <c r="I28" s="21"/>
      <c r="J28" s="21"/>
      <c r="K28" s="21"/>
      <c r="L28" s="21"/>
      <c r="M28" s="21"/>
    </row>
    <row r="29" spans="1:13" s="22" customFormat="1">
      <c r="A29" s="325"/>
      <c r="B29" s="344" t="s">
        <v>220</v>
      </c>
      <c r="C29" s="341"/>
      <c r="D29" s="342"/>
      <c r="E29" s="333"/>
      <c r="F29" s="280"/>
      <c r="H29" s="21"/>
      <c r="I29" s="21"/>
      <c r="J29" s="21"/>
      <c r="K29" s="21"/>
      <c r="L29" s="21"/>
      <c r="M29" s="21"/>
    </row>
    <row r="30" spans="1:13" s="22" customFormat="1">
      <c r="A30" s="325"/>
      <c r="B30" s="340"/>
      <c r="C30" s="341"/>
      <c r="D30" s="342"/>
      <c r="E30" s="333"/>
      <c r="F30" s="280"/>
      <c r="H30" s="21"/>
      <c r="I30" s="21"/>
      <c r="J30" s="21"/>
      <c r="K30" s="21"/>
      <c r="L30" s="21"/>
      <c r="M30" s="21"/>
    </row>
    <row r="31" spans="1:13" s="22" customFormat="1">
      <c r="A31" s="343" t="s">
        <v>221</v>
      </c>
      <c r="B31" s="334" t="s">
        <v>223</v>
      </c>
      <c r="C31" s="341"/>
      <c r="D31" s="342"/>
      <c r="E31" s="333"/>
      <c r="F31" s="280"/>
      <c r="H31" s="21"/>
      <c r="I31" s="21"/>
      <c r="J31" s="21"/>
      <c r="K31" s="21"/>
      <c r="L31" s="21"/>
      <c r="M31" s="21"/>
    </row>
    <row r="32" spans="1:13" s="22" customFormat="1" ht="25.5">
      <c r="A32" s="325"/>
      <c r="B32" s="344" t="s">
        <v>288</v>
      </c>
      <c r="C32" s="341"/>
      <c r="D32" s="373"/>
      <c r="E32" s="333"/>
      <c r="F32" s="280"/>
      <c r="H32" s="21"/>
      <c r="I32" s="21"/>
      <c r="J32" s="21"/>
      <c r="K32" s="21"/>
      <c r="L32" s="21"/>
      <c r="M32" s="21"/>
    </row>
    <row r="33" spans="1:13" s="22" customFormat="1" ht="25.5">
      <c r="A33" s="325"/>
      <c r="B33" s="344" t="s">
        <v>224</v>
      </c>
      <c r="C33" s="341"/>
      <c r="D33" s="373"/>
      <c r="E33" s="333"/>
      <c r="F33" s="280"/>
      <c r="H33" s="21"/>
      <c r="I33" s="21"/>
      <c r="J33" s="21"/>
      <c r="K33" s="21"/>
      <c r="L33" s="21"/>
      <c r="M33" s="21"/>
    </row>
    <row r="34" spans="1:13" s="22" customFormat="1">
      <c r="A34" s="325"/>
      <c r="B34" s="344" t="s">
        <v>289</v>
      </c>
      <c r="C34" s="341"/>
      <c r="D34" s="373"/>
      <c r="E34" s="333"/>
      <c r="F34" s="280"/>
      <c r="H34" s="21"/>
      <c r="I34" s="21"/>
      <c r="J34" s="21"/>
      <c r="K34" s="21"/>
      <c r="L34" s="21"/>
      <c r="M34" s="21"/>
    </row>
    <row r="35" spans="1:13" s="22" customFormat="1">
      <c r="A35" s="343" t="s">
        <v>222</v>
      </c>
      <c r="B35" s="350" t="s">
        <v>225</v>
      </c>
      <c r="C35" s="341"/>
      <c r="D35" s="373"/>
      <c r="E35" s="333"/>
      <c r="F35" s="280"/>
      <c r="H35" s="21"/>
      <c r="I35" s="21"/>
      <c r="J35" s="21"/>
      <c r="K35" s="21"/>
      <c r="L35" s="21"/>
      <c r="M35" s="21"/>
    </row>
    <row r="36" spans="1:13" s="22" customFormat="1">
      <c r="A36" s="325"/>
      <c r="B36" s="351" t="s">
        <v>226</v>
      </c>
      <c r="C36" s="352" t="s">
        <v>85</v>
      </c>
      <c r="D36" s="482">
        <v>8</v>
      </c>
      <c r="E36" s="602"/>
      <c r="F36" s="280">
        <f>D36*E36</f>
        <v>0</v>
      </c>
      <c r="H36" s="21"/>
      <c r="I36" s="21"/>
      <c r="J36" s="21"/>
      <c r="K36" s="21"/>
      <c r="L36" s="21"/>
      <c r="M36" s="21"/>
    </row>
    <row r="37" spans="1:13" s="22" customFormat="1">
      <c r="A37" s="325"/>
      <c r="B37" s="351"/>
      <c r="C37" s="352"/>
      <c r="D37" s="482"/>
      <c r="E37" s="602"/>
      <c r="F37" s="280"/>
      <c r="H37" s="21"/>
      <c r="I37" s="21"/>
      <c r="J37" s="21"/>
      <c r="K37" s="21"/>
      <c r="L37" s="21"/>
      <c r="M37" s="21"/>
    </row>
    <row r="38" spans="1:13" s="22" customFormat="1" ht="25.5">
      <c r="A38" s="343" t="s">
        <v>49</v>
      </c>
      <c r="B38" s="479" t="s">
        <v>315</v>
      </c>
      <c r="C38" s="341"/>
      <c r="D38" s="342"/>
      <c r="E38" s="593"/>
      <c r="F38" s="280"/>
      <c r="H38" s="21"/>
      <c r="I38" s="21"/>
      <c r="J38" s="21"/>
      <c r="K38" s="21"/>
      <c r="L38" s="21"/>
      <c r="M38" s="21"/>
    </row>
    <row r="39" spans="1:13" s="22" customFormat="1">
      <c r="A39" s="325"/>
      <c r="B39" s="478" t="s">
        <v>253</v>
      </c>
      <c r="C39" s="341"/>
      <c r="D39" s="342"/>
      <c r="E39" s="593"/>
      <c r="F39" s="280"/>
      <c r="H39" s="21"/>
      <c r="I39" s="21"/>
      <c r="J39" s="21"/>
      <c r="K39" s="21"/>
      <c r="L39" s="21"/>
      <c r="M39" s="21"/>
    </row>
    <row r="40" spans="1:13" s="22" customFormat="1" ht="25.5">
      <c r="A40" s="325"/>
      <c r="B40" s="479" t="s">
        <v>390</v>
      </c>
      <c r="C40" s="341"/>
      <c r="D40" s="342"/>
      <c r="E40" s="593"/>
      <c r="F40" s="280"/>
      <c r="H40" s="21"/>
      <c r="I40" s="21"/>
      <c r="J40" s="21"/>
      <c r="K40" s="21"/>
      <c r="L40" s="21"/>
      <c r="M40" s="21"/>
    </row>
    <row r="41" spans="1:13" s="22" customFormat="1" ht="25.5">
      <c r="A41" s="325"/>
      <c r="B41" s="480" t="s">
        <v>391</v>
      </c>
      <c r="C41" s="341"/>
      <c r="D41" s="342"/>
      <c r="E41" s="593"/>
      <c r="F41" s="280"/>
      <c r="H41" s="21"/>
      <c r="I41" s="21"/>
      <c r="J41" s="21"/>
      <c r="K41" s="21"/>
      <c r="L41" s="21"/>
      <c r="M41" s="21"/>
    </row>
    <row r="42" spans="1:13" s="22" customFormat="1">
      <c r="A42" s="325"/>
      <c r="B42" s="478" t="s">
        <v>208</v>
      </c>
      <c r="C42" s="341"/>
      <c r="D42" s="342"/>
      <c r="E42" s="593"/>
      <c r="F42" s="280"/>
      <c r="H42" s="21"/>
      <c r="I42" s="21"/>
      <c r="J42" s="21"/>
      <c r="K42" s="21"/>
      <c r="L42" s="21"/>
      <c r="M42" s="21"/>
    </row>
    <row r="43" spans="1:13" s="22" customFormat="1">
      <c r="A43" s="325"/>
      <c r="B43" s="339" t="s">
        <v>320</v>
      </c>
      <c r="C43" s="341"/>
      <c r="D43" s="342"/>
      <c r="E43" s="593"/>
      <c r="F43" s="280"/>
      <c r="H43" s="21"/>
      <c r="I43" s="21"/>
      <c r="J43" s="21"/>
      <c r="K43" s="21"/>
      <c r="L43" s="21"/>
      <c r="M43" s="21"/>
    </row>
    <row r="44" spans="1:13" s="22" customFormat="1">
      <c r="A44" s="325"/>
      <c r="B44" s="481" t="s">
        <v>317</v>
      </c>
      <c r="C44" s="341"/>
      <c r="D44" s="342"/>
      <c r="E44" s="593"/>
      <c r="F44" s="280"/>
      <c r="H44" s="21"/>
      <c r="I44" s="21"/>
      <c r="J44" s="21"/>
      <c r="K44" s="21"/>
      <c r="L44" s="21"/>
      <c r="M44" s="21"/>
    </row>
    <row r="45" spans="1:13" s="22" customFormat="1" ht="25.5">
      <c r="A45" s="325"/>
      <c r="B45" s="344" t="s">
        <v>321</v>
      </c>
      <c r="C45" s="341"/>
      <c r="D45" s="342"/>
      <c r="E45" s="593"/>
      <c r="F45" s="280"/>
      <c r="H45" s="21"/>
      <c r="I45" s="21"/>
      <c r="J45" s="21"/>
      <c r="K45" s="21"/>
      <c r="L45" s="21"/>
      <c r="M45" s="21"/>
    </row>
    <row r="46" spans="1:13" s="22" customFormat="1" ht="12.75" customHeight="1">
      <c r="A46" s="343" t="s">
        <v>1</v>
      </c>
      <c r="B46" s="344" t="s">
        <v>287</v>
      </c>
      <c r="C46" s="341"/>
      <c r="D46" s="342"/>
      <c r="E46" s="593"/>
      <c r="F46" s="280"/>
      <c r="H46" s="21"/>
      <c r="I46" s="21"/>
      <c r="J46" s="21"/>
      <c r="K46" s="21"/>
      <c r="L46" s="21"/>
      <c r="M46" s="21"/>
    </row>
    <row r="47" spans="1:13" s="22" customFormat="1" ht="25.5">
      <c r="A47" s="343" t="s">
        <v>2</v>
      </c>
      <c r="B47" s="344" t="s">
        <v>209</v>
      </c>
      <c r="C47" s="341"/>
      <c r="D47" s="342"/>
      <c r="E47" s="593"/>
      <c r="F47" s="280"/>
      <c r="H47" s="21"/>
      <c r="I47" s="21"/>
      <c r="J47" s="21"/>
      <c r="K47" s="21"/>
      <c r="L47" s="21"/>
      <c r="M47" s="21"/>
    </row>
    <row r="48" spans="1:13" s="22" customFormat="1" ht="25.5">
      <c r="A48" s="343" t="s">
        <v>212</v>
      </c>
      <c r="B48" s="344" t="s">
        <v>210</v>
      </c>
      <c r="C48" s="341"/>
      <c r="D48" s="342"/>
      <c r="E48" s="593"/>
      <c r="F48" s="280"/>
      <c r="H48" s="21"/>
      <c r="I48" s="21"/>
      <c r="J48" s="21"/>
      <c r="K48" s="21"/>
      <c r="L48" s="21"/>
      <c r="M48" s="21"/>
    </row>
    <row r="49" spans="1:13" s="22" customFormat="1" ht="38.25">
      <c r="A49" s="343" t="s">
        <v>276</v>
      </c>
      <c r="B49" s="344" t="s">
        <v>319</v>
      </c>
      <c r="C49" s="341"/>
      <c r="D49" s="342"/>
      <c r="E49" s="593"/>
      <c r="F49" s="280"/>
      <c r="H49" s="21"/>
      <c r="I49" s="21"/>
      <c r="J49" s="21"/>
      <c r="K49" s="21"/>
      <c r="L49" s="21"/>
      <c r="M49" s="21"/>
    </row>
    <row r="50" spans="1:13" s="22" customFormat="1">
      <c r="A50" s="325"/>
      <c r="B50" s="340"/>
      <c r="C50" s="341"/>
      <c r="D50" s="342"/>
      <c r="E50" s="593"/>
      <c r="F50" s="280"/>
      <c r="H50" s="21"/>
      <c r="I50" s="21"/>
      <c r="J50" s="21"/>
      <c r="K50" s="21"/>
      <c r="L50" s="21"/>
      <c r="M50" s="21"/>
    </row>
    <row r="51" spans="1:13" s="22" customFormat="1">
      <c r="A51" s="343" t="s">
        <v>214</v>
      </c>
      <c r="B51" s="334" t="s">
        <v>392</v>
      </c>
      <c r="C51" s="341"/>
      <c r="D51" s="342"/>
      <c r="E51" s="593"/>
      <c r="F51" s="280"/>
      <c r="H51" s="21"/>
      <c r="I51" s="21"/>
      <c r="J51" s="21"/>
      <c r="K51" s="21"/>
      <c r="L51" s="21"/>
      <c r="M51" s="21"/>
    </row>
    <row r="52" spans="1:13" s="22" customFormat="1">
      <c r="A52" s="325"/>
      <c r="B52" s="344" t="s">
        <v>216</v>
      </c>
      <c r="C52" s="341"/>
      <c r="D52" s="342"/>
      <c r="E52" s="593"/>
      <c r="F52" s="280"/>
      <c r="H52" s="21"/>
      <c r="I52" s="21"/>
      <c r="J52" s="21"/>
      <c r="K52" s="21"/>
      <c r="L52" s="21"/>
      <c r="M52" s="21"/>
    </row>
    <row r="53" spans="1:13" s="22" customFormat="1">
      <c r="A53" s="325"/>
      <c r="B53" s="344" t="s">
        <v>318</v>
      </c>
      <c r="C53" s="341"/>
      <c r="D53" s="342"/>
      <c r="E53" s="593"/>
      <c r="F53" s="280"/>
      <c r="H53" s="21"/>
      <c r="I53" s="21"/>
      <c r="J53" s="21"/>
      <c r="K53" s="21"/>
      <c r="L53" s="21"/>
      <c r="M53" s="21"/>
    </row>
    <row r="54" spans="1:13" s="22" customFormat="1">
      <c r="A54" s="325"/>
      <c r="B54" s="344" t="s">
        <v>217</v>
      </c>
      <c r="C54" s="341"/>
      <c r="D54" s="342"/>
      <c r="E54" s="593"/>
      <c r="F54" s="280"/>
      <c r="H54" s="21"/>
      <c r="I54" s="21"/>
      <c r="J54" s="21"/>
      <c r="K54" s="21"/>
      <c r="L54" s="21"/>
      <c r="M54" s="21"/>
    </row>
    <row r="55" spans="1:13" s="22" customFormat="1">
      <c r="A55" s="325"/>
      <c r="B55" s="340"/>
      <c r="C55" s="341"/>
      <c r="D55" s="342"/>
      <c r="E55" s="593"/>
      <c r="F55" s="280"/>
      <c r="H55" s="21"/>
      <c r="I55" s="21"/>
      <c r="J55" s="21"/>
      <c r="K55" s="21"/>
      <c r="L55" s="21"/>
      <c r="M55" s="21"/>
    </row>
    <row r="56" spans="1:13" s="22" customFormat="1" ht="25.5">
      <c r="A56" s="343" t="s">
        <v>215</v>
      </c>
      <c r="B56" s="344" t="s">
        <v>743</v>
      </c>
      <c r="C56" s="341"/>
      <c r="D56" s="342"/>
      <c r="E56" s="593"/>
      <c r="F56" s="280"/>
      <c r="H56" s="21"/>
      <c r="I56" s="21"/>
      <c r="J56" s="21"/>
      <c r="K56" s="21"/>
      <c r="L56" s="21"/>
      <c r="M56" s="21"/>
    </row>
    <row r="57" spans="1:13" s="22" customFormat="1" ht="12.75" customHeight="1">
      <c r="A57" s="325"/>
      <c r="B57" s="344" t="s">
        <v>219</v>
      </c>
      <c r="C57" s="341"/>
      <c r="D57" s="342"/>
      <c r="E57" s="593"/>
      <c r="F57" s="280"/>
      <c r="H57" s="21"/>
      <c r="I57" s="21"/>
      <c r="J57" s="21"/>
      <c r="K57" s="21"/>
      <c r="L57" s="21"/>
      <c r="M57" s="21"/>
    </row>
    <row r="58" spans="1:13" s="22" customFormat="1">
      <c r="A58" s="325"/>
      <c r="B58" s="344" t="s">
        <v>220</v>
      </c>
      <c r="C58" s="341"/>
      <c r="D58" s="342"/>
      <c r="E58" s="593"/>
      <c r="F58" s="280"/>
      <c r="H58" s="21"/>
      <c r="I58" s="21"/>
      <c r="J58" s="21"/>
      <c r="K58" s="21"/>
      <c r="L58" s="21"/>
      <c r="M58" s="21"/>
    </row>
    <row r="59" spans="1:13" s="22" customFormat="1">
      <c r="A59" s="325"/>
      <c r="B59" s="340"/>
      <c r="C59" s="341"/>
      <c r="D59" s="342"/>
      <c r="E59" s="593"/>
      <c r="F59" s="280"/>
      <c r="H59" s="21"/>
      <c r="I59" s="21"/>
      <c r="J59" s="21"/>
      <c r="K59" s="21"/>
      <c r="L59" s="21"/>
      <c r="M59" s="21"/>
    </row>
    <row r="60" spans="1:13" s="22" customFormat="1">
      <c r="A60" s="343" t="s">
        <v>221</v>
      </c>
      <c r="B60" s="334" t="s">
        <v>223</v>
      </c>
      <c r="C60" s="341"/>
      <c r="D60" s="342"/>
      <c r="E60" s="593"/>
      <c r="F60" s="280"/>
      <c r="H60" s="21"/>
      <c r="I60" s="21"/>
      <c r="J60" s="21"/>
      <c r="K60" s="21"/>
      <c r="L60" s="21"/>
      <c r="M60" s="21"/>
    </row>
    <row r="61" spans="1:13" s="22" customFormat="1" ht="25.5">
      <c r="A61" s="325"/>
      <c r="B61" s="344" t="s">
        <v>393</v>
      </c>
      <c r="C61" s="341"/>
      <c r="D61" s="373"/>
      <c r="E61" s="593"/>
      <c r="F61" s="280"/>
      <c r="H61" s="21"/>
      <c r="I61" s="21"/>
      <c r="J61" s="21"/>
      <c r="K61" s="21"/>
      <c r="L61" s="21"/>
      <c r="M61" s="21"/>
    </row>
    <row r="62" spans="1:13" s="22" customFormat="1" ht="25.5">
      <c r="A62" s="325"/>
      <c r="B62" s="344" t="s">
        <v>224</v>
      </c>
      <c r="C62" s="341"/>
      <c r="D62" s="373"/>
      <c r="E62" s="593"/>
      <c r="F62" s="280"/>
      <c r="H62" s="21"/>
      <c r="I62" s="21"/>
      <c r="J62" s="21"/>
      <c r="K62" s="21"/>
      <c r="L62" s="21"/>
      <c r="M62" s="21"/>
    </row>
    <row r="63" spans="1:13" s="22" customFormat="1" ht="12.75" customHeight="1">
      <c r="A63" s="325"/>
      <c r="B63" s="344" t="s">
        <v>289</v>
      </c>
      <c r="C63" s="341"/>
      <c r="D63" s="373"/>
      <c r="E63" s="593"/>
      <c r="F63" s="280"/>
      <c r="H63" s="21"/>
      <c r="I63" s="21"/>
      <c r="J63" s="21"/>
      <c r="K63" s="21"/>
      <c r="L63" s="21"/>
      <c r="M63" s="21"/>
    </row>
    <row r="64" spans="1:13" s="22" customFormat="1">
      <c r="A64" s="346"/>
      <c r="B64" s="347"/>
      <c r="C64" s="348"/>
      <c r="D64" s="483"/>
      <c r="E64" s="603"/>
      <c r="F64" s="280"/>
      <c r="H64" s="21"/>
      <c r="I64" s="21"/>
      <c r="J64" s="21"/>
      <c r="K64" s="21"/>
      <c r="L64" s="21"/>
      <c r="M64" s="21"/>
    </row>
    <row r="65" spans="1:13" s="22" customFormat="1">
      <c r="A65" s="343" t="s">
        <v>222</v>
      </c>
      <c r="B65" s="350" t="s">
        <v>225</v>
      </c>
      <c r="C65" s="341"/>
      <c r="D65" s="373"/>
      <c r="E65" s="593"/>
      <c r="F65" s="280"/>
      <c r="H65" s="21"/>
      <c r="I65" s="21"/>
      <c r="J65" s="21"/>
      <c r="K65" s="21"/>
      <c r="L65" s="21"/>
      <c r="M65" s="21"/>
    </row>
    <row r="66" spans="1:13" s="22" customFormat="1">
      <c r="A66" s="325"/>
      <c r="B66" s="351" t="s">
        <v>226</v>
      </c>
      <c r="C66" s="352" t="s">
        <v>85</v>
      </c>
      <c r="D66" s="482">
        <v>2</v>
      </c>
      <c r="E66" s="602"/>
      <c r="F66" s="280">
        <f>D66*E66</f>
        <v>0</v>
      </c>
      <c r="H66" s="21"/>
      <c r="I66" s="21"/>
      <c r="J66" s="21"/>
      <c r="K66" s="21"/>
      <c r="L66" s="21"/>
      <c r="M66" s="21"/>
    </row>
    <row r="67" spans="1:13" s="22" customFormat="1">
      <c r="A67" s="325"/>
      <c r="B67" s="351"/>
      <c r="C67" s="348"/>
      <c r="D67" s="483"/>
      <c r="E67" s="603"/>
      <c r="F67" s="280"/>
      <c r="H67" s="21"/>
      <c r="I67" s="21"/>
      <c r="J67" s="21"/>
      <c r="K67" s="21"/>
      <c r="L67" s="21"/>
      <c r="M67" s="21"/>
    </row>
    <row r="68" spans="1:13" s="22" customFormat="1">
      <c r="A68" s="343" t="s">
        <v>53</v>
      </c>
      <c r="B68" s="344" t="s">
        <v>227</v>
      </c>
      <c r="C68" s="354"/>
      <c r="D68" s="373"/>
      <c r="E68" s="593"/>
      <c r="F68" s="280"/>
      <c r="H68" s="21"/>
      <c r="I68" s="21"/>
      <c r="J68" s="21"/>
      <c r="K68" s="21"/>
      <c r="L68" s="21"/>
      <c r="M68" s="21"/>
    </row>
    <row r="69" spans="1:13" s="22" customFormat="1" ht="25.5">
      <c r="A69" s="325"/>
      <c r="B69" s="344" t="s">
        <v>232</v>
      </c>
      <c r="C69" s="354"/>
      <c r="D69" s="373"/>
      <c r="E69" s="593"/>
      <c r="F69" s="280"/>
      <c r="H69" s="21"/>
      <c r="I69" s="21"/>
      <c r="J69" s="21"/>
      <c r="K69" s="21"/>
      <c r="L69" s="21"/>
      <c r="M69" s="21"/>
    </row>
    <row r="70" spans="1:13" s="22" customFormat="1">
      <c r="A70" s="325"/>
      <c r="B70" s="340"/>
      <c r="C70" s="354"/>
      <c r="D70" s="373"/>
      <c r="E70" s="593"/>
      <c r="F70" s="280"/>
      <c r="H70" s="21"/>
      <c r="I70" s="21"/>
      <c r="J70" s="21"/>
      <c r="K70" s="21"/>
      <c r="L70" s="21"/>
      <c r="M70" s="21"/>
    </row>
    <row r="71" spans="1:13" s="22" customFormat="1" ht="25.5">
      <c r="A71" s="343" t="s">
        <v>1</v>
      </c>
      <c r="B71" s="344" t="s">
        <v>322</v>
      </c>
      <c r="C71" s="355" t="s">
        <v>85</v>
      </c>
      <c r="D71" s="373">
        <v>10</v>
      </c>
      <c r="E71" s="593"/>
      <c r="F71" s="280">
        <f t="shared" ref="F71:F74" si="0">D71*E71</f>
        <v>0</v>
      </c>
      <c r="H71" s="21"/>
      <c r="I71" s="21"/>
      <c r="J71" s="21"/>
      <c r="K71" s="21"/>
      <c r="L71" s="21"/>
      <c r="M71" s="21"/>
    </row>
    <row r="72" spans="1:13" s="22" customFormat="1">
      <c r="A72" s="343" t="s">
        <v>228</v>
      </c>
      <c r="B72" s="344" t="s">
        <v>394</v>
      </c>
      <c r="C72" s="355" t="s">
        <v>85</v>
      </c>
      <c r="D72" s="373">
        <v>10</v>
      </c>
      <c r="E72" s="593"/>
      <c r="F72" s="280">
        <f t="shared" si="0"/>
        <v>0</v>
      </c>
      <c r="H72" s="21"/>
      <c r="I72" s="21"/>
      <c r="J72" s="21"/>
      <c r="K72" s="21"/>
      <c r="L72" s="21"/>
      <c r="M72" s="21"/>
    </row>
    <row r="73" spans="1:13" s="22" customFormat="1">
      <c r="A73" s="343" t="s">
        <v>212</v>
      </c>
      <c r="B73" s="344" t="s">
        <v>229</v>
      </c>
      <c r="C73" s="355" t="s">
        <v>85</v>
      </c>
      <c r="D73" s="373">
        <v>10</v>
      </c>
      <c r="E73" s="593"/>
      <c r="F73" s="280">
        <f t="shared" si="0"/>
        <v>0</v>
      </c>
      <c r="H73" s="21"/>
      <c r="I73" s="21"/>
      <c r="J73" s="21"/>
      <c r="K73" s="21"/>
      <c r="L73" s="21"/>
      <c r="M73" s="21"/>
    </row>
    <row r="74" spans="1:13" s="22" customFormat="1">
      <c r="A74" s="343" t="s">
        <v>213</v>
      </c>
      <c r="B74" s="344" t="s">
        <v>230</v>
      </c>
      <c r="C74" s="355" t="s">
        <v>85</v>
      </c>
      <c r="D74" s="373">
        <v>10</v>
      </c>
      <c r="E74" s="593"/>
      <c r="F74" s="280">
        <f t="shared" si="0"/>
        <v>0</v>
      </c>
      <c r="H74" s="21"/>
      <c r="I74" s="21"/>
      <c r="J74" s="21"/>
      <c r="K74" s="21"/>
      <c r="L74" s="21"/>
      <c r="M74" s="21"/>
    </row>
    <row r="75" spans="1:13" s="22" customFormat="1">
      <c r="A75" s="325"/>
      <c r="B75" s="340"/>
      <c r="C75" s="354"/>
      <c r="D75" s="373"/>
      <c r="E75" s="593"/>
      <c r="F75" s="280"/>
      <c r="H75" s="21"/>
      <c r="I75" s="21"/>
      <c r="J75" s="21"/>
      <c r="K75" s="21"/>
      <c r="L75" s="21"/>
      <c r="M75" s="21"/>
    </row>
    <row r="76" spans="1:13" s="22" customFormat="1" ht="25.5">
      <c r="A76" s="343" t="s">
        <v>55</v>
      </c>
      <c r="B76" s="344" t="s">
        <v>231</v>
      </c>
      <c r="C76" s="354"/>
      <c r="D76" s="373"/>
      <c r="E76" s="593"/>
      <c r="F76" s="280"/>
      <c r="H76" s="21"/>
      <c r="I76" s="21"/>
      <c r="J76" s="21"/>
      <c r="K76" s="21"/>
      <c r="L76" s="21"/>
      <c r="M76" s="21"/>
    </row>
    <row r="77" spans="1:13" s="22" customFormat="1" ht="51">
      <c r="A77" s="325"/>
      <c r="B77" s="344" t="s">
        <v>395</v>
      </c>
      <c r="C77" s="355" t="s">
        <v>50</v>
      </c>
      <c r="D77" s="373">
        <v>10</v>
      </c>
      <c r="E77" s="593"/>
      <c r="F77" s="280">
        <f>D77*E77</f>
        <v>0</v>
      </c>
      <c r="H77" s="21"/>
      <c r="I77" s="21"/>
      <c r="J77" s="21"/>
      <c r="K77" s="21"/>
      <c r="L77" s="21"/>
      <c r="M77" s="21"/>
    </row>
    <row r="78" spans="1:13" s="22" customFormat="1">
      <c r="A78" s="325"/>
      <c r="B78" s="340"/>
      <c r="C78" s="354"/>
      <c r="D78" s="373"/>
      <c r="E78" s="593"/>
      <c r="F78" s="280"/>
      <c r="H78" s="21"/>
      <c r="I78" s="21"/>
      <c r="J78" s="21"/>
      <c r="K78" s="21"/>
      <c r="L78" s="21"/>
      <c r="M78" s="21"/>
    </row>
    <row r="79" spans="1:13" s="22" customFormat="1" ht="63.75">
      <c r="A79" s="343" t="s">
        <v>56</v>
      </c>
      <c r="B79" s="344" t="s">
        <v>396</v>
      </c>
      <c r="C79" s="355" t="s">
        <v>50</v>
      </c>
      <c r="D79" s="373">
        <v>1</v>
      </c>
      <c r="E79" s="593"/>
      <c r="F79" s="280">
        <f>D79*E79</f>
        <v>0</v>
      </c>
      <c r="H79" s="21"/>
      <c r="I79" s="21"/>
      <c r="J79" s="21"/>
      <c r="K79" s="21"/>
      <c r="L79" s="21"/>
      <c r="M79" s="21"/>
    </row>
    <row r="80" spans="1:13" s="22" customFormat="1">
      <c r="A80" s="325"/>
      <c r="B80" s="340"/>
      <c r="C80" s="354"/>
      <c r="D80" s="373"/>
      <c r="E80" s="593"/>
      <c r="F80" s="280"/>
      <c r="H80" s="21"/>
      <c r="I80" s="21"/>
      <c r="J80" s="21"/>
      <c r="K80" s="21"/>
      <c r="L80" s="21"/>
      <c r="M80" s="21"/>
    </row>
    <row r="81" spans="1:13" s="22" customFormat="1" ht="38.25">
      <c r="A81" s="343" t="s">
        <v>58</v>
      </c>
      <c r="B81" s="344" t="s">
        <v>397</v>
      </c>
      <c r="C81" s="354"/>
      <c r="D81" s="373"/>
      <c r="E81" s="593"/>
      <c r="F81" s="280"/>
      <c r="H81" s="21"/>
      <c r="I81" s="21"/>
      <c r="J81" s="21"/>
      <c r="K81" s="21"/>
      <c r="L81" s="21"/>
      <c r="M81" s="21"/>
    </row>
    <row r="82" spans="1:13" s="22" customFormat="1" ht="25.5">
      <c r="A82" s="343"/>
      <c r="B82" s="344" t="s">
        <v>258</v>
      </c>
      <c r="C82" s="354"/>
      <c r="D82" s="373"/>
      <c r="E82" s="593"/>
      <c r="F82" s="280"/>
      <c r="H82" s="21"/>
      <c r="I82" s="21"/>
      <c r="J82" s="21"/>
      <c r="K82" s="21"/>
      <c r="L82" s="21"/>
      <c r="M82" s="21"/>
    </row>
    <row r="83" spans="1:13" s="22" customFormat="1" ht="51">
      <c r="A83" s="325"/>
      <c r="B83" s="344" t="s">
        <v>262</v>
      </c>
      <c r="C83" s="354"/>
      <c r="D83" s="373"/>
      <c r="E83" s="593"/>
      <c r="F83" s="280"/>
      <c r="H83" s="21"/>
      <c r="I83" s="21"/>
      <c r="J83" s="21"/>
      <c r="K83" s="21"/>
      <c r="L83" s="21"/>
      <c r="M83" s="21"/>
    </row>
    <row r="84" spans="1:13" s="22" customFormat="1">
      <c r="A84" s="325"/>
      <c r="B84" s="344" t="s">
        <v>254</v>
      </c>
      <c r="C84" s="354"/>
      <c r="D84" s="373"/>
      <c r="E84" s="593"/>
      <c r="F84" s="280"/>
      <c r="H84" s="21"/>
      <c r="I84" s="21"/>
      <c r="J84" s="21"/>
      <c r="K84" s="21"/>
      <c r="L84" s="21"/>
      <c r="M84" s="21"/>
    </row>
    <row r="85" spans="1:13" s="22" customFormat="1">
      <c r="A85" s="325"/>
      <c r="B85" s="344" t="s">
        <v>255</v>
      </c>
      <c r="C85" s="354"/>
      <c r="D85" s="373"/>
      <c r="E85" s="593"/>
      <c r="F85" s="280"/>
      <c r="H85" s="21"/>
      <c r="I85" s="21"/>
      <c r="J85" s="21"/>
      <c r="K85" s="21"/>
      <c r="L85" s="21"/>
      <c r="M85" s="21"/>
    </row>
    <row r="86" spans="1:13" s="22" customFormat="1">
      <c r="A86" s="325"/>
      <c r="B86" s="344" t="s">
        <v>256</v>
      </c>
      <c r="C86" s="354"/>
      <c r="D86" s="373"/>
      <c r="E86" s="593"/>
      <c r="F86" s="280"/>
      <c r="H86" s="21"/>
      <c r="I86" s="21"/>
      <c r="J86" s="21"/>
      <c r="K86" s="21"/>
      <c r="L86" s="21"/>
      <c r="M86" s="21"/>
    </row>
    <row r="87" spans="1:13" s="22" customFormat="1">
      <c r="A87" s="325"/>
      <c r="B87" s="350" t="s">
        <v>257</v>
      </c>
      <c r="C87" s="354"/>
      <c r="D87" s="373"/>
      <c r="E87" s="593"/>
      <c r="F87" s="280"/>
      <c r="H87" s="21"/>
      <c r="I87" s="21"/>
      <c r="J87" s="21"/>
      <c r="K87" s="21"/>
      <c r="L87" s="21"/>
      <c r="M87" s="21"/>
    </row>
    <row r="88" spans="1:13" s="22" customFormat="1">
      <c r="A88" s="325"/>
      <c r="B88" s="347" t="s">
        <v>323</v>
      </c>
      <c r="C88" s="345" t="s">
        <v>50</v>
      </c>
      <c r="D88" s="373">
        <v>10</v>
      </c>
      <c r="E88" s="593"/>
      <c r="F88" s="280">
        <f>D88*E88</f>
        <v>0</v>
      </c>
      <c r="H88" s="21"/>
      <c r="I88" s="21"/>
      <c r="J88" s="21"/>
      <c r="K88" s="21"/>
      <c r="L88" s="21"/>
      <c r="M88" s="21"/>
    </row>
    <row r="89" spans="1:13" s="22" customFormat="1">
      <c r="A89" s="325"/>
      <c r="B89" s="347"/>
      <c r="C89" s="341"/>
      <c r="D89" s="373"/>
      <c r="E89" s="593"/>
      <c r="F89" s="280"/>
      <c r="H89" s="21"/>
      <c r="I89" s="21"/>
      <c r="J89" s="21"/>
      <c r="K89" s="21"/>
      <c r="L89" s="21"/>
      <c r="M89" s="21"/>
    </row>
    <row r="90" spans="1:13" s="22" customFormat="1" ht="25.5">
      <c r="A90" s="343" t="s">
        <v>59</v>
      </c>
      <c r="B90" s="344" t="s">
        <v>324</v>
      </c>
      <c r="C90" s="341"/>
      <c r="D90" s="373"/>
      <c r="E90" s="593"/>
      <c r="F90" s="280"/>
      <c r="H90" s="21"/>
      <c r="I90" s="21"/>
      <c r="J90" s="21"/>
      <c r="K90" s="21"/>
      <c r="L90" s="21"/>
      <c r="M90" s="21"/>
    </row>
    <row r="91" spans="1:13" s="22" customFormat="1" ht="25.5">
      <c r="A91" s="325"/>
      <c r="B91" s="344" t="s">
        <v>258</v>
      </c>
      <c r="C91" s="354"/>
      <c r="D91" s="373"/>
      <c r="E91" s="593"/>
      <c r="F91" s="280"/>
      <c r="H91" s="21"/>
      <c r="I91" s="21"/>
      <c r="J91" s="21"/>
      <c r="K91" s="21"/>
      <c r="L91" s="21"/>
      <c r="M91" s="21"/>
    </row>
    <row r="92" spans="1:13" s="22" customFormat="1" ht="39.950000000000003" customHeight="1">
      <c r="A92" s="325"/>
      <c r="B92" s="344" t="s">
        <v>262</v>
      </c>
      <c r="C92" s="341"/>
      <c r="D92" s="373"/>
      <c r="E92" s="593"/>
      <c r="F92" s="280"/>
      <c r="H92" s="21"/>
      <c r="I92" s="21"/>
      <c r="J92" s="21"/>
      <c r="K92" s="21"/>
      <c r="L92" s="21"/>
      <c r="M92" s="21"/>
    </row>
    <row r="93" spans="1:13" s="22" customFormat="1">
      <c r="A93" s="325"/>
      <c r="B93" s="344" t="s">
        <v>254</v>
      </c>
      <c r="C93" s="341"/>
      <c r="D93" s="373"/>
      <c r="E93" s="593"/>
      <c r="F93" s="280"/>
      <c r="H93" s="21"/>
      <c r="I93" s="21"/>
      <c r="J93" s="21"/>
      <c r="K93" s="21"/>
      <c r="L93" s="21"/>
      <c r="M93" s="21"/>
    </row>
    <row r="94" spans="1:13" s="22" customFormat="1">
      <c r="A94" s="325"/>
      <c r="B94" s="344" t="s">
        <v>256</v>
      </c>
      <c r="C94" s="354"/>
      <c r="D94" s="373"/>
      <c r="E94" s="593"/>
      <c r="F94" s="280"/>
      <c r="H94" s="21"/>
      <c r="I94" s="21"/>
      <c r="J94" s="21"/>
      <c r="K94" s="21"/>
      <c r="L94" s="21"/>
      <c r="M94" s="21"/>
    </row>
    <row r="95" spans="1:13" s="22" customFormat="1">
      <c r="A95" s="416"/>
      <c r="B95" s="350" t="s">
        <v>257</v>
      </c>
      <c r="C95" s="348"/>
      <c r="D95" s="483"/>
      <c r="E95" s="603"/>
      <c r="F95" s="281"/>
      <c r="G95" s="91"/>
      <c r="H95" s="21"/>
      <c r="I95" s="21"/>
      <c r="J95" s="21"/>
      <c r="K95" s="21"/>
      <c r="L95" s="21"/>
      <c r="M95" s="21"/>
    </row>
    <row r="96" spans="1:13" s="22" customFormat="1">
      <c r="A96" s="325"/>
      <c r="B96" s="347" t="s">
        <v>323</v>
      </c>
      <c r="C96" s="354"/>
      <c r="D96" s="373"/>
      <c r="E96" s="593"/>
      <c r="F96" s="280"/>
      <c r="H96" s="21"/>
      <c r="I96" s="21"/>
      <c r="J96" s="21"/>
      <c r="K96" s="21"/>
      <c r="L96" s="21"/>
      <c r="M96" s="21"/>
    </row>
    <row r="97" spans="1:13" s="22" customFormat="1" ht="25.5">
      <c r="A97" s="343" t="s">
        <v>1</v>
      </c>
      <c r="B97" s="339" t="s">
        <v>325</v>
      </c>
      <c r="C97" s="355" t="s">
        <v>50</v>
      </c>
      <c r="D97" s="373">
        <v>1</v>
      </c>
      <c r="E97" s="593"/>
      <c r="F97" s="280">
        <f t="shared" ref="F97:F100" si="1">D97*E97</f>
        <v>0</v>
      </c>
      <c r="H97" s="21"/>
      <c r="I97" s="21"/>
      <c r="J97" s="21"/>
      <c r="K97" s="21"/>
      <c r="L97" s="21"/>
      <c r="M97" s="21"/>
    </row>
    <row r="98" spans="1:13" s="22" customFormat="1" ht="25.5">
      <c r="A98" s="343" t="s">
        <v>2</v>
      </c>
      <c r="B98" s="339" t="s">
        <v>260</v>
      </c>
      <c r="C98" s="355" t="s">
        <v>50</v>
      </c>
      <c r="D98" s="373">
        <v>2</v>
      </c>
      <c r="E98" s="593"/>
      <c r="F98" s="280">
        <f t="shared" si="1"/>
        <v>0</v>
      </c>
      <c r="H98" s="21"/>
      <c r="I98" s="21"/>
      <c r="J98" s="21"/>
      <c r="K98" s="21"/>
      <c r="L98" s="21"/>
      <c r="M98" s="21"/>
    </row>
    <row r="99" spans="1:13" s="22" customFormat="1" ht="25.5">
      <c r="A99" s="343" t="s">
        <v>212</v>
      </c>
      <c r="B99" s="339" t="s">
        <v>261</v>
      </c>
      <c r="C99" s="355" t="s">
        <v>50</v>
      </c>
      <c r="D99" s="373">
        <v>2</v>
      </c>
      <c r="E99" s="593"/>
      <c r="F99" s="280">
        <f t="shared" si="1"/>
        <v>0</v>
      </c>
      <c r="H99" s="21"/>
      <c r="I99" s="21"/>
      <c r="J99" s="21"/>
      <c r="K99" s="21"/>
      <c r="L99" s="21"/>
      <c r="M99" s="21"/>
    </row>
    <row r="100" spans="1:13" s="22" customFormat="1" ht="25.5">
      <c r="A100" s="343" t="s">
        <v>213</v>
      </c>
      <c r="B100" s="339" t="s">
        <v>263</v>
      </c>
      <c r="C100" s="355" t="s">
        <v>50</v>
      </c>
      <c r="D100" s="373">
        <v>1</v>
      </c>
      <c r="E100" s="593"/>
      <c r="F100" s="280">
        <f t="shared" si="1"/>
        <v>0</v>
      </c>
      <c r="H100" s="21"/>
      <c r="I100" s="21"/>
      <c r="J100" s="21"/>
      <c r="K100" s="21"/>
      <c r="L100" s="21"/>
      <c r="M100" s="21"/>
    </row>
    <row r="101" spans="1:13" s="22" customFormat="1">
      <c r="A101" s="325"/>
      <c r="B101" s="356"/>
      <c r="C101" s="354"/>
      <c r="D101" s="373"/>
      <c r="E101" s="593"/>
      <c r="F101" s="280"/>
      <c r="H101" s="21"/>
      <c r="I101" s="21"/>
      <c r="J101" s="21"/>
      <c r="K101" s="21"/>
      <c r="L101" s="21"/>
      <c r="M101" s="21"/>
    </row>
    <row r="102" spans="1:13" s="22" customFormat="1" ht="38.25">
      <c r="A102" s="343" t="s">
        <v>60</v>
      </c>
      <c r="B102" s="339" t="s">
        <v>264</v>
      </c>
      <c r="C102" s="354"/>
      <c r="D102" s="373"/>
      <c r="E102" s="593"/>
      <c r="F102" s="280"/>
      <c r="H102" s="21"/>
      <c r="I102" s="21"/>
      <c r="J102" s="21"/>
      <c r="K102" s="21"/>
      <c r="L102" s="21"/>
      <c r="M102" s="21"/>
    </row>
    <row r="103" spans="1:13" s="22" customFormat="1">
      <c r="A103" s="325"/>
      <c r="B103" s="339" t="s">
        <v>259</v>
      </c>
      <c r="C103" s="354"/>
      <c r="D103" s="373"/>
      <c r="E103" s="593"/>
      <c r="F103" s="280"/>
      <c r="H103" s="21"/>
      <c r="I103" s="21"/>
      <c r="J103" s="21"/>
      <c r="K103" s="21"/>
      <c r="L103" s="21"/>
      <c r="M103" s="21"/>
    </row>
    <row r="104" spans="1:13" s="22" customFormat="1">
      <c r="A104" s="325"/>
      <c r="B104" s="357" t="s">
        <v>326</v>
      </c>
      <c r="C104" s="345" t="s">
        <v>23</v>
      </c>
      <c r="D104" s="373">
        <v>29</v>
      </c>
      <c r="E104" s="593"/>
      <c r="F104" s="280">
        <f>D104*E104</f>
        <v>0</v>
      </c>
      <c r="H104" s="21"/>
      <c r="I104" s="21"/>
      <c r="J104" s="21"/>
      <c r="K104" s="21"/>
      <c r="L104" s="21"/>
      <c r="M104" s="21"/>
    </row>
    <row r="105" spans="1:13" s="22" customFormat="1">
      <c r="A105" s="325"/>
      <c r="B105" s="340"/>
      <c r="C105" s="341"/>
      <c r="D105" s="373"/>
      <c r="E105" s="593"/>
      <c r="F105" s="280"/>
      <c r="H105" s="21"/>
      <c r="I105" s="21"/>
      <c r="J105" s="21"/>
      <c r="K105" s="21"/>
      <c r="L105" s="21"/>
      <c r="M105" s="21"/>
    </row>
    <row r="106" spans="1:13" s="22" customFormat="1" ht="51">
      <c r="A106" s="343" t="s">
        <v>63</v>
      </c>
      <c r="B106" s="339" t="s">
        <v>312</v>
      </c>
      <c r="C106" s="341"/>
      <c r="D106" s="373"/>
      <c r="E106" s="593"/>
      <c r="F106" s="280"/>
      <c r="H106" s="21"/>
      <c r="I106" s="21"/>
      <c r="J106" s="21"/>
      <c r="K106" s="21"/>
      <c r="L106" s="21"/>
      <c r="M106" s="21"/>
    </row>
    <row r="107" spans="1:13" s="22" customFormat="1">
      <c r="A107" s="325"/>
      <c r="B107" s="339" t="s">
        <v>259</v>
      </c>
      <c r="C107" s="341"/>
      <c r="D107" s="373"/>
      <c r="E107" s="593"/>
      <c r="F107" s="280"/>
      <c r="H107" s="21"/>
      <c r="I107" s="21"/>
      <c r="J107" s="21"/>
      <c r="K107" s="21"/>
      <c r="L107" s="21"/>
      <c r="M107" s="21"/>
    </row>
    <row r="108" spans="1:13" s="22" customFormat="1">
      <c r="A108" s="325"/>
      <c r="B108" s="357" t="s">
        <v>326</v>
      </c>
      <c r="C108" s="345" t="s">
        <v>23</v>
      </c>
      <c r="D108" s="373">
        <v>15</v>
      </c>
      <c r="E108" s="593"/>
      <c r="F108" s="280">
        <f>D108*E108</f>
        <v>0</v>
      </c>
      <c r="H108" s="21"/>
      <c r="I108" s="21"/>
      <c r="J108" s="21"/>
      <c r="K108" s="21"/>
      <c r="L108" s="21"/>
      <c r="M108" s="21"/>
    </row>
    <row r="109" spans="1:13" s="22" customFormat="1">
      <c r="A109" s="325"/>
      <c r="B109" s="484"/>
      <c r="C109" s="341"/>
      <c r="D109" s="373"/>
      <c r="E109" s="593"/>
      <c r="F109" s="280"/>
      <c r="H109" s="21"/>
      <c r="I109" s="21"/>
      <c r="J109" s="21"/>
      <c r="K109" s="21"/>
      <c r="L109" s="21"/>
      <c r="M109" s="21"/>
    </row>
    <row r="110" spans="1:13" s="100" customFormat="1" ht="25.5">
      <c r="A110" s="485" t="s">
        <v>78</v>
      </c>
      <c r="B110" s="344" t="s">
        <v>327</v>
      </c>
      <c r="C110" s="486"/>
      <c r="D110" s="487"/>
      <c r="E110" s="604"/>
      <c r="F110" s="282"/>
      <c r="H110" s="101"/>
      <c r="I110" s="101"/>
      <c r="J110" s="101"/>
      <c r="K110" s="101"/>
      <c r="L110" s="101"/>
      <c r="M110" s="101"/>
    </row>
    <row r="111" spans="1:13" s="100" customFormat="1">
      <c r="A111" s="488"/>
      <c r="B111" s="344" t="s">
        <v>265</v>
      </c>
      <c r="C111" s="486"/>
      <c r="D111" s="487"/>
      <c r="E111" s="604"/>
      <c r="F111" s="282"/>
      <c r="H111" s="101"/>
      <c r="I111" s="101"/>
      <c r="J111" s="101"/>
      <c r="K111" s="101"/>
      <c r="L111" s="101"/>
      <c r="M111" s="101"/>
    </row>
    <row r="112" spans="1:13" s="100" customFormat="1" ht="25.5">
      <c r="A112" s="488"/>
      <c r="B112" s="344" t="s">
        <v>398</v>
      </c>
      <c r="C112" s="486"/>
      <c r="D112" s="487"/>
      <c r="E112" s="604"/>
      <c r="F112" s="282"/>
      <c r="H112" s="101"/>
      <c r="I112" s="101"/>
      <c r="J112" s="101"/>
      <c r="K112" s="101"/>
      <c r="L112" s="101"/>
      <c r="M112" s="101"/>
    </row>
    <row r="113" spans="1:13" s="100" customFormat="1" ht="25.5">
      <c r="A113" s="488"/>
      <c r="B113" s="344" t="s">
        <v>399</v>
      </c>
      <c r="C113" s="486"/>
      <c r="D113" s="487"/>
      <c r="E113" s="604"/>
      <c r="F113" s="282"/>
      <c r="H113" s="101"/>
      <c r="I113" s="101"/>
      <c r="J113" s="101"/>
      <c r="K113" s="101"/>
      <c r="L113" s="101"/>
      <c r="M113" s="101"/>
    </row>
    <row r="114" spans="1:13" s="100" customFormat="1">
      <c r="A114" s="488"/>
      <c r="B114" s="344" t="s">
        <v>328</v>
      </c>
      <c r="C114" s="486"/>
      <c r="D114" s="487"/>
      <c r="E114" s="604"/>
      <c r="F114" s="282"/>
      <c r="H114" s="101"/>
      <c r="I114" s="101"/>
      <c r="J114" s="101"/>
      <c r="K114" s="101"/>
      <c r="L114" s="101"/>
      <c r="M114" s="101"/>
    </row>
    <row r="115" spans="1:13" s="100" customFormat="1">
      <c r="A115" s="488"/>
      <c r="B115" s="344" t="s">
        <v>323</v>
      </c>
      <c r="C115" s="345" t="s">
        <v>50</v>
      </c>
      <c r="D115" s="487">
        <v>1</v>
      </c>
      <c r="E115" s="604"/>
      <c r="F115" s="280">
        <f>D115*E115</f>
        <v>0</v>
      </c>
      <c r="H115" s="101"/>
      <c r="I115" s="101"/>
      <c r="J115" s="101"/>
      <c r="K115" s="101"/>
      <c r="L115" s="101"/>
      <c r="M115" s="101"/>
    </row>
    <row r="116" spans="1:13" s="100" customFormat="1">
      <c r="A116" s="488"/>
      <c r="B116" s="344"/>
      <c r="C116" s="355"/>
      <c r="D116" s="487"/>
      <c r="E116" s="604"/>
      <c r="F116" s="283"/>
      <c r="H116" s="101"/>
      <c r="I116" s="101"/>
      <c r="J116" s="101"/>
      <c r="K116" s="101"/>
      <c r="L116" s="101"/>
      <c r="M116" s="101"/>
    </row>
    <row r="117" spans="1:13" s="100" customFormat="1" ht="25.5">
      <c r="A117" s="485" t="s">
        <v>277</v>
      </c>
      <c r="B117" s="344" t="s">
        <v>278</v>
      </c>
      <c r="C117" s="355" t="s">
        <v>50</v>
      </c>
      <c r="D117" s="487">
        <v>10</v>
      </c>
      <c r="E117" s="604"/>
      <c r="F117" s="283">
        <f>D117*E117</f>
        <v>0</v>
      </c>
      <c r="H117" s="101"/>
      <c r="I117" s="101"/>
      <c r="J117" s="101"/>
      <c r="K117" s="101"/>
      <c r="L117" s="101"/>
      <c r="M117" s="101"/>
    </row>
    <row r="118" spans="1:13" s="100" customFormat="1">
      <c r="A118" s="488"/>
      <c r="B118" s="344"/>
      <c r="C118" s="355"/>
      <c r="D118" s="487"/>
      <c r="E118" s="604"/>
      <c r="F118" s="283"/>
      <c r="H118" s="101"/>
      <c r="I118" s="101"/>
      <c r="J118" s="101"/>
      <c r="K118" s="101"/>
      <c r="L118" s="101"/>
      <c r="M118" s="101"/>
    </row>
    <row r="119" spans="1:13" s="100" customFormat="1">
      <c r="A119" s="485" t="s">
        <v>279</v>
      </c>
      <c r="B119" s="344" t="s">
        <v>329</v>
      </c>
      <c r="C119" s="355" t="s">
        <v>50</v>
      </c>
      <c r="D119" s="487">
        <v>10</v>
      </c>
      <c r="E119" s="604"/>
      <c r="F119" s="283">
        <f>D119*E119</f>
        <v>0</v>
      </c>
      <c r="H119" s="101"/>
      <c r="I119" s="101"/>
      <c r="J119" s="101"/>
      <c r="K119" s="101"/>
      <c r="L119" s="101"/>
      <c r="M119" s="101"/>
    </row>
    <row r="120" spans="1:13" s="100" customFormat="1">
      <c r="A120" s="488"/>
      <c r="B120" s="344"/>
      <c r="C120" s="355"/>
      <c r="D120" s="487"/>
      <c r="E120" s="604"/>
      <c r="F120" s="283"/>
      <c r="H120" s="101"/>
      <c r="I120" s="101"/>
      <c r="J120" s="101"/>
      <c r="K120" s="101"/>
      <c r="L120" s="101"/>
      <c r="M120" s="101"/>
    </row>
    <row r="121" spans="1:13" s="100" customFormat="1" ht="38.25">
      <c r="A121" s="485" t="s">
        <v>280</v>
      </c>
      <c r="B121" s="344" t="s">
        <v>313</v>
      </c>
      <c r="C121" s="355" t="s">
        <v>50</v>
      </c>
      <c r="D121" s="487">
        <v>20</v>
      </c>
      <c r="E121" s="604"/>
      <c r="F121" s="283">
        <f>D121*E121</f>
        <v>0</v>
      </c>
      <c r="H121" s="101"/>
      <c r="I121" s="101"/>
      <c r="J121" s="101"/>
      <c r="K121" s="101"/>
      <c r="L121" s="101"/>
      <c r="M121" s="101"/>
    </row>
    <row r="122" spans="1:13" s="100" customFormat="1">
      <c r="A122" s="488"/>
      <c r="B122" s="344"/>
      <c r="C122" s="355"/>
      <c r="D122" s="487"/>
      <c r="E122" s="604"/>
      <c r="F122" s="283"/>
      <c r="H122" s="101"/>
      <c r="I122" s="101"/>
      <c r="J122" s="101"/>
      <c r="K122" s="101"/>
      <c r="L122" s="101"/>
      <c r="M122" s="101"/>
    </row>
    <row r="123" spans="1:13" s="100" customFormat="1" ht="38.25">
      <c r="A123" s="485" t="s">
        <v>281</v>
      </c>
      <c r="B123" s="344" t="s">
        <v>282</v>
      </c>
      <c r="C123" s="355" t="s">
        <v>50</v>
      </c>
      <c r="D123" s="487">
        <v>10</v>
      </c>
      <c r="E123" s="604"/>
      <c r="F123" s="283">
        <f>D123*E123</f>
        <v>0</v>
      </c>
      <c r="H123" s="101"/>
      <c r="I123" s="101"/>
      <c r="J123" s="101"/>
      <c r="K123" s="101"/>
      <c r="L123" s="101"/>
      <c r="M123" s="101"/>
    </row>
    <row r="124" spans="1:13" s="22" customFormat="1">
      <c r="A124" s="362"/>
      <c r="B124" s="489"/>
      <c r="C124" s="364"/>
      <c r="D124" s="292"/>
      <c r="E124" s="490"/>
      <c r="F124" s="284"/>
      <c r="H124" s="21"/>
      <c r="I124" s="21"/>
      <c r="J124" s="21"/>
      <c r="K124" s="21"/>
      <c r="L124" s="21"/>
      <c r="M124" s="21"/>
    </row>
    <row r="125" spans="1:13" s="22" customFormat="1">
      <c r="A125" s="325"/>
      <c r="B125" s="491"/>
      <c r="C125" s="354"/>
      <c r="D125" s="492"/>
      <c r="E125" s="493"/>
      <c r="F125" s="285"/>
      <c r="H125" s="21"/>
      <c r="I125" s="21"/>
      <c r="J125" s="21"/>
      <c r="K125" s="21"/>
      <c r="L125" s="21"/>
      <c r="M125" s="21"/>
    </row>
    <row r="126" spans="1:13" s="22" customFormat="1">
      <c r="A126" s="494"/>
      <c r="B126" s="495" t="s">
        <v>233</v>
      </c>
      <c r="C126" s="364"/>
      <c r="D126" s="496"/>
      <c r="E126" s="497"/>
      <c r="F126" s="286">
        <f>SUM(F36:F125)</f>
        <v>0</v>
      </c>
      <c r="H126" s="21"/>
      <c r="I126" s="21"/>
      <c r="J126" s="21"/>
      <c r="K126" s="21"/>
      <c r="L126" s="21"/>
      <c r="M126" s="21"/>
    </row>
    <row r="127" spans="1:13" s="22" customFormat="1">
      <c r="A127" s="371"/>
      <c r="B127" s="372"/>
      <c r="C127" s="354"/>
      <c r="D127" s="373"/>
      <c r="E127" s="342"/>
      <c r="F127" s="342"/>
      <c r="H127" s="21"/>
      <c r="I127" s="21"/>
      <c r="J127" s="21"/>
      <c r="K127" s="21"/>
      <c r="L127" s="21"/>
      <c r="M127" s="21"/>
    </row>
    <row r="128" spans="1:13" s="22" customFormat="1">
      <c r="A128" s="371"/>
      <c r="B128" s="372"/>
      <c r="C128" s="354"/>
      <c r="D128" s="373"/>
      <c r="E128" s="342"/>
      <c r="F128" s="342"/>
      <c r="H128" s="21"/>
      <c r="I128" s="21"/>
      <c r="J128" s="21"/>
      <c r="K128" s="21"/>
      <c r="L128" s="21"/>
      <c r="M128" s="21"/>
    </row>
    <row r="129" spans="1:4">
      <c r="A129" s="97"/>
      <c r="B129" s="48"/>
      <c r="C129" s="50"/>
      <c r="D129" s="98"/>
    </row>
    <row r="130" spans="1:4">
      <c r="A130" s="97"/>
      <c r="B130" s="48"/>
      <c r="C130" s="50"/>
      <c r="D130" s="98"/>
    </row>
    <row r="131" spans="1:4">
      <c r="A131" s="97"/>
      <c r="B131" s="48"/>
      <c r="C131" s="50"/>
      <c r="D131" s="98"/>
    </row>
    <row r="132" spans="1:4">
      <c r="A132" s="97"/>
      <c r="B132" s="48"/>
      <c r="C132" s="50"/>
      <c r="D132" s="29"/>
    </row>
    <row r="133" spans="1:4">
      <c r="A133" s="97"/>
      <c r="B133" s="48"/>
      <c r="C133" s="50"/>
      <c r="D133" s="29"/>
    </row>
    <row r="139" spans="1:4">
      <c r="B139" s="48"/>
    </row>
  </sheetData>
  <sheetProtection password="ED8E" sheet="1" objects="1" scenarios="1"/>
  <pageMargins left="0.70866141732283472" right="0.70866141732283472" top="0.74803149606299213" bottom="0.74803149606299213" header="0.31496062992125984" footer="0.31496062992125984"/>
  <pageSetup paperSize="9" fitToHeight="4" orientation="portrait" horizontalDpi="4294967295" verticalDpi="4294967295" r:id="rId1"/>
  <headerFooter>
    <oddHeader xml:space="preserve">&amp;C&amp;8Preureditev socialnih bivalnih enot
Cesta 24. junija 32, Črnuče&amp;R&amp;8&amp;P&amp;10
</oddHeader>
    <oddFooter>&amp;C&amp;8&amp;A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F139"/>
  <sheetViews>
    <sheetView tabSelected="1" view="pageBreakPreview" topLeftCell="A103" zoomScaleNormal="100" zoomScaleSheetLayoutView="100" workbookViewId="0">
      <selection activeCell="F135" sqref="F135"/>
    </sheetView>
  </sheetViews>
  <sheetFormatPr defaultRowHeight="12.75"/>
  <cols>
    <col min="1" max="1" width="8.28515625" style="119" customWidth="1"/>
    <col min="2" max="2" width="42.7109375" style="120" customWidth="1"/>
    <col min="3" max="3" width="12.28515625" style="116" customWidth="1"/>
    <col min="4" max="4" width="5.7109375" style="117" customWidth="1"/>
    <col min="5" max="5" width="10.7109375" style="124" customWidth="1"/>
    <col min="6" max="6" width="11.7109375" style="124" customWidth="1"/>
    <col min="7" max="256" width="9.140625" style="118"/>
    <col min="257" max="257" width="4.7109375" style="118" customWidth="1"/>
    <col min="258" max="258" width="47.42578125" style="118" customWidth="1"/>
    <col min="259" max="259" width="7" style="118" customWidth="1"/>
    <col min="260" max="260" width="10" style="118" customWidth="1"/>
    <col min="261" max="512" width="9.140625" style="118"/>
    <col min="513" max="513" width="4.7109375" style="118" customWidth="1"/>
    <col min="514" max="514" width="47.42578125" style="118" customWidth="1"/>
    <col min="515" max="515" width="7" style="118" customWidth="1"/>
    <col min="516" max="516" width="10" style="118" customWidth="1"/>
    <col min="517" max="768" width="9.140625" style="118"/>
    <col min="769" max="769" width="4.7109375" style="118" customWidth="1"/>
    <col min="770" max="770" width="47.42578125" style="118" customWidth="1"/>
    <col min="771" max="771" width="7" style="118" customWidth="1"/>
    <col min="772" max="772" width="10" style="118" customWidth="1"/>
    <col min="773" max="1024" width="9.140625" style="118"/>
    <col min="1025" max="1025" width="4.7109375" style="118" customWidth="1"/>
    <col min="1026" max="1026" width="47.42578125" style="118" customWidth="1"/>
    <col min="1027" max="1027" width="7" style="118" customWidth="1"/>
    <col min="1028" max="1028" width="10" style="118" customWidth="1"/>
    <col min="1029" max="1280" width="9.140625" style="118"/>
    <col min="1281" max="1281" width="4.7109375" style="118" customWidth="1"/>
    <col min="1282" max="1282" width="47.42578125" style="118" customWidth="1"/>
    <col min="1283" max="1283" width="7" style="118" customWidth="1"/>
    <col min="1284" max="1284" width="10" style="118" customWidth="1"/>
    <col min="1285" max="1536" width="9.140625" style="118"/>
    <col min="1537" max="1537" width="4.7109375" style="118" customWidth="1"/>
    <col min="1538" max="1538" width="47.42578125" style="118" customWidth="1"/>
    <col min="1539" max="1539" width="7" style="118" customWidth="1"/>
    <col min="1540" max="1540" width="10" style="118" customWidth="1"/>
    <col min="1541" max="1792" width="9.140625" style="118"/>
    <col min="1793" max="1793" width="4.7109375" style="118" customWidth="1"/>
    <col min="1794" max="1794" width="47.42578125" style="118" customWidth="1"/>
    <col min="1795" max="1795" width="7" style="118" customWidth="1"/>
    <col min="1796" max="1796" width="10" style="118" customWidth="1"/>
    <col min="1797" max="2048" width="9.140625" style="118"/>
    <col min="2049" max="2049" width="4.7109375" style="118" customWidth="1"/>
    <col min="2050" max="2050" width="47.42578125" style="118" customWidth="1"/>
    <col min="2051" max="2051" width="7" style="118" customWidth="1"/>
    <col min="2052" max="2052" width="10" style="118" customWidth="1"/>
    <col min="2053" max="2304" width="9.140625" style="118"/>
    <col min="2305" max="2305" width="4.7109375" style="118" customWidth="1"/>
    <col min="2306" max="2306" width="47.42578125" style="118" customWidth="1"/>
    <col min="2307" max="2307" width="7" style="118" customWidth="1"/>
    <col min="2308" max="2308" width="10" style="118" customWidth="1"/>
    <col min="2309" max="2560" width="9.140625" style="118"/>
    <col min="2561" max="2561" width="4.7109375" style="118" customWidth="1"/>
    <col min="2562" max="2562" width="47.42578125" style="118" customWidth="1"/>
    <col min="2563" max="2563" width="7" style="118" customWidth="1"/>
    <col min="2564" max="2564" width="10" style="118" customWidth="1"/>
    <col min="2565" max="2816" width="9.140625" style="118"/>
    <col min="2817" max="2817" width="4.7109375" style="118" customWidth="1"/>
    <col min="2818" max="2818" width="47.42578125" style="118" customWidth="1"/>
    <col min="2819" max="2819" width="7" style="118" customWidth="1"/>
    <col min="2820" max="2820" width="10" style="118" customWidth="1"/>
    <col min="2821" max="3072" width="9.140625" style="118"/>
    <col min="3073" max="3073" width="4.7109375" style="118" customWidth="1"/>
    <col min="3074" max="3074" width="47.42578125" style="118" customWidth="1"/>
    <col min="3075" max="3075" width="7" style="118" customWidth="1"/>
    <col min="3076" max="3076" width="10" style="118" customWidth="1"/>
    <col min="3077" max="3328" width="9.140625" style="118"/>
    <col min="3329" max="3329" width="4.7109375" style="118" customWidth="1"/>
    <col min="3330" max="3330" width="47.42578125" style="118" customWidth="1"/>
    <col min="3331" max="3331" width="7" style="118" customWidth="1"/>
    <col min="3332" max="3332" width="10" style="118" customWidth="1"/>
    <col min="3333" max="3584" width="9.140625" style="118"/>
    <col min="3585" max="3585" width="4.7109375" style="118" customWidth="1"/>
    <col min="3586" max="3586" width="47.42578125" style="118" customWidth="1"/>
    <col min="3587" max="3587" width="7" style="118" customWidth="1"/>
    <col min="3588" max="3588" width="10" style="118" customWidth="1"/>
    <col min="3589" max="3840" width="9.140625" style="118"/>
    <col min="3841" max="3841" width="4.7109375" style="118" customWidth="1"/>
    <col min="3842" max="3842" width="47.42578125" style="118" customWidth="1"/>
    <col min="3843" max="3843" width="7" style="118" customWidth="1"/>
    <col min="3844" max="3844" width="10" style="118" customWidth="1"/>
    <col min="3845" max="4096" width="9.140625" style="118"/>
    <col min="4097" max="4097" width="4.7109375" style="118" customWidth="1"/>
    <col min="4098" max="4098" width="47.42578125" style="118" customWidth="1"/>
    <col min="4099" max="4099" width="7" style="118" customWidth="1"/>
    <col min="4100" max="4100" width="10" style="118" customWidth="1"/>
    <col min="4101" max="4352" width="9.140625" style="118"/>
    <col min="4353" max="4353" width="4.7109375" style="118" customWidth="1"/>
    <col min="4354" max="4354" width="47.42578125" style="118" customWidth="1"/>
    <col min="4355" max="4355" width="7" style="118" customWidth="1"/>
    <col min="4356" max="4356" width="10" style="118" customWidth="1"/>
    <col min="4357" max="4608" width="9.140625" style="118"/>
    <col min="4609" max="4609" width="4.7109375" style="118" customWidth="1"/>
    <col min="4610" max="4610" width="47.42578125" style="118" customWidth="1"/>
    <col min="4611" max="4611" width="7" style="118" customWidth="1"/>
    <col min="4612" max="4612" width="10" style="118" customWidth="1"/>
    <col min="4613" max="4864" width="9.140625" style="118"/>
    <col min="4865" max="4865" width="4.7109375" style="118" customWidth="1"/>
    <col min="4866" max="4866" width="47.42578125" style="118" customWidth="1"/>
    <col min="4867" max="4867" width="7" style="118" customWidth="1"/>
    <col min="4868" max="4868" width="10" style="118" customWidth="1"/>
    <col min="4869" max="5120" width="9.140625" style="118"/>
    <col min="5121" max="5121" width="4.7109375" style="118" customWidth="1"/>
    <col min="5122" max="5122" width="47.42578125" style="118" customWidth="1"/>
    <col min="5123" max="5123" width="7" style="118" customWidth="1"/>
    <col min="5124" max="5124" width="10" style="118" customWidth="1"/>
    <col min="5125" max="5376" width="9.140625" style="118"/>
    <col min="5377" max="5377" width="4.7109375" style="118" customWidth="1"/>
    <col min="5378" max="5378" width="47.42578125" style="118" customWidth="1"/>
    <col min="5379" max="5379" width="7" style="118" customWidth="1"/>
    <col min="5380" max="5380" width="10" style="118" customWidth="1"/>
    <col min="5381" max="5632" width="9.140625" style="118"/>
    <col min="5633" max="5633" width="4.7109375" style="118" customWidth="1"/>
    <col min="5634" max="5634" width="47.42578125" style="118" customWidth="1"/>
    <col min="5635" max="5635" width="7" style="118" customWidth="1"/>
    <col min="5636" max="5636" width="10" style="118" customWidth="1"/>
    <col min="5637" max="5888" width="9.140625" style="118"/>
    <col min="5889" max="5889" width="4.7109375" style="118" customWidth="1"/>
    <col min="5890" max="5890" width="47.42578125" style="118" customWidth="1"/>
    <col min="5891" max="5891" width="7" style="118" customWidth="1"/>
    <col min="5892" max="5892" width="10" style="118" customWidth="1"/>
    <col min="5893" max="6144" width="9.140625" style="118"/>
    <col min="6145" max="6145" width="4.7109375" style="118" customWidth="1"/>
    <col min="6146" max="6146" width="47.42578125" style="118" customWidth="1"/>
    <col min="6147" max="6147" width="7" style="118" customWidth="1"/>
    <col min="6148" max="6148" width="10" style="118" customWidth="1"/>
    <col min="6149" max="6400" width="9.140625" style="118"/>
    <col min="6401" max="6401" width="4.7109375" style="118" customWidth="1"/>
    <col min="6402" max="6402" width="47.42578125" style="118" customWidth="1"/>
    <col min="6403" max="6403" width="7" style="118" customWidth="1"/>
    <col min="6404" max="6404" width="10" style="118" customWidth="1"/>
    <col min="6405" max="6656" width="9.140625" style="118"/>
    <col min="6657" max="6657" width="4.7109375" style="118" customWidth="1"/>
    <col min="6658" max="6658" width="47.42578125" style="118" customWidth="1"/>
    <col min="6659" max="6659" width="7" style="118" customWidth="1"/>
    <col min="6660" max="6660" width="10" style="118" customWidth="1"/>
    <col min="6661" max="6912" width="9.140625" style="118"/>
    <col min="6913" max="6913" width="4.7109375" style="118" customWidth="1"/>
    <col min="6914" max="6914" width="47.42578125" style="118" customWidth="1"/>
    <col min="6915" max="6915" width="7" style="118" customWidth="1"/>
    <col min="6916" max="6916" width="10" style="118" customWidth="1"/>
    <col min="6917" max="7168" width="9.140625" style="118"/>
    <col min="7169" max="7169" width="4.7109375" style="118" customWidth="1"/>
    <col min="7170" max="7170" width="47.42578125" style="118" customWidth="1"/>
    <col min="7171" max="7171" width="7" style="118" customWidth="1"/>
    <col min="7172" max="7172" width="10" style="118" customWidth="1"/>
    <col min="7173" max="7424" width="9.140625" style="118"/>
    <col min="7425" max="7425" width="4.7109375" style="118" customWidth="1"/>
    <col min="7426" max="7426" width="47.42578125" style="118" customWidth="1"/>
    <col min="7427" max="7427" width="7" style="118" customWidth="1"/>
    <col min="7428" max="7428" width="10" style="118" customWidth="1"/>
    <col min="7429" max="7680" width="9.140625" style="118"/>
    <col min="7681" max="7681" width="4.7109375" style="118" customWidth="1"/>
    <col min="7682" max="7682" width="47.42578125" style="118" customWidth="1"/>
    <col min="7683" max="7683" width="7" style="118" customWidth="1"/>
    <col min="7684" max="7684" width="10" style="118" customWidth="1"/>
    <col min="7685" max="7936" width="9.140625" style="118"/>
    <col min="7937" max="7937" width="4.7109375" style="118" customWidth="1"/>
    <col min="7938" max="7938" width="47.42578125" style="118" customWidth="1"/>
    <col min="7939" max="7939" width="7" style="118" customWidth="1"/>
    <col min="7940" max="7940" width="10" style="118" customWidth="1"/>
    <col min="7941" max="8192" width="9.140625" style="118"/>
    <col min="8193" max="8193" width="4.7109375" style="118" customWidth="1"/>
    <col min="8194" max="8194" width="47.42578125" style="118" customWidth="1"/>
    <col min="8195" max="8195" width="7" style="118" customWidth="1"/>
    <col min="8196" max="8196" width="10" style="118" customWidth="1"/>
    <col min="8197" max="8448" width="9.140625" style="118"/>
    <col min="8449" max="8449" width="4.7109375" style="118" customWidth="1"/>
    <col min="8450" max="8450" width="47.42578125" style="118" customWidth="1"/>
    <col min="8451" max="8451" width="7" style="118" customWidth="1"/>
    <col min="8452" max="8452" width="10" style="118" customWidth="1"/>
    <col min="8453" max="8704" width="9.140625" style="118"/>
    <col min="8705" max="8705" width="4.7109375" style="118" customWidth="1"/>
    <col min="8706" max="8706" width="47.42578125" style="118" customWidth="1"/>
    <col min="8707" max="8707" width="7" style="118" customWidth="1"/>
    <col min="8708" max="8708" width="10" style="118" customWidth="1"/>
    <col min="8709" max="8960" width="9.140625" style="118"/>
    <col min="8961" max="8961" width="4.7109375" style="118" customWidth="1"/>
    <col min="8962" max="8962" width="47.42578125" style="118" customWidth="1"/>
    <col min="8963" max="8963" width="7" style="118" customWidth="1"/>
    <col min="8964" max="8964" width="10" style="118" customWidth="1"/>
    <col min="8965" max="9216" width="9.140625" style="118"/>
    <col min="9217" max="9217" width="4.7109375" style="118" customWidth="1"/>
    <col min="9218" max="9218" width="47.42578125" style="118" customWidth="1"/>
    <col min="9219" max="9219" width="7" style="118" customWidth="1"/>
    <col min="9220" max="9220" width="10" style="118" customWidth="1"/>
    <col min="9221" max="9472" width="9.140625" style="118"/>
    <col min="9473" max="9473" width="4.7109375" style="118" customWidth="1"/>
    <col min="9474" max="9474" width="47.42578125" style="118" customWidth="1"/>
    <col min="9475" max="9475" width="7" style="118" customWidth="1"/>
    <col min="9476" max="9476" width="10" style="118" customWidth="1"/>
    <col min="9477" max="9728" width="9.140625" style="118"/>
    <col min="9729" max="9729" width="4.7109375" style="118" customWidth="1"/>
    <col min="9730" max="9730" width="47.42578125" style="118" customWidth="1"/>
    <col min="9731" max="9731" width="7" style="118" customWidth="1"/>
    <col min="9732" max="9732" width="10" style="118" customWidth="1"/>
    <col min="9733" max="9984" width="9.140625" style="118"/>
    <col min="9985" max="9985" width="4.7109375" style="118" customWidth="1"/>
    <col min="9986" max="9986" width="47.42578125" style="118" customWidth="1"/>
    <col min="9987" max="9987" width="7" style="118" customWidth="1"/>
    <col min="9988" max="9988" width="10" style="118" customWidth="1"/>
    <col min="9989" max="10240" width="9.140625" style="118"/>
    <col min="10241" max="10241" width="4.7109375" style="118" customWidth="1"/>
    <col min="10242" max="10242" width="47.42578125" style="118" customWidth="1"/>
    <col min="10243" max="10243" width="7" style="118" customWidth="1"/>
    <col min="10244" max="10244" width="10" style="118" customWidth="1"/>
    <col min="10245" max="10496" width="9.140625" style="118"/>
    <col min="10497" max="10497" width="4.7109375" style="118" customWidth="1"/>
    <col min="10498" max="10498" width="47.42578125" style="118" customWidth="1"/>
    <col min="10499" max="10499" width="7" style="118" customWidth="1"/>
    <col min="10500" max="10500" width="10" style="118" customWidth="1"/>
    <col min="10501" max="10752" width="9.140625" style="118"/>
    <col min="10753" max="10753" width="4.7109375" style="118" customWidth="1"/>
    <col min="10754" max="10754" width="47.42578125" style="118" customWidth="1"/>
    <col min="10755" max="10755" width="7" style="118" customWidth="1"/>
    <col min="10756" max="10756" width="10" style="118" customWidth="1"/>
    <col min="10757" max="11008" width="9.140625" style="118"/>
    <col min="11009" max="11009" width="4.7109375" style="118" customWidth="1"/>
    <col min="11010" max="11010" width="47.42578125" style="118" customWidth="1"/>
    <col min="11011" max="11011" width="7" style="118" customWidth="1"/>
    <col min="11012" max="11012" width="10" style="118" customWidth="1"/>
    <col min="11013" max="11264" width="9.140625" style="118"/>
    <col min="11265" max="11265" width="4.7109375" style="118" customWidth="1"/>
    <col min="11266" max="11266" width="47.42578125" style="118" customWidth="1"/>
    <col min="11267" max="11267" width="7" style="118" customWidth="1"/>
    <col min="11268" max="11268" width="10" style="118" customWidth="1"/>
    <col min="11269" max="11520" width="9.140625" style="118"/>
    <col min="11521" max="11521" width="4.7109375" style="118" customWidth="1"/>
    <col min="11522" max="11522" width="47.42578125" style="118" customWidth="1"/>
    <col min="11523" max="11523" width="7" style="118" customWidth="1"/>
    <col min="11524" max="11524" width="10" style="118" customWidth="1"/>
    <col min="11525" max="11776" width="9.140625" style="118"/>
    <col min="11777" max="11777" width="4.7109375" style="118" customWidth="1"/>
    <col min="11778" max="11778" width="47.42578125" style="118" customWidth="1"/>
    <col min="11779" max="11779" width="7" style="118" customWidth="1"/>
    <col min="11780" max="11780" width="10" style="118" customWidth="1"/>
    <col min="11781" max="12032" width="9.140625" style="118"/>
    <col min="12033" max="12033" width="4.7109375" style="118" customWidth="1"/>
    <col min="12034" max="12034" width="47.42578125" style="118" customWidth="1"/>
    <col min="12035" max="12035" width="7" style="118" customWidth="1"/>
    <col min="12036" max="12036" width="10" style="118" customWidth="1"/>
    <col min="12037" max="12288" width="9.140625" style="118"/>
    <col min="12289" max="12289" width="4.7109375" style="118" customWidth="1"/>
    <col min="12290" max="12290" width="47.42578125" style="118" customWidth="1"/>
    <col min="12291" max="12291" width="7" style="118" customWidth="1"/>
    <col min="12292" max="12292" width="10" style="118" customWidth="1"/>
    <col min="12293" max="12544" width="9.140625" style="118"/>
    <col min="12545" max="12545" width="4.7109375" style="118" customWidth="1"/>
    <col min="12546" max="12546" width="47.42578125" style="118" customWidth="1"/>
    <col min="12547" max="12547" width="7" style="118" customWidth="1"/>
    <col min="12548" max="12548" width="10" style="118" customWidth="1"/>
    <col min="12549" max="12800" width="9.140625" style="118"/>
    <col min="12801" max="12801" width="4.7109375" style="118" customWidth="1"/>
    <col min="12802" max="12802" width="47.42578125" style="118" customWidth="1"/>
    <col min="12803" max="12803" width="7" style="118" customWidth="1"/>
    <col min="12804" max="12804" width="10" style="118" customWidth="1"/>
    <col min="12805" max="13056" width="9.140625" style="118"/>
    <col min="13057" max="13057" width="4.7109375" style="118" customWidth="1"/>
    <col min="13058" max="13058" width="47.42578125" style="118" customWidth="1"/>
    <col min="13059" max="13059" width="7" style="118" customWidth="1"/>
    <col min="13060" max="13060" width="10" style="118" customWidth="1"/>
    <col min="13061" max="13312" width="9.140625" style="118"/>
    <col min="13313" max="13313" width="4.7109375" style="118" customWidth="1"/>
    <col min="13314" max="13314" width="47.42578125" style="118" customWidth="1"/>
    <col min="13315" max="13315" width="7" style="118" customWidth="1"/>
    <col min="13316" max="13316" width="10" style="118" customWidth="1"/>
    <col min="13317" max="13568" width="9.140625" style="118"/>
    <col min="13569" max="13569" width="4.7109375" style="118" customWidth="1"/>
    <col min="13570" max="13570" width="47.42578125" style="118" customWidth="1"/>
    <col min="13571" max="13571" width="7" style="118" customWidth="1"/>
    <col min="13572" max="13572" width="10" style="118" customWidth="1"/>
    <col min="13573" max="13824" width="9.140625" style="118"/>
    <col min="13825" max="13825" width="4.7109375" style="118" customWidth="1"/>
    <col min="13826" max="13826" width="47.42578125" style="118" customWidth="1"/>
    <col min="13827" max="13827" width="7" style="118" customWidth="1"/>
    <col min="13828" max="13828" width="10" style="118" customWidth="1"/>
    <col min="13829" max="14080" width="9.140625" style="118"/>
    <col min="14081" max="14081" width="4.7109375" style="118" customWidth="1"/>
    <col min="14082" max="14082" width="47.42578125" style="118" customWidth="1"/>
    <col min="14083" max="14083" width="7" style="118" customWidth="1"/>
    <col min="14084" max="14084" width="10" style="118" customWidth="1"/>
    <col min="14085" max="14336" width="9.140625" style="118"/>
    <col min="14337" max="14337" width="4.7109375" style="118" customWidth="1"/>
    <col min="14338" max="14338" width="47.42578125" style="118" customWidth="1"/>
    <col min="14339" max="14339" width="7" style="118" customWidth="1"/>
    <col min="14340" max="14340" width="10" style="118" customWidth="1"/>
    <col min="14341" max="14592" width="9.140625" style="118"/>
    <col min="14593" max="14593" width="4.7109375" style="118" customWidth="1"/>
    <col min="14594" max="14594" width="47.42578125" style="118" customWidth="1"/>
    <col min="14595" max="14595" width="7" style="118" customWidth="1"/>
    <col min="14596" max="14596" width="10" style="118" customWidth="1"/>
    <col min="14597" max="14848" width="9.140625" style="118"/>
    <col min="14849" max="14849" width="4.7109375" style="118" customWidth="1"/>
    <col min="14850" max="14850" width="47.42578125" style="118" customWidth="1"/>
    <col min="14851" max="14851" width="7" style="118" customWidth="1"/>
    <col min="14852" max="14852" width="10" style="118" customWidth="1"/>
    <col min="14853" max="15104" width="9.140625" style="118"/>
    <col min="15105" max="15105" width="4.7109375" style="118" customWidth="1"/>
    <col min="15106" max="15106" width="47.42578125" style="118" customWidth="1"/>
    <col min="15107" max="15107" width="7" style="118" customWidth="1"/>
    <col min="15108" max="15108" width="10" style="118" customWidth="1"/>
    <col min="15109" max="15360" width="9.140625" style="118"/>
    <col min="15361" max="15361" width="4.7109375" style="118" customWidth="1"/>
    <col min="15362" max="15362" width="47.42578125" style="118" customWidth="1"/>
    <col min="15363" max="15363" width="7" style="118" customWidth="1"/>
    <col min="15364" max="15364" width="10" style="118" customWidth="1"/>
    <col min="15365" max="15616" width="9.140625" style="118"/>
    <col min="15617" max="15617" width="4.7109375" style="118" customWidth="1"/>
    <col min="15618" max="15618" width="47.42578125" style="118" customWidth="1"/>
    <col min="15619" max="15619" width="7" style="118" customWidth="1"/>
    <col min="15620" max="15620" width="10" style="118" customWidth="1"/>
    <col min="15621" max="15872" width="9.140625" style="118"/>
    <col min="15873" max="15873" width="4.7109375" style="118" customWidth="1"/>
    <col min="15874" max="15874" width="47.42578125" style="118" customWidth="1"/>
    <col min="15875" max="15875" width="7" style="118" customWidth="1"/>
    <col min="15876" max="15876" width="10" style="118" customWidth="1"/>
    <col min="15877" max="16128" width="9.140625" style="118"/>
    <col min="16129" max="16129" width="4.7109375" style="118" customWidth="1"/>
    <col min="16130" max="16130" width="47.42578125" style="118" customWidth="1"/>
    <col min="16131" max="16131" width="7" style="118" customWidth="1"/>
    <col min="16132" max="16132" width="10" style="118" customWidth="1"/>
    <col min="16133" max="16384" width="9.140625" style="118"/>
  </cols>
  <sheetData>
    <row r="1" spans="1:6" ht="25.5">
      <c r="A1" s="605" t="s">
        <v>403</v>
      </c>
      <c r="B1" s="606" t="s">
        <v>404</v>
      </c>
      <c r="C1" s="607"/>
      <c r="D1" s="608"/>
      <c r="E1" s="609"/>
      <c r="F1" s="610"/>
    </row>
    <row r="2" spans="1:6">
      <c r="A2" s="611"/>
      <c r="B2" s="612"/>
      <c r="C2" s="607"/>
      <c r="D2" s="608"/>
      <c r="E2" s="609"/>
      <c r="F2" s="610"/>
    </row>
    <row r="3" spans="1:6" s="121" customFormat="1" ht="25.5">
      <c r="A3" s="613" t="s">
        <v>405</v>
      </c>
      <c r="B3" s="613" t="s">
        <v>406</v>
      </c>
      <c r="C3" s="614" t="s">
        <v>497</v>
      </c>
      <c r="D3" s="614" t="s">
        <v>705</v>
      </c>
      <c r="E3" s="615" t="s">
        <v>706</v>
      </c>
      <c r="F3" s="615" t="s">
        <v>707</v>
      </c>
    </row>
    <row r="4" spans="1:6">
      <c r="A4" s="611"/>
      <c r="B4" s="612"/>
      <c r="C4" s="607"/>
      <c r="D4" s="608"/>
      <c r="E4" s="609"/>
      <c r="F4" s="610"/>
    </row>
    <row r="5" spans="1:6" ht="204">
      <c r="A5" s="611">
        <v>1</v>
      </c>
      <c r="B5" s="612" t="s">
        <v>407</v>
      </c>
      <c r="C5" s="607" t="s">
        <v>50</v>
      </c>
      <c r="D5" s="608">
        <v>39</v>
      </c>
      <c r="E5" s="616"/>
      <c r="F5" s="617">
        <f>D5*E5</f>
        <v>0</v>
      </c>
    </row>
    <row r="6" spans="1:6">
      <c r="A6" s="611"/>
      <c r="B6" s="612"/>
      <c r="C6" s="607"/>
      <c r="D6" s="608"/>
      <c r="E6" s="618"/>
      <c r="F6" s="619"/>
    </row>
    <row r="7" spans="1:6" ht="114.75">
      <c r="A7" s="611">
        <f>A5+1</f>
        <v>2</v>
      </c>
      <c r="B7" s="612" t="s">
        <v>408</v>
      </c>
      <c r="C7" s="607" t="s">
        <v>50</v>
      </c>
      <c r="D7" s="608">
        <v>10</v>
      </c>
      <c r="E7" s="616"/>
      <c r="F7" s="617">
        <f>D7*E7</f>
        <v>0</v>
      </c>
    </row>
    <row r="8" spans="1:6">
      <c r="A8" s="611"/>
      <c r="B8" s="612"/>
      <c r="C8" s="607"/>
      <c r="D8" s="608"/>
      <c r="E8" s="616"/>
      <c r="F8" s="617"/>
    </row>
    <row r="9" spans="1:6" ht="114.75">
      <c r="A9" s="611">
        <f>A7+1</f>
        <v>3</v>
      </c>
      <c r="B9" s="612" t="s">
        <v>409</v>
      </c>
      <c r="C9" s="607" t="s">
        <v>50</v>
      </c>
      <c r="D9" s="608">
        <v>10</v>
      </c>
      <c r="E9" s="616"/>
      <c r="F9" s="617">
        <f>D9*E9</f>
        <v>0</v>
      </c>
    </row>
    <row r="10" spans="1:6">
      <c r="A10" s="611"/>
      <c r="B10" s="612"/>
      <c r="C10" s="607"/>
      <c r="D10" s="608"/>
      <c r="E10" s="616"/>
      <c r="F10" s="617"/>
    </row>
    <row r="11" spans="1:6" ht="38.25">
      <c r="A11" s="611">
        <f>A9+1</f>
        <v>4</v>
      </c>
      <c r="B11" s="612" t="s">
        <v>410</v>
      </c>
      <c r="C11" s="607"/>
      <c r="D11" s="608"/>
      <c r="E11" s="616"/>
      <c r="F11" s="617"/>
    </row>
    <row r="12" spans="1:6">
      <c r="A12" s="611"/>
      <c r="B12" s="620" t="s">
        <v>411</v>
      </c>
      <c r="C12" s="607" t="s">
        <v>50</v>
      </c>
      <c r="D12" s="608">
        <v>11</v>
      </c>
      <c r="E12" s="616"/>
      <c r="F12" s="617">
        <f>D12*E12</f>
        <v>0</v>
      </c>
    </row>
    <row r="13" spans="1:6">
      <c r="A13" s="611"/>
      <c r="B13" s="620" t="s">
        <v>412</v>
      </c>
      <c r="C13" s="607" t="s">
        <v>50</v>
      </c>
      <c r="D13" s="608">
        <v>40</v>
      </c>
      <c r="E13" s="616"/>
      <c r="F13" s="617">
        <f>D13*E13</f>
        <v>0</v>
      </c>
    </row>
    <row r="14" spans="1:6">
      <c r="A14" s="611"/>
      <c r="B14" s="620" t="s">
        <v>413</v>
      </c>
      <c r="C14" s="607" t="s">
        <v>50</v>
      </c>
      <c r="D14" s="608">
        <v>30</v>
      </c>
      <c r="E14" s="616"/>
      <c r="F14" s="617">
        <f>D14*E14</f>
        <v>0</v>
      </c>
    </row>
    <row r="15" spans="1:6">
      <c r="A15" s="611"/>
      <c r="B15" s="620"/>
      <c r="C15" s="607"/>
      <c r="D15" s="608"/>
      <c r="E15" s="616"/>
      <c r="F15" s="617"/>
    </row>
    <row r="16" spans="1:6">
      <c r="A16" s="611">
        <f>A11+1</f>
        <v>5</v>
      </c>
      <c r="B16" s="612" t="s">
        <v>414</v>
      </c>
      <c r="C16" s="607"/>
      <c r="D16" s="608"/>
      <c r="E16" s="616"/>
      <c r="F16" s="617"/>
    </row>
    <row r="17" spans="1:6">
      <c r="A17" s="611"/>
      <c r="B17" s="620" t="s">
        <v>415</v>
      </c>
      <c r="C17" s="607" t="s">
        <v>50</v>
      </c>
      <c r="D17" s="608">
        <v>6</v>
      </c>
      <c r="E17" s="616"/>
      <c r="F17" s="617">
        <f>D17*E17</f>
        <v>0</v>
      </c>
    </row>
    <row r="18" spans="1:6">
      <c r="A18" s="611"/>
      <c r="B18" s="620"/>
      <c r="C18" s="607"/>
      <c r="D18" s="608"/>
      <c r="E18" s="616"/>
      <c r="F18" s="617"/>
    </row>
    <row r="19" spans="1:6" ht="76.5">
      <c r="A19" s="611">
        <f>A16+1</f>
        <v>6</v>
      </c>
      <c r="B19" s="612" t="s">
        <v>416</v>
      </c>
      <c r="C19" s="607"/>
      <c r="D19" s="608"/>
      <c r="E19" s="616"/>
      <c r="F19" s="617"/>
    </row>
    <row r="20" spans="1:6">
      <c r="A20" s="611"/>
      <c r="B20" s="620" t="s">
        <v>417</v>
      </c>
      <c r="C20" s="607" t="s">
        <v>50</v>
      </c>
      <c r="D20" s="608">
        <v>41</v>
      </c>
      <c r="E20" s="616"/>
      <c r="F20" s="617">
        <f>D20*E20</f>
        <v>0</v>
      </c>
    </row>
    <row r="21" spans="1:6">
      <c r="A21" s="611"/>
      <c r="B21" s="620" t="s">
        <v>418</v>
      </c>
      <c r="C21" s="607" t="s">
        <v>50</v>
      </c>
      <c r="D21" s="608">
        <v>10</v>
      </c>
      <c r="E21" s="616"/>
      <c r="F21" s="617">
        <f>D21*E21</f>
        <v>0</v>
      </c>
    </row>
    <row r="22" spans="1:6">
      <c r="A22" s="611"/>
      <c r="B22" s="620" t="s">
        <v>419</v>
      </c>
      <c r="C22" s="607" t="s">
        <v>50</v>
      </c>
      <c r="D22" s="608">
        <v>10</v>
      </c>
      <c r="E22" s="616"/>
      <c r="F22" s="617">
        <f>D22*E22</f>
        <v>0</v>
      </c>
    </row>
    <row r="23" spans="1:6">
      <c r="A23" s="611"/>
      <c r="B23" s="620" t="s">
        <v>420</v>
      </c>
      <c r="C23" s="607" t="s">
        <v>50</v>
      </c>
      <c r="D23" s="608">
        <v>10</v>
      </c>
      <c r="E23" s="616"/>
      <c r="F23" s="617">
        <f>D23*E23</f>
        <v>0</v>
      </c>
    </row>
    <row r="24" spans="1:6">
      <c r="A24" s="611"/>
      <c r="B24" s="620"/>
      <c r="C24" s="607"/>
      <c r="D24" s="608"/>
      <c r="E24" s="616"/>
      <c r="F24" s="617"/>
    </row>
    <row r="25" spans="1:6">
      <c r="A25" s="611">
        <f>A19+1</f>
        <v>7</v>
      </c>
      <c r="B25" s="612" t="s">
        <v>421</v>
      </c>
      <c r="C25" s="607" t="s">
        <v>50</v>
      </c>
      <c r="D25" s="608">
        <v>36</v>
      </c>
      <c r="E25" s="616"/>
      <c r="F25" s="617">
        <f>D25*E25</f>
        <v>0</v>
      </c>
    </row>
    <row r="26" spans="1:6">
      <c r="A26" s="611"/>
      <c r="B26" s="612"/>
      <c r="C26" s="607"/>
      <c r="D26" s="608"/>
      <c r="E26" s="616"/>
      <c r="F26" s="617"/>
    </row>
    <row r="27" spans="1:6" ht="25.5">
      <c r="A27" s="611">
        <f>A25+1</f>
        <v>8</v>
      </c>
      <c r="B27" s="612" t="s">
        <v>422</v>
      </c>
      <c r="C27" s="607" t="s">
        <v>50</v>
      </c>
      <c r="D27" s="608">
        <v>10</v>
      </c>
      <c r="E27" s="616"/>
      <c r="F27" s="617">
        <f>D27*E27</f>
        <v>0</v>
      </c>
    </row>
    <row r="28" spans="1:6">
      <c r="A28" s="611"/>
      <c r="B28" s="612"/>
      <c r="C28" s="607"/>
      <c r="D28" s="608"/>
      <c r="E28" s="616"/>
      <c r="F28" s="617"/>
    </row>
    <row r="29" spans="1:6" ht="140.1" customHeight="1">
      <c r="A29" s="611">
        <f>A27+1</f>
        <v>9</v>
      </c>
      <c r="B29" s="612" t="s">
        <v>423</v>
      </c>
      <c r="C29" s="607" t="s">
        <v>424</v>
      </c>
      <c r="D29" s="608">
        <v>1</v>
      </c>
      <c r="E29" s="616"/>
      <c r="F29" s="617">
        <f>D29*E29</f>
        <v>0</v>
      </c>
    </row>
    <row r="30" spans="1:6">
      <c r="A30" s="611"/>
      <c r="B30" s="620" t="s">
        <v>425</v>
      </c>
      <c r="C30" s="607" t="s">
        <v>50</v>
      </c>
      <c r="D30" s="608">
        <v>1</v>
      </c>
      <c r="E30" s="616"/>
      <c r="F30" s="617"/>
    </row>
    <row r="31" spans="1:6">
      <c r="A31" s="611"/>
      <c r="B31" s="620" t="s">
        <v>426</v>
      </c>
      <c r="C31" s="607" t="s">
        <v>50</v>
      </c>
      <c r="D31" s="608">
        <v>1</v>
      </c>
      <c r="E31" s="616"/>
      <c r="F31" s="617"/>
    </row>
    <row r="32" spans="1:6" ht="25.5">
      <c r="A32" s="611"/>
      <c r="B32" s="620" t="s">
        <v>427</v>
      </c>
      <c r="C32" s="607" t="s">
        <v>50</v>
      </c>
      <c r="D32" s="608">
        <v>1</v>
      </c>
      <c r="E32" s="616"/>
      <c r="F32" s="617"/>
    </row>
    <row r="33" spans="1:6" ht="25.5">
      <c r="A33" s="611"/>
      <c r="B33" s="620" t="s">
        <v>428</v>
      </c>
      <c r="C33" s="607" t="s">
        <v>50</v>
      </c>
      <c r="D33" s="608">
        <v>9</v>
      </c>
      <c r="E33" s="616"/>
      <c r="F33" s="617"/>
    </row>
    <row r="34" spans="1:6" ht="25.5">
      <c r="A34" s="611"/>
      <c r="B34" s="620" t="s">
        <v>429</v>
      </c>
      <c r="C34" s="607" t="s">
        <v>50</v>
      </c>
      <c r="D34" s="608">
        <v>4</v>
      </c>
      <c r="E34" s="616"/>
      <c r="F34" s="617"/>
    </row>
    <row r="35" spans="1:6" ht="25.5">
      <c r="A35" s="611"/>
      <c r="B35" s="620" t="s">
        <v>430</v>
      </c>
      <c r="C35" s="607" t="s">
        <v>50</v>
      </c>
      <c r="D35" s="608">
        <v>1</v>
      </c>
      <c r="E35" s="616"/>
      <c r="F35" s="617"/>
    </row>
    <row r="36" spans="1:6">
      <c r="A36" s="611"/>
      <c r="B36" s="620" t="s">
        <v>431</v>
      </c>
      <c r="C36" s="607" t="s">
        <v>50</v>
      </c>
      <c r="D36" s="608">
        <v>1</v>
      </c>
      <c r="E36" s="616"/>
      <c r="F36" s="617"/>
    </row>
    <row r="37" spans="1:6">
      <c r="A37" s="611"/>
      <c r="B37" s="620" t="s">
        <v>432</v>
      </c>
      <c r="C37" s="607" t="s">
        <v>433</v>
      </c>
      <c r="D37" s="608">
        <v>3</v>
      </c>
      <c r="E37" s="616"/>
      <c r="F37" s="617"/>
    </row>
    <row r="38" spans="1:6">
      <c r="A38" s="611"/>
      <c r="B38" s="612"/>
      <c r="C38" s="607"/>
      <c r="D38" s="608"/>
      <c r="E38" s="616"/>
      <c r="F38" s="617"/>
    </row>
    <row r="39" spans="1:6" ht="153">
      <c r="A39" s="611">
        <f>A29+1</f>
        <v>10</v>
      </c>
      <c r="B39" s="612" t="s">
        <v>434</v>
      </c>
      <c r="C39" s="607" t="s">
        <v>424</v>
      </c>
      <c r="D39" s="608">
        <v>10</v>
      </c>
      <c r="E39" s="616"/>
      <c r="F39" s="617">
        <f>E39*D39</f>
        <v>0</v>
      </c>
    </row>
    <row r="40" spans="1:6">
      <c r="A40" s="611"/>
      <c r="B40" s="620" t="s">
        <v>425</v>
      </c>
      <c r="C40" s="607" t="s">
        <v>50</v>
      </c>
      <c r="D40" s="608">
        <v>1</v>
      </c>
      <c r="E40" s="616"/>
      <c r="F40" s="617"/>
    </row>
    <row r="41" spans="1:6">
      <c r="A41" s="611"/>
      <c r="B41" s="620" t="s">
        <v>426</v>
      </c>
      <c r="C41" s="607" t="s">
        <v>50</v>
      </c>
      <c r="D41" s="608">
        <v>1</v>
      </c>
      <c r="E41" s="616"/>
      <c r="F41" s="617"/>
    </row>
    <row r="42" spans="1:6" ht="25.5">
      <c r="A42" s="611"/>
      <c r="B42" s="620" t="s">
        <v>427</v>
      </c>
      <c r="C42" s="607" t="s">
        <v>50</v>
      </c>
      <c r="D42" s="608">
        <v>1</v>
      </c>
      <c r="E42" s="616"/>
      <c r="F42" s="617"/>
    </row>
    <row r="43" spans="1:6" ht="25.5">
      <c r="A43" s="611"/>
      <c r="B43" s="620" t="s">
        <v>428</v>
      </c>
      <c r="C43" s="607" t="s">
        <v>50</v>
      </c>
      <c r="D43" s="608">
        <v>2</v>
      </c>
      <c r="E43" s="616"/>
      <c r="F43" s="617"/>
    </row>
    <row r="44" spans="1:6" ht="25.5">
      <c r="A44" s="611"/>
      <c r="B44" s="620" t="s">
        <v>429</v>
      </c>
      <c r="C44" s="607" t="s">
        <v>50</v>
      </c>
      <c r="D44" s="608">
        <v>8</v>
      </c>
      <c r="E44" s="616"/>
      <c r="F44" s="617"/>
    </row>
    <row r="45" spans="1:6">
      <c r="A45" s="611"/>
      <c r="B45" s="620" t="s">
        <v>435</v>
      </c>
      <c r="C45" s="607" t="s">
        <v>50</v>
      </c>
      <c r="D45" s="608">
        <v>1</v>
      </c>
      <c r="E45" s="616"/>
      <c r="F45" s="617"/>
    </row>
    <row r="46" spans="1:6">
      <c r="A46" s="611"/>
      <c r="B46" s="620" t="s">
        <v>432</v>
      </c>
      <c r="C46" s="607" t="s">
        <v>433</v>
      </c>
      <c r="D46" s="608">
        <v>3</v>
      </c>
      <c r="E46" s="616"/>
      <c r="F46" s="617"/>
    </row>
    <row r="47" spans="1:6">
      <c r="A47" s="611"/>
      <c r="B47" s="620"/>
      <c r="C47" s="607"/>
      <c r="D47" s="608"/>
      <c r="E47" s="616"/>
      <c r="F47" s="617"/>
    </row>
    <row r="48" spans="1:6">
      <c r="A48" s="611">
        <f>A39+1</f>
        <v>11</v>
      </c>
      <c r="B48" s="612" t="s">
        <v>436</v>
      </c>
      <c r="C48" s="607"/>
      <c r="D48" s="608"/>
      <c r="E48" s="616"/>
      <c r="F48" s="617"/>
    </row>
    <row r="49" spans="1:6">
      <c r="A49" s="611"/>
      <c r="B49" s="620" t="s">
        <v>437</v>
      </c>
      <c r="C49" s="607" t="s">
        <v>438</v>
      </c>
      <c r="D49" s="621">
        <v>25</v>
      </c>
      <c r="E49" s="616"/>
      <c r="F49" s="617">
        <f t="shared" ref="F49:F58" si="0">D49*E49</f>
        <v>0</v>
      </c>
    </row>
    <row r="50" spans="1:6">
      <c r="A50" s="611"/>
      <c r="B50" s="620" t="s">
        <v>439</v>
      </c>
      <c r="C50" s="607" t="s">
        <v>438</v>
      </c>
      <c r="D50" s="621">
        <v>250</v>
      </c>
      <c r="E50" s="616"/>
      <c r="F50" s="617">
        <f t="shared" si="0"/>
        <v>0</v>
      </c>
    </row>
    <row r="51" spans="1:6">
      <c r="A51" s="611"/>
      <c r="B51" s="620" t="s">
        <v>440</v>
      </c>
      <c r="C51" s="607" t="s">
        <v>438</v>
      </c>
      <c r="D51" s="621">
        <v>820</v>
      </c>
      <c r="E51" s="616"/>
      <c r="F51" s="617">
        <f t="shared" si="0"/>
        <v>0</v>
      </c>
    </row>
    <row r="52" spans="1:6">
      <c r="A52" s="611"/>
      <c r="B52" s="620" t="s">
        <v>441</v>
      </c>
      <c r="C52" s="607" t="s">
        <v>438</v>
      </c>
      <c r="D52" s="621">
        <v>10</v>
      </c>
      <c r="E52" s="616"/>
      <c r="F52" s="617">
        <f t="shared" si="0"/>
        <v>0</v>
      </c>
    </row>
    <row r="53" spans="1:6">
      <c r="A53" s="611"/>
      <c r="B53" s="620" t="s">
        <v>442</v>
      </c>
      <c r="C53" s="607" t="s">
        <v>438</v>
      </c>
      <c r="D53" s="621">
        <v>290</v>
      </c>
      <c r="E53" s="616"/>
      <c r="F53" s="617">
        <f t="shared" si="0"/>
        <v>0</v>
      </c>
    </row>
    <row r="54" spans="1:6">
      <c r="A54" s="611"/>
      <c r="B54" s="620" t="s">
        <v>443</v>
      </c>
      <c r="C54" s="607" t="s">
        <v>438</v>
      </c>
      <c r="D54" s="621">
        <v>620</v>
      </c>
      <c r="E54" s="616"/>
      <c r="F54" s="617">
        <f t="shared" si="0"/>
        <v>0</v>
      </c>
    </row>
    <row r="55" spans="1:6">
      <c r="A55" s="611"/>
      <c r="B55" s="620" t="s">
        <v>444</v>
      </c>
      <c r="C55" s="607" t="s">
        <v>438</v>
      </c>
      <c r="D55" s="621">
        <v>180</v>
      </c>
      <c r="E55" s="616"/>
      <c r="F55" s="617">
        <f t="shared" si="0"/>
        <v>0</v>
      </c>
    </row>
    <row r="56" spans="1:6">
      <c r="A56" s="611"/>
      <c r="B56" s="620" t="s">
        <v>445</v>
      </c>
      <c r="C56" s="607" t="s">
        <v>438</v>
      </c>
      <c r="D56" s="621">
        <v>70</v>
      </c>
      <c r="E56" s="616"/>
      <c r="F56" s="617">
        <f t="shared" si="0"/>
        <v>0</v>
      </c>
    </row>
    <row r="57" spans="1:6">
      <c r="A57" s="611"/>
      <c r="B57" s="622" t="s">
        <v>446</v>
      </c>
      <c r="C57" s="607" t="s">
        <v>438</v>
      </c>
      <c r="D57" s="621">
        <v>50</v>
      </c>
      <c r="E57" s="616"/>
      <c r="F57" s="617">
        <f t="shared" si="0"/>
        <v>0</v>
      </c>
    </row>
    <row r="58" spans="1:6">
      <c r="A58" s="611"/>
      <c r="B58" s="620" t="s">
        <v>447</v>
      </c>
      <c r="C58" s="607" t="s">
        <v>438</v>
      </c>
      <c r="D58" s="621">
        <v>150</v>
      </c>
      <c r="E58" s="616"/>
      <c r="F58" s="617">
        <f t="shared" si="0"/>
        <v>0</v>
      </c>
    </row>
    <row r="59" spans="1:6">
      <c r="A59" s="611"/>
      <c r="B59" s="620"/>
      <c r="C59" s="607"/>
      <c r="D59" s="608"/>
      <c r="E59" s="616"/>
      <c r="F59" s="617"/>
    </row>
    <row r="60" spans="1:6">
      <c r="A60" s="611">
        <f>A48+1</f>
        <v>12</v>
      </c>
      <c r="B60" s="612" t="s">
        <v>448</v>
      </c>
      <c r="C60" s="607" t="s">
        <v>438</v>
      </c>
      <c r="D60" s="621">
        <v>2190</v>
      </c>
      <c r="E60" s="616"/>
      <c r="F60" s="617">
        <f>D60*E60</f>
        <v>0</v>
      </c>
    </row>
    <row r="61" spans="1:6">
      <c r="A61" s="611"/>
      <c r="B61" s="620" t="s">
        <v>449</v>
      </c>
      <c r="C61" s="607" t="s">
        <v>438</v>
      </c>
      <c r="D61" s="608">
        <v>275</v>
      </c>
      <c r="E61" s="616"/>
      <c r="F61" s="617">
        <f>D61*E61</f>
        <v>0</v>
      </c>
    </row>
    <row r="62" spans="1:6">
      <c r="A62" s="611"/>
      <c r="B62" s="612"/>
      <c r="C62" s="607"/>
      <c r="D62" s="608"/>
      <c r="E62" s="616"/>
      <c r="F62" s="617"/>
    </row>
    <row r="63" spans="1:6">
      <c r="A63" s="611">
        <f>A60+1</f>
        <v>13</v>
      </c>
      <c r="B63" s="612" t="s">
        <v>450</v>
      </c>
      <c r="C63" s="607" t="s">
        <v>50</v>
      </c>
      <c r="D63" s="608">
        <v>45</v>
      </c>
      <c r="E63" s="616"/>
      <c r="F63" s="617">
        <f>D63*E63</f>
        <v>0</v>
      </c>
    </row>
    <row r="64" spans="1:6">
      <c r="A64" s="611"/>
      <c r="B64" s="612"/>
      <c r="C64" s="607"/>
      <c r="D64" s="608"/>
      <c r="E64" s="616"/>
      <c r="F64" s="617"/>
    </row>
    <row r="65" spans="1:6">
      <c r="A65" s="611">
        <f>A63+1</f>
        <v>14</v>
      </c>
      <c r="B65" s="612" t="s">
        <v>451</v>
      </c>
      <c r="C65" s="607" t="s">
        <v>433</v>
      </c>
      <c r="D65" s="608">
        <v>5</v>
      </c>
      <c r="E65" s="616"/>
      <c r="F65" s="617">
        <f>SUM(F5:F63)*D65*0.01</f>
        <v>0</v>
      </c>
    </row>
    <row r="66" spans="1:6">
      <c r="A66" s="611"/>
      <c r="B66" s="612"/>
      <c r="C66" s="607"/>
      <c r="D66" s="608"/>
      <c r="E66" s="616"/>
      <c r="F66" s="617"/>
    </row>
    <row r="67" spans="1:6" s="121" customFormat="1">
      <c r="A67" s="613" t="s">
        <v>452</v>
      </c>
      <c r="B67" s="613" t="s">
        <v>453</v>
      </c>
      <c r="C67" s="613"/>
      <c r="D67" s="613"/>
      <c r="E67" s="623"/>
      <c r="F67" s="624"/>
    </row>
    <row r="68" spans="1:6">
      <c r="A68" s="611"/>
      <c r="B68" s="612"/>
      <c r="C68" s="607"/>
      <c r="D68" s="608"/>
      <c r="E68" s="616"/>
      <c r="F68" s="617"/>
    </row>
    <row r="69" spans="1:6" ht="38.25">
      <c r="A69" s="611">
        <v>1</v>
      </c>
      <c r="B69" s="612" t="s">
        <v>454</v>
      </c>
      <c r="C69" s="607" t="s">
        <v>50</v>
      </c>
      <c r="D69" s="608">
        <v>1</v>
      </c>
      <c r="E69" s="616"/>
      <c r="F69" s="617">
        <f>D69*E69</f>
        <v>0</v>
      </c>
    </row>
    <row r="70" spans="1:6">
      <c r="A70" s="611"/>
      <c r="B70" s="612"/>
      <c r="C70" s="607"/>
      <c r="D70" s="608"/>
      <c r="E70" s="616"/>
      <c r="F70" s="617"/>
    </row>
    <row r="71" spans="1:6" ht="38.25">
      <c r="A71" s="611">
        <f>A69+1</f>
        <v>2</v>
      </c>
      <c r="B71" s="612" t="s">
        <v>455</v>
      </c>
      <c r="C71" s="607" t="s">
        <v>50</v>
      </c>
      <c r="D71" s="608">
        <v>10</v>
      </c>
      <c r="E71" s="616"/>
      <c r="F71" s="617">
        <f>D71*E71</f>
        <v>0</v>
      </c>
    </row>
    <row r="72" spans="1:6">
      <c r="A72" s="611"/>
      <c r="B72" s="612"/>
      <c r="C72" s="607"/>
      <c r="D72" s="608"/>
      <c r="E72" s="616"/>
      <c r="F72" s="617"/>
    </row>
    <row r="73" spans="1:6" ht="38.25">
      <c r="A73" s="611">
        <f>A71+1</f>
        <v>3</v>
      </c>
      <c r="B73" s="612" t="s">
        <v>456</v>
      </c>
      <c r="C73" s="607" t="s">
        <v>50</v>
      </c>
      <c r="D73" s="608">
        <v>11</v>
      </c>
      <c r="E73" s="616"/>
      <c r="F73" s="617">
        <f>D73*E73</f>
        <v>0</v>
      </c>
    </row>
    <row r="74" spans="1:6">
      <c r="A74" s="611"/>
      <c r="B74" s="612"/>
      <c r="C74" s="607"/>
      <c r="D74" s="608"/>
      <c r="E74" s="616"/>
      <c r="F74" s="617"/>
    </row>
    <row r="75" spans="1:6">
      <c r="A75" s="611">
        <f>A73+1</f>
        <v>4</v>
      </c>
      <c r="B75" s="612" t="s">
        <v>457</v>
      </c>
      <c r="C75" s="607" t="s">
        <v>438</v>
      </c>
      <c r="D75" s="608">
        <v>240</v>
      </c>
      <c r="E75" s="616"/>
      <c r="F75" s="617">
        <f>D75*E75</f>
        <v>0</v>
      </c>
    </row>
    <row r="76" spans="1:6">
      <c r="A76" s="611"/>
      <c r="B76" s="612"/>
      <c r="C76" s="607"/>
      <c r="D76" s="608"/>
      <c r="E76" s="616"/>
      <c r="F76" s="617"/>
    </row>
    <row r="77" spans="1:6">
      <c r="A77" s="611">
        <f>A75+1</f>
        <v>5</v>
      </c>
      <c r="B77" s="612" t="s">
        <v>448</v>
      </c>
      <c r="C77" s="607" t="s">
        <v>438</v>
      </c>
      <c r="D77" s="608">
        <v>240</v>
      </c>
      <c r="E77" s="616"/>
      <c r="F77" s="617">
        <f>D77*E77</f>
        <v>0</v>
      </c>
    </row>
    <row r="78" spans="1:6">
      <c r="A78" s="611"/>
      <c r="B78" s="612"/>
      <c r="C78" s="607"/>
      <c r="D78" s="608"/>
      <c r="E78" s="616"/>
      <c r="F78" s="617"/>
    </row>
    <row r="79" spans="1:6">
      <c r="A79" s="611">
        <f>A77+1</f>
        <v>6</v>
      </c>
      <c r="B79" s="612" t="s">
        <v>458</v>
      </c>
      <c r="C79" s="607" t="s">
        <v>433</v>
      </c>
      <c r="D79" s="608">
        <v>3</v>
      </c>
      <c r="E79" s="616"/>
      <c r="F79" s="617">
        <f>SUM(F69:F77)*D79*0.01</f>
        <v>0</v>
      </c>
    </row>
    <row r="80" spans="1:6">
      <c r="A80" s="611"/>
      <c r="B80" s="612"/>
      <c r="C80" s="607"/>
      <c r="D80" s="608"/>
      <c r="E80" s="616"/>
      <c r="F80" s="617"/>
    </row>
    <row r="81" spans="1:6">
      <c r="A81" s="611"/>
      <c r="B81" s="612"/>
      <c r="C81" s="607"/>
      <c r="D81" s="608"/>
      <c r="E81" s="616"/>
      <c r="F81" s="617"/>
    </row>
    <row r="82" spans="1:6" s="121" customFormat="1">
      <c r="A82" s="613" t="s">
        <v>459</v>
      </c>
      <c r="B82" s="613" t="s">
        <v>460</v>
      </c>
      <c r="C82" s="613"/>
      <c r="D82" s="613"/>
      <c r="E82" s="623"/>
      <c r="F82" s="624"/>
    </row>
    <row r="83" spans="1:6" s="122" customFormat="1">
      <c r="A83" s="611"/>
      <c r="B83" s="612"/>
      <c r="C83" s="607"/>
      <c r="D83" s="608"/>
      <c r="E83" s="616"/>
      <c r="F83" s="625"/>
    </row>
    <row r="84" spans="1:6" s="122" customFormat="1" ht="25.5">
      <c r="A84" s="611">
        <v>1</v>
      </c>
      <c r="B84" s="626" t="s">
        <v>461</v>
      </c>
      <c r="C84" s="607" t="s">
        <v>50</v>
      </c>
      <c r="D84" s="608">
        <v>10</v>
      </c>
      <c r="E84" s="616"/>
      <c r="F84" s="617">
        <f>D84*E84</f>
        <v>0</v>
      </c>
    </row>
    <row r="85" spans="1:6" s="122" customFormat="1">
      <c r="A85" s="611"/>
      <c r="B85" s="612"/>
      <c r="C85" s="607"/>
      <c r="D85" s="608"/>
      <c r="E85" s="616"/>
      <c r="F85" s="625"/>
    </row>
    <row r="86" spans="1:6" s="122" customFormat="1">
      <c r="A86" s="611">
        <f>A84+1</f>
        <v>2</v>
      </c>
      <c r="B86" s="626" t="s">
        <v>462</v>
      </c>
      <c r="C86" s="607" t="s">
        <v>50</v>
      </c>
      <c r="D86" s="608">
        <v>10</v>
      </c>
      <c r="E86" s="616"/>
      <c r="F86" s="617">
        <f>D86*E86</f>
        <v>0</v>
      </c>
    </row>
    <row r="87" spans="1:6" s="122" customFormat="1">
      <c r="A87" s="611"/>
      <c r="B87" s="612"/>
      <c r="C87" s="607"/>
      <c r="D87" s="608"/>
      <c r="E87" s="616"/>
      <c r="F87" s="625"/>
    </row>
    <row r="88" spans="1:6" s="122" customFormat="1">
      <c r="A88" s="611">
        <f>A86+1</f>
        <v>3</v>
      </c>
      <c r="B88" s="612" t="s">
        <v>457</v>
      </c>
      <c r="C88" s="607" t="s">
        <v>438</v>
      </c>
      <c r="D88" s="608">
        <v>150</v>
      </c>
      <c r="E88" s="616"/>
      <c r="F88" s="617">
        <f>D88*E88</f>
        <v>0</v>
      </c>
    </row>
    <row r="89" spans="1:6" s="122" customFormat="1">
      <c r="A89" s="611"/>
      <c r="B89" s="612"/>
      <c r="C89" s="607"/>
      <c r="D89" s="608"/>
      <c r="E89" s="616"/>
      <c r="F89" s="625"/>
    </row>
    <row r="90" spans="1:6" s="122" customFormat="1">
      <c r="A90" s="611">
        <f>A88+1</f>
        <v>4</v>
      </c>
      <c r="B90" s="612" t="s">
        <v>448</v>
      </c>
      <c r="C90" s="607" t="s">
        <v>438</v>
      </c>
      <c r="D90" s="608">
        <v>150</v>
      </c>
      <c r="E90" s="616"/>
      <c r="F90" s="617">
        <f>D90*E90</f>
        <v>0</v>
      </c>
    </row>
    <row r="91" spans="1:6" s="122" customFormat="1">
      <c r="A91" s="611"/>
      <c r="B91" s="612"/>
      <c r="C91" s="607"/>
      <c r="D91" s="608"/>
      <c r="E91" s="616"/>
      <c r="F91" s="625"/>
    </row>
    <row r="92" spans="1:6" s="122" customFormat="1">
      <c r="A92" s="611">
        <f>A90+1</f>
        <v>5</v>
      </c>
      <c r="B92" s="612" t="s">
        <v>451</v>
      </c>
      <c r="C92" s="607" t="s">
        <v>433</v>
      </c>
      <c r="D92" s="608">
        <v>5</v>
      </c>
      <c r="E92" s="616"/>
      <c r="F92" s="625">
        <f>SUM(F84:F90)*D92*0.01</f>
        <v>0</v>
      </c>
    </row>
    <row r="93" spans="1:6" s="122" customFormat="1">
      <c r="A93" s="611"/>
      <c r="B93" s="612"/>
      <c r="C93" s="607"/>
      <c r="D93" s="608"/>
      <c r="E93" s="616"/>
      <c r="F93" s="625"/>
    </row>
    <row r="94" spans="1:6" s="122" customFormat="1">
      <c r="A94" s="611"/>
      <c r="B94" s="612"/>
      <c r="C94" s="607"/>
      <c r="D94" s="608"/>
      <c r="E94" s="616"/>
      <c r="F94" s="625"/>
    </row>
    <row r="95" spans="1:6" s="122" customFormat="1" ht="25.5">
      <c r="A95" s="613" t="s">
        <v>463</v>
      </c>
      <c r="B95" s="613" t="s">
        <v>464</v>
      </c>
      <c r="C95" s="613"/>
      <c r="D95" s="613"/>
      <c r="E95" s="616"/>
      <c r="F95" s="625"/>
    </row>
    <row r="96" spans="1:6" s="122" customFormat="1">
      <c r="A96" s="613"/>
      <c r="B96" s="613"/>
      <c r="C96" s="613"/>
      <c r="D96" s="613"/>
      <c r="E96" s="616"/>
      <c r="F96" s="625"/>
    </row>
    <row r="97" spans="1:6" s="122" customFormat="1" ht="38.25">
      <c r="A97" s="613"/>
      <c r="B97" s="627" t="s">
        <v>465</v>
      </c>
      <c r="C97" s="613"/>
      <c r="D97" s="613"/>
      <c r="E97" s="616"/>
      <c r="F97" s="625"/>
    </row>
    <row r="98" spans="1:6" s="122" customFormat="1">
      <c r="A98" s="611"/>
      <c r="B98" s="612"/>
      <c r="C98" s="607"/>
      <c r="D98" s="608"/>
      <c r="E98" s="616"/>
      <c r="F98" s="625"/>
    </row>
    <row r="99" spans="1:6" s="122" customFormat="1" ht="114.75">
      <c r="A99" s="611">
        <v>1</v>
      </c>
      <c r="B99" s="628" t="s">
        <v>466</v>
      </c>
      <c r="C99" s="607" t="s">
        <v>50</v>
      </c>
      <c r="D99" s="608">
        <v>1</v>
      </c>
      <c r="E99" s="616"/>
      <c r="F99" s="617">
        <f>D99*E99</f>
        <v>0</v>
      </c>
    </row>
    <row r="100" spans="1:6" s="122" customFormat="1">
      <c r="A100" s="611"/>
      <c r="B100" s="612"/>
      <c r="C100" s="607"/>
      <c r="D100" s="608"/>
      <c r="E100" s="616"/>
      <c r="F100" s="625"/>
    </row>
    <row r="101" spans="1:6" s="122" customFormat="1" ht="63.75">
      <c r="A101" s="611">
        <f>A99+1</f>
        <v>2</v>
      </c>
      <c r="B101" s="628" t="s">
        <v>467</v>
      </c>
      <c r="C101" s="607" t="s">
        <v>50</v>
      </c>
      <c r="D101" s="608">
        <v>1</v>
      </c>
      <c r="E101" s="616"/>
      <c r="F101" s="617">
        <f>D101*E101</f>
        <v>0</v>
      </c>
    </row>
    <row r="102" spans="1:6" s="122" customFormat="1">
      <c r="A102" s="611"/>
      <c r="B102" s="612"/>
      <c r="C102" s="607"/>
      <c r="D102" s="608"/>
      <c r="E102" s="616"/>
      <c r="F102" s="625"/>
    </row>
    <row r="103" spans="1:6" s="122" customFormat="1" ht="63.75">
      <c r="A103" s="611">
        <f>A101+1</f>
        <v>3</v>
      </c>
      <c r="B103" s="626" t="s">
        <v>468</v>
      </c>
      <c r="C103" s="607" t="s">
        <v>50</v>
      </c>
      <c r="D103" s="608">
        <v>1</v>
      </c>
      <c r="E103" s="616"/>
      <c r="F103" s="617">
        <f>D103*E103</f>
        <v>0</v>
      </c>
    </row>
    <row r="104" spans="1:6" s="122" customFormat="1">
      <c r="A104" s="611"/>
      <c r="B104" s="612"/>
      <c r="C104" s="607"/>
      <c r="D104" s="608"/>
      <c r="E104" s="616"/>
      <c r="F104" s="625"/>
    </row>
    <row r="105" spans="1:6" s="122" customFormat="1">
      <c r="A105" s="611">
        <f>A103+1</f>
        <v>4</v>
      </c>
      <c r="B105" s="626" t="s">
        <v>469</v>
      </c>
      <c r="C105" s="607" t="s">
        <v>438</v>
      </c>
      <c r="D105" s="608">
        <v>80</v>
      </c>
      <c r="E105" s="616"/>
      <c r="F105" s="617">
        <f>D105*E105</f>
        <v>0</v>
      </c>
    </row>
    <row r="106" spans="1:6" s="122" customFormat="1">
      <c r="A106" s="611"/>
      <c r="B106" s="612"/>
      <c r="C106" s="607"/>
      <c r="D106" s="608"/>
      <c r="E106" s="616"/>
      <c r="F106" s="625"/>
    </row>
    <row r="107" spans="1:6" s="122" customFormat="1" ht="25.5">
      <c r="A107" s="611">
        <f>A105+1</f>
        <v>5</v>
      </c>
      <c r="B107" s="628" t="s">
        <v>470</v>
      </c>
      <c r="C107" s="607" t="s">
        <v>438</v>
      </c>
      <c r="D107" s="608">
        <v>80</v>
      </c>
      <c r="E107" s="616"/>
      <c r="F107" s="617">
        <f>D107*E107</f>
        <v>0</v>
      </c>
    </row>
    <row r="108" spans="1:6" s="122" customFormat="1">
      <c r="A108" s="611"/>
      <c r="B108" s="612"/>
      <c r="C108" s="607"/>
      <c r="D108" s="608"/>
      <c r="E108" s="616"/>
      <c r="F108" s="625"/>
    </row>
    <row r="109" spans="1:6" s="122" customFormat="1">
      <c r="A109" s="611">
        <f>A107+1</f>
        <v>6</v>
      </c>
      <c r="B109" s="612" t="s">
        <v>471</v>
      </c>
      <c r="C109" s="607" t="s">
        <v>50</v>
      </c>
      <c r="D109" s="608">
        <v>11</v>
      </c>
      <c r="E109" s="616"/>
      <c r="F109" s="617">
        <f>D109*E109</f>
        <v>0</v>
      </c>
    </row>
    <row r="110" spans="1:6" s="122" customFormat="1">
      <c r="A110" s="611"/>
      <c r="B110" s="612"/>
      <c r="C110" s="607"/>
      <c r="D110" s="608"/>
      <c r="E110" s="616"/>
      <c r="F110" s="625"/>
    </row>
    <row r="111" spans="1:6" s="122" customFormat="1" ht="38.25">
      <c r="A111" s="611">
        <f>A109+1</f>
        <v>7</v>
      </c>
      <c r="B111" s="626" t="s">
        <v>472</v>
      </c>
      <c r="C111" s="607" t="s">
        <v>424</v>
      </c>
      <c r="D111" s="608">
        <v>1</v>
      </c>
      <c r="E111" s="629"/>
      <c r="F111" s="617">
        <f>D111*E111</f>
        <v>0</v>
      </c>
    </row>
    <row r="112" spans="1:6" s="122" customFormat="1">
      <c r="A112" s="611"/>
      <c r="B112" s="612"/>
      <c r="C112" s="607"/>
      <c r="D112" s="608"/>
      <c r="E112" s="616"/>
      <c r="F112" s="625"/>
    </row>
    <row r="113" spans="1:6" s="122" customFormat="1" ht="127.5">
      <c r="A113" s="611">
        <f>A111+1</f>
        <v>8</v>
      </c>
      <c r="B113" s="628" t="s">
        <v>473</v>
      </c>
      <c r="C113" s="607" t="s">
        <v>424</v>
      </c>
      <c r="D113" s="608">
        <v>1</v>
      </c>
      <c r="E113" s="616"/>
      <c r="F113" s="617">
        <f>D113*E113</f>
        <v>0</v>
      </c>
    </row>
    <row r="114" spans="1:6" s="122" customFormat="1">
      <c r="A114" s="611"/>
      <c r="B114" s="626"/>
      <c r="C114" s="607"/>
      <c r="D114" s="608"/>
      <c r="E114" s="616"/>
      <c r="F114" s="625"/>
    </row>
    <row r="115" spans="1:6" s="122" customFormat="1" ht="25.5">
      <c r="A115" s="611">
        <f>A113+1</f>
        <v>9</v>
      </c>
      <c r="B115" s="626" t="s">
        <v>474</v>
      </c>
      <c r="C115" s="607" t="s">
        <v>424</v>
      </c>
      <c r="D115" s="608">
        <v>1</v>
      </c>
      <c r="E115" s="616"/>
      <c r="F115" s="617">
        <f>D115*E115</f>
        <v>0</v>
      </c>
    </row>
    <row r="116" spans="1:6" s="122" customFormat="1">
      <c r="A116" s="611"/>
      <c r="B116" s="612"/>
      <c r="C116" s="607"/>
      <c r="D116" s="608"/>
      <c r="E116" s="618"/>
      <c r="F116" s="625"/>
    </row>
    <row r="117" spans="1:6" s="122" customFormat="1" ht="25.5">
      <c r="A117" s="611">
        <f>A115+1</f>
        <v>10</v>
      </c>
      <c r="B117" s="628" t="s">
        <v>475</v>
      </c>
      <c r="C117" s="607" t="s">
        <v>433</v>
      </c>
      <c r="D117" s="608">
        <v>5</v>
      </c>
      <c r="E117" s="618"/>
      <c r="F117" s="625">
        <f>SUM(F99:F115)*D117*0.01</f>
        <v>0</v>
      </c>
    </row>
    <row r="118" spans="1:6" s="122" customFormat="1">
      <c r="A118" s="611"/>
      <c r="B118" s="626"/>
      <c r="C118" s="607"/>
      <c r="D118" s="608"/>
      <c r="E118" s="618"/>
      <c r="F118" s="625"/>
    </row>
    <row r="119" spans="1:6" s="122" customFormat="1">
      <c r="A119" s="611"/>
      <c r="B119" s="626"/>
      <c r="C119" s="607"/>
      <c r="D119" s="608"/>
      <c r="E119" s="618"/>
      <c r="F119" s="625"/>
    </row>
    <row r="120" spans="1:6" s="122" customFormat="1">
      <c r="A120" s="611"/>
      <c r="B120" s="612"/>
      <c r="C120" s="607"/>
      <c r="D120" s="608"/>
      <c r="E120" s="618"/>
      <c r="F120" s="625"/>
    </row>
    <row r="121" spans="1:6">
      <c r="A121" s="611"/>
      <c r="B121" s="612"/>
      <c r="C121" s="607"/>
      <c r="D121" s="608"/>
      <c r="E121" s="618"/>
      <c r="F121" s="617"/>
    </row>
    <row r="122" spans="1:6" s="123" customFormat="1">
      <c r="A122" s="611"/>
      <c r="B122" s="606" t="s">
        <v>95</v>
      </c>
      <c r="C122" s="607"/>
      <c r="D122" s="608"/>
      <c r="E122" s="618"/>
      <c r="F122" s="617"/>
    </row>
    <row r="123" spans="1:6" s="123" customFormat="1">
      <c r="A123" s="611"/>
      <c r="B123" s="612"/>
      <c r="C123" s="607"/>
      <c r="D123" s="608"/>
      <c r="E123" s="618"/>
      <c r="F123" s="617"/>
    </row>
    <row r="124" spans="1:6" s="123" customFormat="1">
      <c r="A124" s="611"/>
      <c r="B124" s="612" t="s">
        <v>476</v>
      </c>
      <c r="C124" s="630">
        <f>SUM(F5:F65)</f>
        <v>0</v>
      </c>
      <c r="D124" s="608"/>
      <c r="E124" s="618"/>
      <c r="F124" s="617"/>
    </row>
    <row r="125" spans="1:6" s="123" customFormat="1">
      <c r="A125" s="611"/>
      <c r="B125" s="612"/>
      <c r="C125" s="631"/>
      <c r="D125" s="608"/>
      <c r="E125" s="618"/>
      <c r="F125" s="617"/>
    </row>
    <row r="126" spans="1:6" s="123" customFormat="1">
      <c r="A126" s="611"/>
      <c r="B126" s="612" t="s">
        <v>477</v>
      </c>
      <c r="C126" s="630">
        <f>SUM(F69:F79)</f>
        <v>0</v>
      </c>
      <c r="D126" s="608"/>
      <c r="E126" s="618"/>
      <c r="F126" s="617"/>
    </row>
    <row r="127" spans="1:6" s="123" customFormat="1">
      <c r="A127" s="611"/>
      <c r="B127" s="612"/>
      <c r="C127" s="631"/>
      <c r="D127" s="608"/>
      <c r="E127" s="618"/>
      <c r="F127" s="617"/>
    </row>
    <row r="128" spans="1:6" s="123" customFormat="1">
      <c r="A128" s="611"/>
      <c r="B128" s="612" t="s">
        <v>478</v>
      </c>
      <c r="C128" s="630">
        <f>SUM(F84:F92)</f>
        <v>0</v>
      </c>
      <c r="D128" s="608"/>
      <c r="E128" s="618"/>
      <c r="F128" s="617"/>
    </row>
    <row r="129" spans="1:6" s="123" customFormat="1">
      <c r="A129" s="611"/>
      <c r="B129" s="612"/>
      <c r="C129" s="631"/>
      <c r="D129" s="608"/>
      <c r="E129" s="618"/>
      <c r="F129" s="617"/>
    </row>
    <row r="130" spans="1:6" s="123" customFormat="1" ht="25.5">
      <c r="A130" s="611"/>
      <c r="B130" s="612" t="s">
        <v>479</v>
      </c>
      <c r="C130" s="630">
        <f>SUM(F99:F117)</f>
        <v>0</v>
      </c>
      <c r="D130" s="608"/>
      <c r="E130" s="618"/>
      <c r="F130" s="617"/>
    </row>
    <row r="131" spans="1:6" s="123" customFormat="1">
      <c r="A131" s="611"/>
      <c r="B131" s="612"/>
      <c r="C131" s="631"/>
      <c r="D131" s="608"/>
      <c r="E131" s="618"/>
      <c r="F131" s="617"/>
    </row>
    <row r="132" spans="1:6" s="123" customFormat="1">
      <c r="A132" s="611"/>
      <c r="B132" s="612" t="s">
        <v>708</v>
      </c>
      <c r="C132" s="766"/>
      <c r="D132" s="608"/>
      <c r="E132" s="618"/>
      <c r="F132" s="617"/>
    </row>
    <row r="133" spans="1:6" s="123" customFormat="1">
      <c r="A133" s="611"/>
      <c r="B133" s="612"/>
      <c r="C133" s="631"/>
      <c r="D133" s="608"/>
      <c r="E133" s="618"/>
      <c r="F133" s="617"/>
    </row>
    <row r="134" spans="1:6" s="123" customFormat="1">
      <c r="A134" s="611"/>
      <c r="B134" s="612" t="s">
        <v>487</v>
      </c>
      <c r="C134" s="630">
        <f>SUM(C124:C132)</f>
        <v>0</v>
      </c>
      <c r="D134" s="608"/>
      <c r="E134" s="618"/>
      <c r="F134" s="617"/>
    </row>
    <row r="135" spans="1:6">
      <c r="A135" s="611"/>
      <c r="B135" s="612"/>
      <c r="C135" s="607"/>
      <c r="D135" s="608"/>
      <c r="E135" s="632"/>
      <c r="F135" s="617"/>
    </row>
    <row r="136" spans="1:6" ht="25.5">
      <c r="A136" s="611"/>
      <c r="B136" s="612" t="s">
        <v>480</v>
      </c>
      <c r="C136" s="607"/>
      <c r="D136" s="608"/>
      <c r="E136" s="632"/>
      <c r="F136" s="617"/>
    </row>
    <row r="137" spans="1:6">
      <c r="E137" s="264"/>
      <c r="F137" s="264"/>
    </row>
    <row r="138" spans="1:6">
      <c r="E138" s="264"/>
      <c r="F138" s="264"/>
    </row>
    <row r="139" spans="1:6">
      <c r="E139" s="264"/>
      <c r="F139" s="264"/>
    </row>
  </sheetData>
  <sheetProtection password="ED8E" sheet="1" objects="1" scenarios="1"/>
  <pageMargins left="0.70866141732283472" right="0.70866141732283472" top="0.74803149606299213" bottom="0.74803149606299213" header="0.31496062992125984" footer="0.31496062992125984"/>
  <pageSetup paperSize="9" scale="93" orientation="portrait" r:id="rId1"/>
  <headerFooter>
    <oddHeader xml:space="preserve">&amp;C&amp;8Preureditev socialnih bivalnih enot
Cesta 24. junija 32, Črnuče&amp;R&amp;8&amp;P&amp;10
</oddHeader>
    <oddFooter>&amp;C&amp;8&amp;A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F147"/>
  <sheetViews>
    <sheetView view="pageBreakPreview" topLeftCell="A125" zoomScaleNormal="100" zoomScaleSheetLayoutView="100" workbookViewId="0">
      <selection activeCell="B171" sqref="B171"/>
    </sheetView>
  </sheetViews>
  <sheetFormatPr defaultRowHeight="12.75"/>
  <cols>
    <col min="1" max="1" width="8.28515625" style="119" customWidth="1"/>
    <col min="2" max="2" width="42.7109375" style="120" customWidth="1"/>
    <col min="3" max="3" width="12.28515625" style="116" customWidth="1"/>
    <col min="4" max="4" width="5.7109375" style="117" customWidth="1"/>
    <col min="5" max="5" width="10.7109375" style="124" customWidth="1"/>
    <col min="6" max="6" width="11.7109375" style="124" customWidth="1"/>
    <col min="7" max="256" width="9.140625" style="118"/>
    <col min="257" max="257" width="4.7109375" style="118" customWidth="1"/>
    <col min="258" max="258" width="47.42578125" style="118" customWidth="1"/>
    <col min="259" max="259" width="7" style="118" customWidth="1"/>
    <col min="260" max="260" width="10" style="118" customWidth="1"/>
    <col min="261" max="512" width="9.140625" style="118"/>
    <col min="513" max="513" width="4.7109375" style="118" customWidth="1"/>
    <col min="514" max="514" width="47.42578125" style="118" customWidth="1"/>
    <col min="515" max="515" width="7" style="118" customWidth="1"/>
    <col min="516" max="516" width="10" style="118" customWidth="1"/>
    <col min="517" max="768" width="9.140625" style="118"/>
    <col min="769" max="769" width="4.7109375" style="118" customWidth="1"/>
    <col min="770" max="770" width="47.42578125" style="118" customWidth="1"/>
    <col min="771" max="771" width="7" style="118" customWidth="1"/>
    <col min="772" max="772" width="10" style="118" customWidth="1"/>
    <col min="773" max="1024" width="9.140625" style="118"/>
    <col min="1025" max="1025" width="4.7109375" style="118" customWidth="1"/>
    <col min="1026" max="1026" width="47.42578125" style="118" customWidth="1"/>
    <col min="1027" max="1027" width="7" style="118" customWidth="1"/>
    <col min="1028" max="1028" width="10" style="118" customWidth="1"/>
    <col min="1029" max="1280" width="9.140625" style="118"/>
    <col min="1281" max="1281" width="4.7109375" style="118" customWidth="1"/>
    <col min="1282" max="1282" width="47.42578125" style="118" customWidth="1"/>
    <col min="1283" max="1283" width="7" style="118" customWidth="1"/>
    <col min="1284" max="1284" width="10" style="118" customWidth="1"/>
    <col min="1285" max="1536" width="9.140625" style="118"/>
    <col min="1537" max="1537" width="4.7109375" style="118" customWidth="1"/>
    <col min="1538" max="1538" width="47.42578125" style="118" customWidth="1"/>
    <col min="1539" max="1539" width="7" style="118" customWidth="1"/>
    <col min="1540" max="1540" width="10" style="118" customWidth="1"/>
    <col min="1541" max="1792" width="9.140625" style="118"/>
    <col min="1793" max="1793" width="4.7109375" style="118" customWidth="1"/>
    <col min="1794" max="1794" width="47.42578125" style="118" customWidth="1"/>
    <col min="1795" max="1795" width="7" style="118" customWidth="1"/>
    <col min="1796" max="1796" width="10" style="118" customWidth="1"/>
    <col min="1797" max="2048" width="9.140625" style="118"/>
    <col min="2049" max="2049" width="4.7109375" style="118" customWidth="1"/>
    <col min="2050" max="2050" width="47.42578125" style="118" customWidth="1"/>
    <col min="2051" max="2051" width="7" style="118" customWidth="1"/>
    <col min="2052" max="2052" width="10" style="118" customWidth="1"/>
    <col min="2053" max="2304" width="9.140625" style="118"/>
    <col min="2305" max="2305" width="4.7109375" style="118" customWidth="1"/>
    <col min="2306" max="2306" width="47.42578125" style="118" customWidth="1"/>
    <col min="2307" max="2307" width="7" style="118" customWidth="1"/>
    <col min="2308" max="2308" width="10" style="118" customWidth="1"/>
    <col min="2309" max="2560" width="9.140625" style="118"/>
    <col min="2561" max="2561" width="4.7109375" style="118" customWidth="1"/>
    <col min="2562" max="2562" width="47.42578125" style="118" customWidth="1"/>
    <col min="2563" max="2563" width="7" style="118" customWidth="1"/>
    <col min="2564" max="2564" width="10" style="118" customWidth="1"/>
    <col min="2565" max="2816" width="9.140625" style="118"/>
    <col min="2817" max="2817" width="4.7109375" style="118" customWidth="1"/>
    <col min="2818" max="2818" width="47.42578125" style="118" customWidth="1"/>
    <col min="2819" max="2819" width="7" style="118" customWidth="1"/>
    <col min="2820" max="2820" width="10" style="118" customWidth="1"/>
    <col min="2821" max="3072" width="9.140625" style="118"/>
    <col min="3073" max="3073" width="4.7109375" style="118" customWidth="1"/>
    <col min="3074" max="3074" width="47.42578125" style="118" customWidth="1"/>
    <col min="3075" max="3075" width="7" style="118" customWidth="1"/>
    <col min="3076" max="3076" width="10" style="118" customWidth="1"/>
    <col min="3077" max="3328" width="9.140625" style="118"/>
    <col min="3329" max="3329" width="4.7109375" style="118" customWidth="1"/>
    <col min="3330" max="3330" width="47.42578125" style="118" customWidth="1"/>
    <col min="3331" max="3331" width="7" style="118" customWidth="1"/>
    <col min="3332" max="3332" width="10" style="118" customWidth="1"/>
    <col min="3333" max="3584" width="9.140625" style="118"/>
    <col min="3585" max="3585" width="4.7109375" style="118" customWidth="1"/>
    <col min="3586" max="3586" width="47.42578125" style="118" customWidth="1"/>
    <col min="3587" max="3587" width="7" style="118" customWidth="1"/>
    <col min="3588" max="3588" width="10" style="118" customWidth="1"/>
    <col min="3589" max="3840" width="9.140625" style="118"/>
    <col min="3841" max="3841" width="4.7109375" style="118" customWidth="1"/>
    <col min="3842" max="3842" width="47.42578125" style="118" customWidth="1"/>
    <col min="3843" max="3843" width="7" style="118" customWidth="1"/>
    <col min="3844" max="3844" width="10" style="118" customWidth="1"/>
    <col min="3845" max="4096" width="9.140625" style="118"/>
    <col min="4097" max="4097" width="4.7109375" style="118" customWidth="1"/>
    <col min="4098" max="4098" width="47.42578125" style="118" customWidth="1"/>
    <col min="4099" max="4099" width="7" style="118" customWidth="1"/>
    <col min="4100" max="4100" width="10" style="118" customWidth="1"/>
    <col min="4101" max="4352" width="9.140625" style="118"/>
    <col min="4353" max="4353" width="4.7109375" style="118" customWidth="1"/>
    <col min="4354" max="4354" width="47.42578125" style="118" customWidth="1"/>
    <col min="4355" max="4355" width="7" style="118" customWidth="1"/>
    <col min="4356" max="4356" width="10" style="118" customWidth="1"/>
    <col min="4357" max="4608" width="9.140625" style="118"/>
    <col min="4609" max="4609" width="4.7109375" style="118" customWidth="1"/>
    <col min="4610" max="4610" width="47.42578125" style="118" customWidth="1"/>
    <col min="4611" max="4611" width="7" style="118" customWidth="1"/>
    <col min="4612" max="4612" width="10" style="118" customWidth="1"/>
    <col min="4613" max="4864" width="9.140625" style="118"/>
    <col min="4865" max="4865" width="4.7109375" style="118" customWidth="1"/>
    <col min="4866" max="4866" width="47.42578125" style="118" customWidth="1"/>
    <col min="4867" max="4867" width="7" style="118" customWidth="1"/>
    <col min="4868" max="4868" width="10" style="118" customWidth="1"/>
    <col min="4869" max="5120" width="9.140625" style="118"/>
    <col min="5121" max="5121" width="4.7109375" style="118" customWidth="1"/>
    <col min="5122" max="5122" width="47.42578125" style="118" customWidth="1"/>
    <col min="5123" max="5123" width="7" style="118" customWidth="1"/>
    <col min="5124" max="5124" width="10" style="118" customWidth="1"/>
    <col min="5125" max="5376" width="9.140625" style="118"/>
    <col min="5377" max="5377" width="4.7109375" style="118" customWidth="1"/>
    <col min="5378" max="5378" width="47.42578125" style="118" customWidth="1"/>
    <col min="5379" max="5379" width="7" style="118" customWidth="1"/>
    <col min="5380" max="5380" width="10" style="118" customWidth="1"/>
    <col min="5381" max="5632" width="9.140625" style="118"/>
    <col min="5633" max="5633" width="4.7109375" style="118" customWidth="1"/>
    <col min="5634" max="5634" width="47.42578125" style="118" customWidth="1"/>
    <col min="5635" max="5635" width="7" style="118" customWidth="1"/>
    <col min="5636" max="5636" width="10" style="118" customWidth="1"/>
    <col min="5637" max="5888" width="9.140625" style="118"/>
    <col min="5889" max="5889" width="4.7109375" style="118" customWidth="1"/>
    <col min="5890" max="5890" width="47.42578125" style="118" customWidth="1"/>
    <col min="5891" max="5891" width="7" style="118" customWidth="1"/>
    <col min="5892" max="5892" width="10" style="118" customWidth="1"/>
    <col min="5893" max="6144" width="9.140625" style="118"/>
    <col min="6145" max="6145" width="4.7109375" style="118" customWidth="1"/>
    <col min="6146" max="6146" width="47.42578125" style="118" customWidth="1"/>
    <col min="6147" max="6147" width="7" style="118" customWidth="1"/>
    <col min="6148" max="6148" width="10" style="118" customWidth="1"/>
    <col min="6149" max="6400" width="9.140625" style="118"/>
    <col min="6401" max="6401" width="4.7109375" style="118" customWidth="1"/>
    <col min="6402" max="6402" width="47.42578125" style="118" customWidth="1"/>
    <col min="6403" max="6403" width="7" style="118" customWidth="1"/>
    <col min="6404" max="6404" width="10" style="118" customWidth="1"/>
    <col min="6405" max="6656" width="9.140625" style="118"/>
    <col min="6657" max="6657" width="4.7109375" style="118" customWidth="1"/>
    <col min="6658" max="6658" width="47.42578125" style="118" customWidth="1"/>
    <col min="6659" max="6659" width="7" style="118" customWidth="1"/>
    <col min="6660" max="6660" width="10" style="118" customWidth="1"/>
    <col min="6661" max="6912" width="9.140625" style="118"/>
    <col min="6913" max="6913" width="4.7109375" style="118" customWidth="1"/>
    <col min="6914" max="6914" width="47.42578125" style="118" customWidth="1"/>
    <col min="6915" max="6915" width="7" style="118" customWidth="1"/>
    <col min="6916" max="6916" width="10" style="118" customWidth="1"/>
    <col min="6917" max="7168" width="9.140625" style="118"/>
    <col min="7169" max="7169" width="4.7109375" style="118" customWidth="1"/>
    <col min="7170" max="7170" width="47.42578125" style="118" customWidth="1"/>
    <col min="7171" max="7171" width="7" style="118" customWidth="1"/>
    <col min="7172" max="7172" width="10" style="118" customWidth="1"/>
    <col min="7173" max="7424" width="9.140625" style="118"/>
    <col min="7425" max="7425" width="4.7109375" style="118" customWidth="1"/>
    <col min="7426" max="7426" width="47.42578125" style="118" customWidth="1"/>
    <col min="7427" max="7427" width="7" style="118" customWidth="1"/>
    <col min="7428" max="7428" width="10" style="118" customWidth="1"/>
    <col min="7429" max="7680" width="9.140625" style="118"/>
    <col min="7681" max="7681" width="4.7109375" style="118" customWidth="1"/>
    <col min="7682" max="7682" width="47.42578125" style="118" customWidth="1"/>
    <col min="7683" max="7683" width="7" style="118" customWidth="1"/>
    <col min="7684" max="7684" width="10" style="118" customWidth="1"/>
    <col min="7685" max="7936" width="9.140625" style="118"/>
    <col min="7937" max="7937" width="4.7109375" style="118" customWidth="1"/>
    <col min="7938" max="7938" width="47.42578125" style="118" customWidth="1"/>
    <col min="7939" max="7939" width="7" style="118" customWidth="1"/>
    <col min="7940" max="7940" width="10" style="118" customWidth="1"/>
    <col min="7941" max="8192" width="9.140625" style="118"/>
    <col min="8193" max="8193" width="4.7109375" style="118" customWidth="1"/>
    <col min="8194" max="8194" width="47.42578125" style="118" customWidth="1"/>
    <col min="8195" max="8195" width="7" style="118" customWidth="1"/>
    <col min="8196" max="8196" width="10" style="118" customWidth="1"/>
    <col min="8197" max="8448" width="9.140625" style="118"/>
    <col min="8449" max="8449" width="4.7109375" style="118" customWidth="1"/>
    <col min="8450" max="8450" width="47.42578125" style="118" customWidth="1"/>
    <col min="8451" max="8451" width="7" style="118" customWidth="1"/>
    <col min="8452" max="8452" width="10" style="118" customWidth="1"/>
    <col min="8453" max="8704" width="9.140625" style="118"/>
    <col min="8705" max="8705" width="4.7109375" style="118" customWidth="1"/>
    <col min="8706" max="8706" width="47.42578125" style="118" customWidth="1"/>
    <col min="8707" max="8707" width="7" style="118" customWidth="1"/>
    <col min="8708" max="8708" width="10" style="118" customWidth="1"/>
    <col min="8709" max="8960" width="9.140625" style="118"/>
    <col min="8961" max="8961" width="4.7109375" style="118" customWidth="1"/>
    <col min="8962" max="8962" width="47.42578125" style="118" customWidth="1"/>
    <col min="8963" max="8963" width="7" style="118" customWidth="1"/>
    <col min="8964" max="8964" width="10" style="118" customWidth="1"/>
    <col min="8965" max="9216" width="9.140625" style="118"/>
    <col min="9217" max="9217" width="4.7109375" style="118" customWidth="1"/>
    <col min="9218" max="9218" width="47.42578125" style="118" customWidth="1"/>
    <col min="9219" max="9219" width="7" style="118" customWidth="1"/>
    <col min="9220" max="9220" width="10" style="118" customWidth="1"/>
    <col min="9221" max="9472" width="9.140625" style="118"/>
    <col min="9473" max="9473" width="4.7109375" style="118" customWidth="1"/>
    <col min="9474" max="9474" width="47.42578125" style="118" customWidth="1"/>
    <col min="9475" max="9475" width="7" style="118" customWidth="1"/>
    <col min="9476" max="9476" width="10" style="118" customWidth="1"/>
    <col min="9477" max="9728" width="9.140625" style="118"/>
    <col min="9729" max="9729" width="4.7109375" style="118" customWidth="1"/>
    <col min="9730" max="9730" width="47.42578125" style="118" customWidth="1"/>
    <col min="9731" max="9731" width="7" style="118" customWidth="1"/>
    <col min="9732" max="9732" width="10" style="118" customWidth="1"/>
    <col min="9733" max="9984" width="9.140625" style="118"/>
    <col min="9985" max="9985" width="4.7109375" style="118" customWidth="1"/>
    <col min="9986" max="9986" width="47.42578125" style="118" customWidth="1"/>
    <col min="9987" max="9987" width="7" style="118" customWidth="1"/>
    <col min="9988" max="9988" width="10" style="118" customWidth="1"/>
    <col min="9989" max="10240" width="9.140625" style="118"/>
    <col min="10241" max="10241" width="4.7109375" style="118" customWidth="1"/>
    <col min="10242" max="10242" width="47.42578125" style="118" customWidth="1"/>
    <col min="10243" max="10243" width="7" style="118" customWidth="1"/>
    <col min="10244" max="10244" width="10" style="118" customWidth="1"/>
    <col min="10245" max="10496" width="9.140625" style="118"/>
    <col min="10497" max="10497" width="4.7109375" style="118" customWidth="1"/>
    <col min="10498" max="10498" width="47.42578125" style="118" customWidth="1"/>
    <col min="10499" max="10499" width="7" style="118" customWidth="1"/>
    <col min="10500" max="10500" width="10" style="118" customWidth="1"/>
    <col min="10501" max="10752" width="9.140625" style="118"/>
    <col min="10753" max="10753" width="4.7109375" style="118" customWidth="1"/>
    <col min="10754" max="10754" width="47.42578125" style="118" customWidth="1"/>
    <col min="10755" max="10755" width="7" style="118" customWidth="1"/>
    <col min="10756" max="10756" width="10" style="118" customWidth="1"/>
    <col min="10757" max="11008" width="9.140625" style="118"/>
    <col min="11009" max="11009" width="4.7109375" style="118" customWidth="1"/>
    <col min="11010" max="11010" width="47.42578125" style="118" customWidth="1"/>
    <col min="11011" max="11011" width="7" style="118" customWidth="1"/>
    <col min="11012" max="11012" width="10" style="118" customWidth="1"/>
    <col min="11013" max="11264" width="9.140625" style="118"/>
    <col min="11265" max="11265" width="4.7109375" style="118" customWidth="1"/>
    <col min="11266" max="11266" width="47.42578125" style="118" customWidth="1"/>
    <col min="11267" max="11267" width="7" style="118" customWidth="1"/>
    <col min="11268" max="11268" width="10" style="118" customWidth="1"/>
    <col min="11269" max="11520" width="9.140625" style="118"/>
    <col min="11521" max="11521" width="4.7109375" style="118" customWidth="1"/>
    <col min="11522" max="11522" width="47.42578125" style="118" customWidth="1"/>
    <col min="11523" max="11523" width="7" style="118" customWidth="1"/>
    <col min="11524" max="11524" width="10" style="118" customWidth="1"/>
    <col min="11525" max="11776" width="9.140625" style="118"/>
    <col min="11777" max="11777" width="4.7109375" style="118" customWidth="1"/>
    <col min="11778" max="11778" width="47.42578125" style="118" customWidth="1"/>
    <col min="11779" max="11779" width="7" style="118" customWidth="1"/>
    <col min="11780" max="11780" width="10" style="118" customWidth="1"/>
    <col min="11781" max="12032" width="9.140625" style="118"/>
    <col min="12033" max="12033" width="4.7109375" style="118" customWidth="1"/>
    <col min="12034" max="12034" width="47.42578125" style="118" customWidth="1"/>
    <col min="12035" max="12035" width="7" style="118" customWidth="1"/>
    <col min="12036" max="12036" width="10" style="118" customWidth="1"/>
    <col min="12037" max="12288" width="9.140625" style="118"/>
    <col min="12289" max="12289" width="4.7109375" style="118" customWidth="1"/>
    <col min="12290" max="12290" width="47.42578125" style="118" customWidth="1"/>
    <col min="12291" max="12291" width="7" style="118" customWidth="1"/>
    <col min="12292" max="12292" width="10" style="118" customWidth="1"/>
    <col min="12293" max="12544" width="9.140625" style="118"/>
    <col min="12545" max="12545" width="4.7109375" style="118" customWidth="1"/>
    <col min="12546" max="12546" width="47.42578125" style="118" customWidth="1"/>
    <col min="12547" max="12547" width="7" style="118" customWidth="1"/>
    <col min="12548" max="12548" width="10" style="118" customWidth="1"/>
    <col min="12549" max="12800" width="9.140625" style="118"/>
    <col min="12801" max="12801" width="4.7109375" style="118" customWidth="1"/>
    <col min="12802" max="12802" width="47.42578125" style="118" customWidth="1"/>
    <col min="12803" max="12803" width="7" style="118" customWidth="1"/>
    <col min="12804" max="12804" width="10" style="118" customWidth="1"/>
    <col min="12805" max="13056" width="9.140625" style="118"/>
    <col min="13057" max="13057" width="4.7109375" style="118" customWidth="1"/>
    <col min="13058" max="13058" width="47.42578125" style="118" customWidth="1"/>
    <col min="13059" max="13059" width="7" style="118" customWidth="1"/>
    <col min="13060" max="13060" width="10" style="118" customWidth="1"/>
    <col min="13061" max="13312" width="9.140625" style="118"/>
    <col min="13313" max="13313" width="4.7109375" style="118" customWidth="1"/>
    <col min="13314" max="13314" width="47.42578125" style="118" customWidth="1"/>
    <col min="13315" max="13315" width="7" style="118" customWidth="1"/>
    <col min="13316" max="13316" width="10" style="118" customWidth="1"/>
    <col min="13317" max="13568" width="9.140625" style="118"/>
    <col min="13569" max="13569" width="4.7109375" style="118" customWidth="1"/>
    <col min="13570" max="13570" width="47.42578125" style="118" customWidth="1"/>
    <col min="13571" max="13571" width="7" style="118" customWidth="1"/>
    <col min="13572" max="13572" width="10" style="118" customWidth="1"/>
    <col min="13573" max="13824" width="9.140625" style="118"/>
    <col min="13825" max="13825" width="4.7109375" style="118" customWidth="1"/>
    <col min="13826" max="13826" width="47.42578125" style="118" customWidth="1"/>
    <col min="13827" max="13827" width="7" style="118" customWidth="1"/>
    <col min="13828" max="13828" width="10" style="118" customWidth="1"/>
    <col min="13829" max="14080" width="9.140625" style="118"/>
    <col min="14081" max="14081" width="4.7109375" style="118" customWidth="1"/>
    <col min="14082" max="14082" width="47.42578125" style="118" customWidth="1"/>
    <col min="14083" max="14083" width="7" style="118" customWidth="1"/>
    <col min="14084" max="14084" width="10" style="118" customWidth="1"/>
    <col min="14085" max="14336" width="9.140625" style="118"/>
    <col min="14337" max="14337" width="4.7109375" style="118" customWidth="1"/>
    <col min="14338" max="14338" width="47.42578125" style="118" customWidth="1"/>
    <col min="14339" max="14339" width="7" style="118" customWidth="1"/>
    <col min="14340" max="14340" width="10" style="118" customWidth="1"/>
    <col min="14341" max="14592" width="9.140625" style="118"/>
    <col min="14593" max="14593" width="4.7109375" style="118" customWidth="1"/>
    <col min="14594" max="14594" width="47.42578125" style="118" customWidth="1"/>
    <col min="14595" max="14595" width="7" style="118" customWidth="1"/>
    <col min="14596" max="14596" width="10" style="118" customWidth="1"/>
    <col min="14597" max="14848" width="9.140625" style="118"/>
    <col min="14849" max="14849" width="4.7109375" style="118" customWidth="1"/>
    <col min="14850" max="14850" width="47.42578125" style="118" customWidth="1"/>
    <col min="14851" max="14851" width="7" style="118" customWidth="1"/>
    <col min="14852" max="14852" width="10" style="118" customWidth="1"/>
    <col min="14853" max="15104" width="9.140625" style="118"/>
    <col min="15105" max="15105" width="4.7109375" style="118" customWidth="1"/>
    <col min="15106" max="15106" width="47.42578125" style="118" customWidth="1"/>
    <col min="15107" max="15107" width="7" style="118" customWidth="1"/>
    <col min="15108" max="15108" width="10" style="118" customWidth="1"/>
    <col min="15109" max="15360" width="9.140625" style="118"/>
    <col min="15361" max="15361" width="4.7109375" style="118" customWidth="1"/>
    <col min="15362" max="15362" width="47.42578125" style="118" customWidth="1"/>
    <col min="15363" max="15363" width="7" style="118" customWidth="1"/>
    <col min="15364" max="15364" width="10" style="118" customWidth="1"/>
    <col min="15365" max="15616" width="9.140625" style="118"/>
    <col min="15617" max="15617" width="4.7109375" style="118" customWidth="1"/>
    <col min="15618" max="15618" width="47.42578125" style="118" customWidth="1"/>
    <col min="15619" max="15619" width="7" style="118" customWidth="1"/>
    <col min="15620" max="15620" width="10" style="118" customWidth="1"/>
    <col min="15621" max="15872" width="9.140625" style="118"/>
    <col min="15873" max="15873" width="4.7109375" style="118" customWidth="1"/>
    <col min="15874" max="15874" width="47.42578125" style="118" customWidth="1"/>
    <col min="15875" max="15875" width="7" style="118" customWidth="1"/>
    <col min="15876" max="15876" width="10" style="118" customWidth="1"/>
    <col min="15877" max="16128" width="9.140625" style="118"/>
    <col min="16129" max="16129" width="4.7109375" style="118" customWidth="1"/>
    <col min="16130" max="16130" width="47.42578125" style="118" customWidth="1"/>
    <col min="16131" max="16131" width="7" style="118" customWidth="1"/>
    <col min="16132" max="16132" width="10" style="118" customWidth="1"/>
    <col min="16133" max="16384" width="9.140625" style="118"/>
  </cols>
  <sheetData>
    <row r="1" spans="1:6" ht="25.5">
      <c r="A1" s="605"/>
      <c r="B1" s="606" t="s">
        <v>404</v>
      </c>
      <c r="C1" s="607"/>
      <c r="D1" s="608"/>
      <c r="E1" s="609"/>
      <c r="F1" s="610"/>
    </row>
    <row r="2" spans="1:6">
      <c r="A2" s="611"/>
      <c r="B2" s="612"/>
      <c r="C2" s="607"/>
      <c r="D2" s="608"/>
      <c r="E2" s="609"/>
      <c r="F2" s="610"/>
    </row>
    <row r="3" spans="1:6" s="121" customFormat="1" ht="25.5">
      <c r="A3" s="683">
        <v>1</v>
      </c>
      <c r="B3" s="613" t="s">
        <v>849</v>
      </c>
      <c r="C3" s="614" t="s">
        <v>497</v>
      </c>
      <c r="D3" s="614" t="s">
        <v>705</v>
      </c>
      <c r="E3" s="615" t="s">
        <v>706</v>
      </c>
      <c r="F3" s="615" t="s">
        <v>707</v>
      </c>
    </row>
    <row r="4" spans="1:6" ht="25.5">
      <c r="A4" s="664">
        <v>1</v>
      </c>
      <c r="B4" s="663" t="s">
        <v>842</v>
      </c>
      <c r="C4" s="637"/>
      <c r="D4"/>
      <c r="E4"/>
      <c r="F4" s="687"/>
    </row>
    <row r="5" spans="1:6" ht="25.5">
      <c r="A5" s="638"/>
      <c r="B5" s="661" t="s">
        <v>755</v>
      </c>
      <c r="C5" s="637"/>
      <c r="D5"/>
      <c r="E5"/>
      <c r="F5" s="688"/>
    </row>
    <row r="6" spans="1:6" ht="25.5">
      <c r="A6" s="641"/>
      <c r="B6" s="642" t="s">
        <v>756</v>
      </c>
      <c r="C6" s="637"/>
      <c r="D6"/>
      <c r="E6"/>
      <c r="F6" s="689"/>
    </row>
    <row r="7" spans="1:6">
      <c r="A7" s="638"/>
      <c r="B7" s="643" t="s">
        <v>757</v>
      </c>
      <c r="C7" s="637"/>
      <c r="D7"/>
      <c r="E7"/>
      <c r="F7" s="688"/>
    </row>
    <row r="8" spans="1:6">
      <c r="A8" s="638"/>
      <c r="B8" s="643" t="s">
        <v>758</v>
      </c>
      <c r="C8" s="637"/>
      <c r="D8"/>
      <c r="E8"/>
      <c r="F8" s="688"/>
    </row>
    <row r="9" spans="1:6">
      <c r="A9" s="638"/>
      <c r="B9" s="643" t="s">
        <v>759</v>
      </c>
      <c r="C9" s="637"/>
      <c r="D9"/>
      <c r="E9"/>
      <c r="F9" s="688"/>
    </row>
    <row r="10" spans="1:6" ht="25.5">
      <c r="A10" s="638"/>
      <c r="B10" s="643" t="s">
        <v>760</v>
      </c>
      <c r="C10" s="637"/>
      <c r="D10"/>
      <c r="E10"/>
      <c r="F10" s="688"/>
    </row>
    <row r="11" spans="1:6" ht="25.5">
      <c r="A11" s="638"/>
      <c r="B11" s="662" t="s">
        <v>761</v>
      </c>
      <c r="C11" s="637"/>
      <c r="D11"/>
      <c r="E11"/>
      <c r="F11" s="688"/>
    </row>
    <row r="12" spans="1:6" ht="25.5">
      <c r="A12" s="638"/>
      <c r="B12" s="662" t="s">
        <v>762</v>
      </c>
      <c r="C12" s="637"/>
      <c r="D12"/>
      <c r="E12"/>
      <c r="F12" s="688"/>
    </row>
    <row r="13" spans="1:6" ht="25.5">
      <c r="A13" s="644"/>
      <c r="B13" s="661" t="s">
        <v>763</v>
      </c>
      <c r="C13" s="637"/>
      <c r="D13"/>
      <c r="E13"/>
      <c r="F13" s="688"/>
    </row>
    <row r="14" spans="1:6">
      <c r="A14" s="644"/>
      <c r="B14" s="663" t="s">
        <v>840</v>
      </c>
      <c r="C14" s="637"/>
      <c r="D14"/>
      <c r="E14"/>
      <c r="F14" s="688"/>
    </row>
    <row r="15" spans="1:6">
      <c r="A15" s="644"/>
      <c r="B15" s="639" t="s">
        <v>765</v>
      </c>
      <c r="C15" s="637"/>
      <c r="D15"/>
      <c r="E15"/>
      <c r="F15" s="688"/>
    </row>
    <row r="16" spans="1:6" ht="25.5">
      <c r="A16" s="638"/>
      <c r="B16" s="645" t="s">
        <v>766</v>
      </c>
      <c r="C16" s="637"/>
      <c r="D16"/>
      <c r="E16"/>
      <c r="F16" s="688"/>
    </row>
    <row r="17" spans="1:6">
      <c r="A17" s="638"/>
      <c r="B17" s="645" t="s">
        <v>767</v>
      </c>
      <c r="C17" s="637"/>
      <c r="D17"/>
      <c r="E17"/>
      <c r="F17" s="688"/>
    </row>
    <row r="18" spans="1:6">
      <c r="A18" s="638"/>
      <c r="B18" s="643" t="s">
        <v>768</v>
      </c>
      <c r="C18" s="637"/>
      <c r="D18"/>
      <c r="E18"/>
      <c r="F18" s="688"/>
    </row>
    <row r="19" spans="1:6">
      <c r="A19" s="646"/>
      <c r="C19" s="637" t="s">
        <v>831</v>
      </c>
      <c r="D19" s="639">
        <v>1</v>
      </c>
      <c r="E19" s="698"/>
      <c r="F19" s="688">
        <f>D19*E19</f>
        <v>0</v>
      </c>
    </row>
    <row r="20" spans="1:6">
      <c r="A20" s="638"/>
      <c r="B20" s="639"/>
      <c r="C20" s="637"/>
      <c r="D20"/>
      <c r="E20"/>
      <c r="F20" s="690"/>
    </row>
    <row r="21" spans="1:6" ht="25.5">
      <c r="A21" s="664">
        <f>A4+1</f>
        <v>2</v>
      </c>
      <c r="B21" s="670" t="s">
        <v>843</v>
      </c>
      <c r="C21" s="637"/>
      <c r="D21"/>
      <c r="E21"/>
      <c r="F21" s="688"/>
    </row>
    <row r="22" spans="1:6" ht="25.5">
      <c r="A22" s="638"/>
      <c r="B22" s="643" t="s">
        <v>769</v>
      </c>
      <c r="C22" s="637"/>
      <c r="D22"/>
      <c r="E22"/>
      <c r="F22" s="688"/>
    </row>
    <row r="23" spans="1:6" ht="25.5">
      <c r="A23" s="638"/>
      <c r="B23" s="643" t="s">
        <v>770</v>
      </c>
      <c r="C23" s="637"/>
      <c r="D23"/>
      <c r="E23"/>
      <c r="F23" s="688"/>
    </row>
    <row r="24" spans="1:6">
      <c r="A24" s="638"/>
      <c r="B24" s="640" t="s">
        <v>771</v>
      </c>
      <c r="C24" s="637"/>
      <c r="D24"/>
      <c r="E24"/>
      <c r="F24" s="688"/>
    </row>
    <row r="25" spans="1:6" ht="25.5">
      <c r="A25" s="638"/>
      <c r="B25" s="661" t="s">
        <v>772</v>
      </c>
      <c r="C25" s="637"/>
      <c r="D25"/>
      <c r="E25"/>
      <c r="F25" s="688"/>
    </row>
    <row r="26" spans="1:6" ht="25.5">
      <c r="A26" s="638"/>
      <c r="B26" s="662" t="s">
        <v>773</v>
      </c>
      <c r="C26" s="637"/>
      <c r="D26"/>
      <c r="E26"/>
      <c r="F26" s="688"/>
    </row>
    <row r="27" spans="1:6" ht="25.5">
      <c r="A27" s="638"/>
      <c r="B27" s="662" t="s">
        <v>774</v>
      </c>
      <c r="C27" s="637"/>
      <c r="D27"/>
      <c r="E27"/>
      <c r="F27" s="688"/>
    </row>
    <row r="28" spans="1:6" ht="12.75" customHeight="1">
      <c r="A28" s="638"/>
      <c r="B28" s="661" t="s">
        <v>775</v>
      </c>
      <c r="C28" s="637"/>
      <c r="D28"/>
      <c r="E28"/>
      <c r="F28" s="688"/>
    </row>
    <row r="29" spans="1:6" ht="12.75" customHeight="1">
      <c r="A29" s="638"/>
      <c r="B29" s="661" t="s">
        <v>776</v>
      </c>
      <c r="C29" s="637"/>
      <c r="D29"/>
      <c r="E29"/>
      <c r="F29" s="688"/>
    </row>
    <row r="30" spans="1:6" ht="25.5">
      <c r="A30" s="644"/>
      <c r="B30" s="661" t="s">
        <v>777</v>
      </c>
      <c r="C30" s="637"/>
      <c r="D30"/>
      <c r="E30"/>
      <c r="F30" s="688"/>
    </row>
    <row r="31" spans="1:6">
      <c r="A31" s="644"/>
      <c r="B31" s="639" t="s">
        <v>764</v>
      </c>
      <c r="C31" s="637"/>
      <c r="D31"/>
      <c r="E31"/>
      <c r="F31" s="688"/>
    </row>
    <row r="32" spans="1:6">
      <c r="A32" s="644"/>
      <c r="B32" s="639" t="s">
        <v>778</v>
      </c>
      <c r="C32" s="637"/>
      <c r="D32"/>
      <c r="E32"/>
      <c r="F32" s="688"/>
    </row>
    <row r="33" spans="1:6" ht="25.5">
      <c r="A33" s="638"/>
      <c r="B33" s="645" t="s">
        <v>766</v>
      </c>
      <c r="C33" s="637"/>
      <c r="D33"/>
      <c r="E33"/>
      <c r="F33" s="688"/>
    </row>
    <row r="34" spans="1:6">
      <c r="A34" s="638"/>
      <c r="B34" s="645" t="s">
        <v>767</v>
      </c>
      <c r="C34" s="637"/>
      <c r="D34"/>
      <c r="E34"/>
      <c r="F34" s="688"/>
    </row>
    <row r="35" spans="1:6" ht="38.25">
      <c r="A35" s="638"/>
      <c r="B35" s="643" t="s">
        <v>779</v>
      </c>
      <c r="C35" s="637"/>
      <c r="D35"/>
      <c r="E35"/>
      <c r="F35" s="688"/>
    </row>
    <row r="36" spans="1:6" ht="25.5">
      <c r="A36" s="638"/>
      <c r="B36" s="643" t="s">
        <v>780</v>
      </c>
      <c r="C36" s="637"/>
      <c r="D36"/>
      <c r="E36"/>
      <c r="F36" s="688"/>
    </row>
    <row r="37" spans="1:6">
      <c r="A37" s="638"/>
      <c r="B37" s="643" t="s">
        <v>781</v>
      </c>
      <c r="C37" s="637"/>
      <c r="D37"/>
      <c r="E37"/>
      <c r="F37" s="688"/>
    </row>
    <row r="38" spans="1:6">
      <c r="A38" s="638"/>
      <c r="B38" s="643" t="s">
        <v>782</v>
      </c>
      <c r="C38" s="637"/>
      <c r="D38"/>
      <c r="E38"/>
      <c r="F38" s="688"/>
    </row>
    <row r="39" spans="1:6">
      <c r="A39" s="646"/>
      <c r="C39" s="637" t="s">
        <v>831</v>
      </c>
      <c r="D39">
        <v>1</v>
      </c>
      <c r="E39" s="698"/>
      <c r="F39" s="688">
        <f>E39*D39</f>
        <v>0</v>
      </c>
    </row>
    <row r="40" spans="1:6">
      <c r="A40" s="638"/>
      <c r="B40" s="639"/>
      <c r="C40" s="637"/>
      <c r="D40"/>
      <c r="E40"/>
      <c r="F40" s="688"/>
    </row>
    <row r="41" spans="1:6" ht="25.5">
      <c r="A41" s="664">
        <f>A21+1</f>
        <v>3</v>
      </c>
      <c r="B41" s="661" t="s">
        <v>783</v>
      </c>
      <c r="C41" s="637" t="s">
        <v>831</v>
      </c>
      <c r="D41">
        <v>1</v>
      </c>
      <c r="E41" s="698"/>
      <c r="F41" s="688">
        <f>E41*D41</f>
        <v>0</v>
      </c>
    </row>
    <row r="42" spans="1:6">
      <c r="A42" s="638"/>
      <c r="B42" s="639"/>
      <c r="C42" s="647"/>
      <c r="D42"/>
      <c r="E42"/>
      <c r="F42" s="688"/>
    </row>
    <row r="43" spans="1:6" ht="25.5">
      <c r="A43" s="664">
        <f>A41+1</f>
        <v>4</v>
      </c>
      <c r="B43" s="661" t="s">
        <v>784</v>
      </c>
      <c r="C43" s="637"/>
      <c r="D43"/>
      <c r="E43"/>
      <c r="F43" s="688"/>
    </row>
    <row r="44" spans="1:6" ht="25.5">
      <c r="A44" s="638"/>
      <c r="B44" s="643" t="s">
        <v>785</v>
      </c>
      <c r="C44" s="637"/>
      <c r="D44"/>
      <c r="E44"/>
      <c r="F44" s="688"/>
    </row>
    <row r="45" spans="1:6" ht="25.5">
      <c r="A45" s="638"/>
      <c r="B45" s="643" t="s">
        <v>786</v>
      </c>
      <c r="C45" s="637"/>
      <c r="D45"/>
      <c r="E45"/>
      <c r="F45" s="688"/>
    </row>
    <row r="46" spans="1:6" ht="25.5">
      <c r="A46" s="638"/>
      <c r="B46" s="643" t="s">
        <v>787</v>
      </c>
      <c r="C46" s="637"/>
      <c r="D46"/>
      <c r="E46"/>
      <c r="F46" s="688"/>
    </row>
    <row r="47" spans="1:6" ht="25.5">
      <c r="A47" s="638"/>
      <c r="B47" s="643" t="s">
        <v>788</v>
      </c>
      <c r="C47" s="637"/>
      <c r="D47"/>
      <c r="E47"/>
      <c r="F47" s="688"/>
    </row>
    <row r="48" spans="1:6" ht="25.5">
      <c r="A48" s="638"/>
      <c r="B48" s="643" t="s">
        <v>789</v>
      </c>
      <c r="C48" s="637"/>
      <c r="D48"/>
      <c r="E48"/>
      <c r="F48" s="688"/>
    </row>
    <row r="49" spans="1:6" ht="25.5">
      <c r="A49" s="638"/>
      <c r="B49" s="643" t="s">
        <v>790</v>
      </c>
      <c r="C49" s="637"/>
      <c r="D49"/>
      <c r="E49"/>
      <c r="F49" s="688"/>
    </row>
    <row r="50" spans="1:6" ht="25.5">
      <c r="A50" s="638"/>
      <c r="B50" s="643" t="s">
        <v>791</v>
      </c>
      <c r="C50" s="637"/>
      <c r="D50"/>
      <c r="E50"/>
      <c r="F50" s="688"/>
    </row>
    <row r="51" spans="1:6" ht="38.25">
      <c r="A51" s="638"/>
      <c r="B51" s="643" t="s">
        <v>792</v>
      </c>
      <c r="C51" s="637"/>
      <c r="D51"/>
      <c r="E51"/>
      <c r="F51" s="688"/>
    </row>
    <row r="52" spans="1:6">
      <c r="A52" s="646"/>
      <c r="C52" s="637" t="s">
        <v>831</v>
      </c>
      <c r="D52" s="647">
        <v>1</v>
      </c>
      <c r="E52" s="698"/>
      <c r="F52" s="688">
        <f>D52*E52</f>
        <v>0</v>
      </c>
    </row>
    <row r="53" spans="1:6">
      <c r="A53" s="638"/>
      <c r="B53" s="639"/>
      <c r="C53" s="637"/>
      <c r="D53"/>
      <c r="E53"/>
      <c r="F53" s="690"/>
    </row>
    <row r="54" spans="1:6" ht="25.5">
      <c r="A54" s="664">
        <v>5</v>
      </c>
      <c r="B54" s="661" t="s">
        <v>793</v>
      </c>
      <c r="C54" s="637" t="s">
        <v>831</v>
      </c>
      <c r="D54" s="660">
        <v>1</v>
      </c>
      <c r="E54" s="698"/>
      <c r="F54" s="688">
        <f>D54*E54</f>
        <v>0</v>
      </c>
    </row>
    <row r="55" spans="1:6">
      <c r="A55" s="664"/>
      <c r="B55" s="639"/>
      <c r="C55" s="637"/>
      <c r="D55"/>
      <c r="E55" s="698"/>
      <c r="F55" s="688"/>
    </row>
    <row r="56" spans="1:6" ht="25.5">
      <c r="A56" s="664">
        <v>6</v>
      </c>
      <c r="B56" s="661" t="s">
        <v>794</v>
      </c>
      <c r="C56" s="637" t="s">
        <v>831</v>
      </c>
      <c r="D56">
        <v>1</v>
      </c>
      <c r="E56" s="698"/>
      <c r="F56" s="688">
        <f>D56*E56</f>
        <v>0</v>
      </c>
    </row>
    <row r="57" spans="1:6">
      <c r="A57" s="664"/>
      <c r="B57" s="639"/>
      <c r="C57" s="637"/>
      <c r="D57"/>
      <c r="E57" s="698"/>
      <c r="F57" s="688"/>
    </row>
    <row r="58" spans="1:6">
      <c r="A58" s="664">
        <v>7</v>
      </c>
      <c r="B58" s="639" t="s">
        <v>795</v>
      </c>
      <c r="C58" s="637"/>
      <c r="D58"/>
      <c r="E58" s="698"/>
      <c r="F58" s="688"/>
    </row>
    <row r="59" spans="1:6">
      <c r="A59" s="664"/>
      <c r="B59" s="640" t="s">
        <v>796</v>
      </c>
      <c r="C59" s="637" t="s">
        <v>831</v>
      </c>
      <c r="D59">
        <v>1</v>
      </c>
      <c r="E59" s="698"/>
      <c r="F59" s="688">
        <f>E59*D59</f>
        <v>0</v>
      </c>
    </row>
    <row r="60" spans="1:6">
      <c r="A60" s="664"/>
      <c r="C60" s="647"/>
      <c r="E60" s="698"/>
      <c r="F60" s="688"/>
    </row>
    <row r="61" spans="1:6">
      <c r="A61" s="664">
        <v>8</v>
      </c>
      <c r="B61" s="639" t="s">
        <v>797</v>
      </c>
      <c r="C61" s="637"/>
      <c r="D61"/>
      <c r="E61" s="698"/>
      <c r="F61" s="688"/>
    </row>
    <row r="62" spans="1:6">
      <c r="A62" s="664"/>
      <c r="B62" s="640" t="s">
        <v>798</v>
      </c>
      <c r="C62" s="637" t="s">
        <v>831</v>
      </c>
      <c r="D62">
        <v>5</v>
      </c>
      <c r="E62" s="698"/>
      <c r="F62" s="688">
        <f>E62*D62</f>
        <v>0</v>
      </c>
    </row>
    <row r="63" spans="1:6" s="121" customFormat="1">
      <c r="A63" s="664"/>
      <c r="C63" s="647"/>
      <c r="E63" s="698"/>
      <c r="F63" s="691"/>
    </row>
    <row r="64" spans="1:6">
      <c r="A64" s="664">
        <v>9</v>
      </c>
      <c r="B64" s="639" t="s">
        <v>799</v>
      </c>
      <c r="D64" s="639">
        <v>1</v>
      </c>
      <c r="E64" s="698"/>
      <c r="F64" s="688">
        <f>E64*D64</f>
        <v>0</v>
      </c>
    </row>
    <row r="65" spans="1:6">
      <c r="A65" s="665"/>
      <c r="C65" s="647"/>
      <c r="E65" s="698"/>
      <c r="F65" s="688"/>
    </row>
    <row r="66" spans="1:6">
      <c r="A66" s="664">
        <v>10</v>
      </c>
      <c r="B66" s="639" t="s">
        <v>800</v>
      </c>
      <c r="C66" s="637"/>
      <c r="D66"/>
      <c r="E66" s="698"/>
      <c r="F66" s="688"/>
    </row>
    <row r="67" spans="1:6">
      <c r="A67" s="664"/>
      <c r="B67" s="639" t="s">
        <v>801</v>
      </c>
      <c r="C67" s="637" t="s">
        <v>831</v>
      </c>
      <c r="D67" s="639">
        <v>1</v>
      </c>
      <c r="E67" s="698"/>
      <c r="F67" s="688">
        <f>E67*D67</f>
        <v>0</v>
      </c>
    </row>
    <row r="68" spans="1:6">
      <c r="A68" s="665"/>
      <c r="B68" s="639"/>
      <c r="C68" s="647"/>
      <c r="E68" s="698"/>
      <c r="F68" s="688"/>
    </row>
    <row r="69" spans="1:6">
      <c r="A69" s="664">
        <v>11</v>
      </c>
      <c r="B69" s="639" t="s">
        <v>802</v>
      </c>
      <c r="C69" s="647" t="s">
        <v>438</v>
      </c>
      <c r="D69" s="639">
        <v>8</v>
      </c>
      <c r="E69" s="698"/>
      <c r="F69" s="688">
        <f>E69*D69</f>
        <v>0</v>
      </c>
    </row>
    <row r="70" spans="1:6">
      <c r="A70" s="665"/>
      <c r="C70" s="647"/>
      <c r="E70" s="698"/>
      <c r="F70" s="688"/>
    </row>
    <row r="71" spans="1:6">
      <c r="A71" s="664">
        <v>12</v>
      </c>
      <c r="B71" s="639" t="s">
        <v>803</v>
      </c>
      <c r="C71" s="637"/>
      <c r="D71"/>
      <c r="E71" s="698"/>
      <c r="F71" s="688"/>
    </row>
    <row r="72" spans="1:6" ht="25.5">
      <c r="A72" s="664"/>
      <c r="B72" s="661" t="s">
        <v>804</v>
      </c>
      <c r="C72" s="647" t="s">
        <v>438</v>
      </c>
      <c r="D72" s="639">
        <v>8</v>
      </c>
      <c r="E72" s="698"/>
      <c r="F72" s="688">
        <f>E72*D72</f>
        <v>0</v>
      </c>
    </row>
    <row r="73" spans="1:6" s="121" customFormat="1">
      <c r="A73" s="664"/>
      <c r="B73" s="639"/>
      <c r="C73" s="637"/>
      <c r="D73"/>
      <c r="E73" s="698"/>
      <c r="F73" s="691"/>
    </row>
    <row r="74" spans="1:6" s="122" customFormat="1" ht="25.5">
      <c r="A74" s="664">
        <v>13</v>
      </c>
      <c r="B74" s="661" t="s">
        <v>805</v>
      </c>
      <c r="C74" s="637"/>
      <c r="D74"/>
      <c r="E74" s="698"/>
      <c r="F74" s="692"/>
    </row>
    <row r="75" spans="1:6" s="122" customFormat="1">
      <c r="A75" s="664"/>
      <c r="B75" s="639" t="s">
        <v>806</v>
      </c>
      <c r="C75" s="637"/>
      <c r="D75"/>
      <c r="E75" s="698"/>
      <c r="F75" s="688"/>
    </row>
    <row r="76" spans="1:6" s="122" customFormat="1">
      <c r="A76" s="664"/>
      <c r="B76" s="639" t="s">
        <v>807</v>
      </c>
      <c r="C76" s="647" t="s">
        <v>50</v>
      </c>
      <c r="D76" s="639">
        <v>2</v>
      </c>
      <c r="E76" s="698"/>
      <c r="F76" s="688">
        <f>E76*D76</f>
        <v>0</v>
      </c>
    </row>
    <row r="77" spans="1:6" s="122" customFormat="1">
      <c r="A77" s="664"/>
      <c r="B77" s="639"/>
      <c r="C77" s="637"/>
      <c r="D77"/>
      <c r="E77" s="698"/>
      <c r="F77" s="692"/>
    </row>
    <row r="78" spans="1:6" s="122" customFormat="1">
      <c r="A78" s="664">
        <v>14</v>
      </c>
      <c r="B78" s="639" t="s">
        <v>808</v>
      </c>
      <c r="C78" s="637"/>
      <c r="D78"/>
      <c r="E78" s="698"/>
      <c r="F78" s="688"/>
    </row>
    <row r="79" spans="1:6" s="122" customFormat="1">
      <c r="A79" s="664"/>
      <c r="B79" s="639" t="s">
        <v>809</v>
      </c>
      <c r="C79" s="647" t="s">
        <v>438</v>
      </c>
      <c r="D79" s="647">
        <v>485</v>
      </c>
      <c r="E79" s="698"/>
      <c r="F79" s="688">
        <f>E79*D79</f>
        <v>0</v>
      </c>
    </row>
    <row r="80" spans="1:6" s="122" customFormat="1">
      <c r="A80" s="664"/>
      <c r="B80" s="639"/>
      <c r="C80" s="637"/>
      <c r="D80"/>
      <c r="E80" s="698"/>
      <c r="F80" s="692"/>
    </row>
    <row r="81" spans="1:6" s="122" customFormat="1">
      <c r="A81" s="664">
        <v>15</v>
      </c>
      <c r="B81" s="639" t="s">
        <v>810</v>
      </c>
      <c r="C81" s="637"/>
      <c r="D81"/>
      <c r="E81" s="698"/>
      <c r="F81" s="692"/>
    </row>
    <row r="82" spans="1:6" s="122" customFormat="1" ht="25.5">
      <c r="A82" s="664"/>
      <c r="B82" s="661" t="s">
        <v>811</v>
      </c>
      <c r="C82" s="647" t="s">
        <v>438</v>
      </c>
      <c r="D82" s="647">
        <v>425</v>
      </c>
      <c r="E82" s="698"/>
      <c r="F82" s="688">
        <f>E82*D82</f>
        <v>0</v>
      </c>
    </row>
    <row r="83" spans="1:6" s="122" customFormat="1">
      <c r="A83" s="664"/>
      <c r="B83" s="639"/>
      <c r="C83" s="637"/>
      <c r="D83"/>
      <c r="E83" s="698"/>
      <c r="F83" s="692"/>
    </row>
    <row r="84" spans="1:6" s="122" customFormat="1">
      <c r="A84" s="664">
        <v>16</v>
      </c>
      <c r="B84" s="639" t="s">
        <v>810</v>
      </c>
      <c r="C84" s="637"/>
      <c r="D84"/>
      <c r="E84" s="698"/>
      <c r="F84" s="692"/>
    </row>
    <row r="85" spans="1:6" s="122" customFormat="1" ht="25.5">
      <c r="A85" s="664"/>
      <c r="B85" s="661" t="s">
        <v>812</v>
      </c>
      <c r="C85" s="637" t="s">
        <v>438</v>
      </c>
      <c r="D85" s="647">
        <v>60</v>
      </c>
      <c r="E85" s="698"/>
      <c r="F85" s="688">
        <f>E85*D85</f>
        <v>0</v>
      </c>
    </row>
    <row r="86" spans="1:6" s="122" customFormat="1">
      <c r="A86" s="664"/>
      <c r="B86" s="639"/>
      <c r="C86" s="637"/>
      <c r="D86"/>
      <c r="E86" s="698"/>
      <c r="F86" s="688"/>
    </row>
    <row r="87" spans="1:6" s="122" customFormat="1">
      <c r="A87" s="664">
        <v>17</v>
      </c>
      <c r="B87" s="639" t="s">
        <v>813</v>
      </c>
      <c r="C87" s="637" t="s">
        <v>831</v>
      </c>
      <c r="D87" s="647">
        <v>1</v>
      </c>
      <c r="E87" s="698"/>
      <c r="F87" s="688">
        <f>E87*D87</f>
        <v>0</v>
      </c>
    </row>
    <row r="88" spans="1:6" s="122" customFormat="1">
      <c r="A88" s="665"/>
      <c r="C88" s="672"/>
      <c r="E88" s="698"/>
      <c r="F88" s="688"/>
    </row>
    <row r="89" spans="1:6" s="122" customFormat="1">
      <c r="A89" s="664">
        <v>18</v>
      </c>
      <c r="B89" s="663" t="s">
        <v>841</v>
      </c>
      <c r="C89" s="637" t="s">
        <v>831</v>
      </c>
      <c r="D89" s="660">
        <v>1</v>
      </c>
      <c r="E89" s="698"/>
      <c r="F89" s="688">
        <f>E89*D89</f>
        <v>0</v>
      </c>
    </row>
    <row r="90" spans="1:6" s="122" customFormat="1">
      <c r="A90" s="664"/>
      <c r="B90" s="639"/>
      <c r="C90" s="637"/>
      <c r="D90"/>
      <c r="E90" s="698"/>
      <c r="F90" s="688"/>
    </row>
    <row r="91" spans="1:6" s="122" customFormat="1">
      <c r="A91" s="664">
        <v>19</v>
      </c>
      <c r="B91" s="639" t="s">
        <v>814</v>
      </c>
      <c r="C91" s="637"/>
      <c r="D91"/>
      <c r="E91" s="698"/>
      <c r="F91" s="692"/>
    </row>
    <row r="92" spans="1:6" s="122" customFormat="1">
      <c r="A92" s="664"/>
      <c r="B92" t="s">
        <v>845</v>
      </c>
      <c r="C92" s="637"/>
      <c r="D92"/>
      <c r="E92" s="698"/>
      <c r="F92" s="688"/>
    </row>
    <row r="93" spans="1:6" s="122" customFormat="1">
      <c r="A93" s="664"/>
      <c r="B93" t="s">
        <v>846</v>
      </c>
      <c r="C93" s="637"/>
      <c r="D93"/>
      <c r="E93" s="698"/>
      <c r="F93" s="692"/>
    </row>
    <row r="94" spans="1:6" s="122" customFormat="1">
      <c r="A94" s="664"/>
      <c r="B94" t="s">
        <v>815</v>
      </c>
      <c r="C94" s="637" t="s">
        <v>433</v>
      </c>
      <c r="D94" s="675">
        <v>5</v>
      </c>
      <c r="E94" s="698"/>
      <c r="F94" s="692">
        <f>SUM(F19:F89)*D94*0.01</f>
        <v>0</v>
      </c>
    </row>
    <row r="95" spans="1:6" s="122" customFormat="1">
      <c r="A95" s="665"/>
      <c r="B95" s="639"/>
      <c r="E95" s="698"/>
      <c r="F95" s="692"/>
    </row>
    <row r="96" spans="1:6" s="122" customFormat="1">
      <c r="A96" s="664">
        <v>20</v>
      </c>
      <c r="B96" t="s">
        <v>847</v>
      </c>
      <c r="C96" s="637" t="s">
        <v>433</v>
      </c>
      <c r="D96" s="675">
        <v>3</v>
      </c>
      <c r="E96" s="698"/>
      <c r="F96" s="692">
        <f>SUM(F19:F89)*D96*0.01</f>
        <v>0</v>
      </c>
    </row>
    <row r="97" spans="1:6" s="122" customFormat="1">
      <c r="A97" s="664"/>
      <c r="B97" s="639"/>
      <c r="E97" s="698"/>
      <c r="F97" s="688"/>
    </row>
    <row r="98" spans="1:6" s="122" customFormat="1">
      <c r="A98" s="664">
        <v>21</v>
      </c>
      <c r="B98" s="639" t="s">
        <v>816</v>
      </c>
      <c r="C98" s="637" t="s">
        <v>433</v>
      </c>
      <c r="D98" s="675">
        <v>5</v>
      </c>
      <c r="E98" s="698"/>
      <c r="F98" s="692">
        <f>SUM(F19:F89)*D98*0.01</f>
        <v>0</v>
      </c>
    </row>
    <row r="99" spans="1:6" s="122" customFormat="1">
      <c r="A99" s="664"/>
      <c r="B99" s="639"/>
      <c r="C99" s="637"/>
      <c r="D99"/>
      <c r="E99"/>
      <c r="F99" s="692"/>
    </row>
    <row r="100" spans="1:6" s="122" customFormat="1">
      <c r="A100" s="650"/>
      <c r="B100" s="648" t="s">
        <v>819</v>
      </c>
      <c r="C100" s="637"/>
      <c r="D100"/>
      <c r="E100"/>
      <c r="F100" s="692"/>
    </row>
    <row r="101" spans="1:6" s="122" customFormat="1">
      <c r="A101" s="650"/>
      <c r="B101" s="648" t="s">
        <v>853</v>
      </c>
      <c r="C101" s="637"/>
      <c r="D101"/>
      <c r="E101" s="648" t="s">
        <v>490</v>
      </c>
      <c r="F101" s="697">
        <f>SUM(F19:F99)</f>
        <v>0</v>
      </c>
    </row>
    <row r="102" spans="1:6">
      <c r="A102" s="650"/>
      <c r="B102" s="648" t="s">
        <v>820</v>
      </c>
      <c r="C102" s="637"/>
      <c r="D102"/>
      <c r="E102"/>
      <c r="F102" s="688"/>
    </row>
    <row r="103" spans="1:6" s="123" customFormat="1">
      <c r="A103" s="650"/>
      <c r="B103" s="648" t="s">
        <v>821</v>
      </c>
      <c r="C103" s="637"/>
      <c r="D103" s="648"/>
      <c r="E103"/>
      <c r="F103" s="688"/>
    </row>
    <row r="104" spans="1:6" s="123" customFormat="1">
      <c r="A104" s="650"/>
      <c r="B104" s="648" t="s">
        <v>822</v>
      </c>
      <c r="C104" s="649"/>
      <c r="D104" s="648"/>
      <c r="E104" s="648"/>
      <c r="F104" s="688"/>
    </row>
    <row r="105" spans="1:6" s="123" customFormat="1">
      <c r="A105" s="650"/>
      <c r="B105" s="648" t="s">
        <v>823</v>
      </c>
      <c r="C105" s="637"/>
      <c r="D105"/>
      <c r="E105"/>
      <c r="F105" s="688"/>
    </row>
    <row r="106" spans="1:6" s="123" customFormat="1">
      <c r="A106" s="650"/>
      <c r="B106" s="648"/>
      <c r="C106" s="637"/>
      <c r="D106"/>
      <c r="E106"/>
      <c r="F106" s="688"/>
    </row>
    <row r="107" spans="1:6" s="123" customFormat="1">
      <c r="A107" s="650"/>
      <c r="B107" s="648"/>
      <c r="C107" s="637"/>
      <c r="D107"/>
      <c r="E107"/>
      <c r="F107" s="688"/>
    </row>
    <row r="108" spans="1:6" s="123" customFormat="1">
      <c r="A108" s="682">
        <v>2</v>
      </c>
      <c r="B108" s="650" t="s">
        <v>824</v>
      </c>
      <c r="C108" s="647"/>
      <c r="D108" s="647"/>
      <c r="E108" s="651"/>
      <c r="F108" s="688"/>
    </row>
    <row r="109" spans="1:6" s="123" customFormat="1">
      <c r="A109" s="666"/>
      <c r="B109" s="652"/>
      <c r="C109" s="647"/>
      <c r="D109" s="647"/>
      <c r="E109" s="651"/>
      <c r="F109" s="688"/>
    </row>
    <row r="110" spans="1:6" s="123" customFormat="1">
      <c r="A110" s="666"/>
      <c r="B110" s="764" t="s">
        <v>825</v>
      </c>
      <c r="C110" s="765"/>
      <c r="D110" s="765"/>
      <c r="E110" s="765"/>
      <c r="F110" s="688"/>
    </row>
    <row r="111" spans="1:6" s="123" customFormat="1" ht="25.5">
      <c r="A111" s="666"/>
      <c r="B111" s="653" t="s">
        <v>826</v>
      </c>
      <c r="C111" s="640"/>
      <c r="D111" s="640"/>
      <c r="E111" s="640"/>
      <c r="F111" s="688"/>
    </row>
    <row r="112" spans="1:6" s="123" customFormat="1" ht="25.5">
      <c r="A112" s="666"/>
      <c r="B112" s="653" t="s">
        <v>827</v>
      </c>
      <c r="C112" s="640"/>
      <c r="D112" s="640"/>
      <c r="E112" s="640"/>
      <c r="F112" s="688"/>
    </row>
    <row r="113" spans="1:6" s="123" customFormat="1" ht="38.25">
      <c r="A113" s="666"/>
      <c r="B113" s="673" t="s">
        <v>844</v>
      </c>
      <c r="C113" s="640"/>
      <c r="D113" s="640"/>
      <c r="E113" s="640"/>
      <c r="F113" s="688"/>
    </row>
    <row r="114" spans="1:6" s="123" customFormat="1">
      <c r="A114" s="666"/>
      <c r="B114" s="653"/>
      <c r="C114" s="640"/>
      <c r="D114" s="640"/>
      <c r="E114" s="640"/>
      <c r="F114" s="688"/>
    </row>
    <row r="115" spans="1:6" ht="38.25">
      <c r="A115" s="667">
        <v>1</v>
      </c>
      <c r="B115" s="654" t="s">
        <v>828</v>
      </c>
      <c r="C115" s="674" t="s">
        <v>9</v>
      </c>
      <c r="D115" s="639">
        <v>4</v>
      </c>
      <c r="E115" s="699"/>
      <c r="F115" s="688">
        <f>E115*D115</f>
        <v>0</v>
      </c>
    </row>
    <row r="116" spans="1:6">
      <c r="A116" s="667"/>
      <c r="C116" s="671"/>
      <c r="E116" s="699"/>
      <c r="F116" s="688"/>
    </row>
    <row r="117" spans="1:6" ht="38.25">
      <c r="A117" s="667">
        <v>2</v>
      </c>
      <c r="B117" s="654" t="s">
        <v>829</v>
      </c>
      <c r="C117" s="674" t="s">
        <v>9</v>
      </c>
      <c r="D117" s="639">
        <v>10</v>
      </c>
      <c r="E117" s="699"/>
      <c r="F117" s="688">
        <f>E117*D117</f>
        <v>0</v>
      </c>
    </row>
    <row r="118" spans="1:6">
      <c r="A118" s="667"/>
      <c r="B118" s="654"/>
      <c r="C118" s="647"/>
      <c r="D118" s="647"/>
      <c r="E118" s="699"/>
      <c r="F118" s="690"/>
    </row>
    <row r="119" spans="1:6" ht="38.25">
      <c r="A119" s="667">
        <v>3</v>
      </c>
      <c r="B119" s="654" t="s">
        <v>830</v>
      </c>
      <c r="C119" s="674" t="s">
        <v>831</v>
      </c>
      <c r="D119" s="639">
        <v>1</v>
      </c>
      <c r="E119" s="699"/>
      <c r="F119" s="688">
        <f>E119*D119</f>
        <v>0</v>
      </c>
    </row>
    <row r="120" spans="1:6">
      <c r="A120" s="667"/>
      <c r="B120" s="654"/>
      <c r="C120" s="647"/>
      <c r="D120" s="647"/>
      <c r="E120" s="699"/>
      <c r="F120" s="690"/>
    </row>
    <row r="121" spans="1:6" ht="38.25">
      <c r="A121" s="667">
        <v>4</v>
      </c>
      <c r="B121" s="655" t="s">
        <v>832</v>
      </c>
      <c r="C121" s="674" t="s">
        <v>831</v>
      </c>
      <c r="D121" s="639">
        <v>30</v>
      </c>
      <c r="E121" s="699"/>
      <c r="F121" s="688">
        <f>E121*D121</f>
        <v>0</v>
      </c>
    </row>
    <row r="122" spans="1:6">
      <c r="A122" s="668"/>
      <c r="E122" s="699"/>
      <c r="F122" s="690"/>
    </row>
    <row r="123" spans="1:6" ht="38.25">
      <c r="A123" s="667">
        <v>5</v>
      </c>
      <c r="B123" s="656" t="s">
        <v>833</v>
      </c>
      <c r="C123" s="674" t="s">
        <v>5</v>
      </c>
      <c r="D123" s="647">
        <v>80</v>
      </c>
      <c r="E123" s="699"/>
      <c r="F123" s="688">
        <f>E123*D123</f>
        <v>0</v>
      </c>
    </row>
    <row r="124" spans="1:6">
      <c r="A124" s="664"/>
      <c r="C124" s="671"/>
      <c r="E124" s="699"/>
      <c r="F124" s="690"/>
    </row>
    <row r="125" spans="1:6" ht="38.25">
      <c r="A125" s="679">
        <v>6</v>
      </c>
      <c r="B125" s="656" t="s">
        <v>834</v>
      </c>
      <c r="C125" s="647" t="s">
        <v>23</v>
      </c>
      <c r="D125" s="647">
        <v>30</v>
      </c>
      <c r="E125" s="699"/>
      <c r="F125" s="688">
        <f>E125*D125</f>
        <v>0</v>
      </c>
    </row>
    <row r="126" spans="1:6" ht="14.25" customHeight="1">
      <c r="A126" s="664"/>
      <c r="C126" s="671"/>
      <c r="E126" s="699"/>
      <c r="F126" s="690"/>
    </row>
    <row r="127" spans="1:6" ht="51">
      <c r="A127" s="679">
        <v>7</v>
      </c>
      <c r="B127" s="656" t="s">
        <v>835</v>
      </c>
      <c r="C127" s="647" t="s">
        <v>23</v>
      </c>
      <c r="D127" s="647">
        <v>35</v>
      </c>
      <c r="E127" s="699"/>
      <c r="F127" s="688">
        <f>E127*D127</f>
        <v>0</v>
      </c>
    </row>
    <row r="128" spans="1:6">
      <c r="A128" s="664"/>
      <c r="E128" s="699"/>
      <c r="F128" s="690"/>
    </row>
    <row r="129" spans="1:6" ht="25.5">
      <c r="A129" s="680">
        <v>8</v>
      </c>
      <c r="B129" s="677" t="s">
        <v>848</v>
      </c>
      <c r="C129" s="676" t="s">
        <v>433</v>
      </c>
      <c r="D129" s="658">
        <v>5</v>
      </c>
      <c r="E129" s="699"/>
      <c r="F129" s="692">
        <f>SUM(F115:F127)*D129*0.01</f>
        <v>0</v>
      </c>
    </row>
    <row r="130" spans="1:6">
      <c r="A130" s="664"/>
      <c r="B130" s="639"/>
      <c r="C130" s="647"/>
      <c r="D130" s="639"/>
      <c r="E130" s="699"/>
      <c r="F130" s="690"/>
    </row>
    <row r="131" spans="1:6" ht="25.5">
      <c r="A131" s="680">
        <v>9</v>
      </c>
      <c r="B131" s="657" t="s">
        <v>836</v>
      </c>
      <c r="C131" s="676" t="s">
        <v>433</v>
      </c>
      <c r="D131" s="678">
        <v>10</v>
      </c>
      <c r="E131" s="699"/>
      <c r="F131" s="692">
        <f>SUM(F115:F127)*D131*0.01</f>
        <v>0</v>
      </c>
    </row>
    <row r="132" spans="1:6">
      <c r="A132" s="669"/>
      <c r="B132" s="643"/>
      <c r="C132" s="647"/>
      <c r="D132" s="659"/>
      <c r="E132" s="699"/>
      <c r="F132" s="690"/>
    </row>
    <row r="133" spans="1:6" ht="25.5">
      <c r="A133" s="681">
        <v>10</v>
      </c>
      <c r="B133" s="656" t="s">
        <v>837</v>
      </c>
      <c r="C133" s="674" t="s">
        <v>23</v>
      </c>
      <c r="D133" s="647">
        <v>30</v>
      </c>
      <c r="E133" s="699"/>
      <c r="F133" s="688">
        <f>E133*D133</f>
        <v>0</v>
      </c>
    </row>
    <row r="134" spans="1:6">
      <c r="A134" s="646"/>
      <c r="B134"/>
      <c r="C134" s="637"/>
      <c r="D134"/>
      <c r="E134"/>
      <c r="F134" s="690"/>
    </row>
    <row r="135" spans="1:6">
      <c r="A135" s="646"/>
      <c r="B135" s="648" t="s">
        <v>839</v>
      </c>
      <c r="C135" s="637"/>
      <c r="D135"/>
      <c r="E135"/>
      <c r="F135" s="690"/>
    </row>
    <row r="136" spans="1:6">
      <c r="A136" s="646"/>
      <c r="B136" s="648" t="s">
        <v>854</v>
      </c>
      <c r="C136" s="637"/>
      <c r="D136"/>
      <c r="E136" s="648" t="s">
        <v>490</v>
      </c>
      <c r="F136" s="693">
        <f>SUM(F115:F133)</f>
        <v>0</v>
      </c>
    </row>
    <row r="137" spans="1:6">
      <c r="A137" s="646"/>
      <c r="B137" s="648" t="s">
        <v>820</v>
      </c>
      <c r="C137" s="637"/>
      <c r="D137"/>
      <c r="E137"/>
      <c r="F137" s="690"/>
    </row>
    <row r="138" spans="1:6">
      <c r="A138" s="646"/>
      <c r="B138" s="648" t="s">
        <v>821</v>
      </c>
      <c r="C138" s="637"/>
      <c r="D138"/>
      <c r="E138"/>
      <c r="F138" s="690"/>
    </row>
    <row r="139" spans="1:6">
      <c r="A139" s="646"/>
      <c r="B139" s="648" t="s">
        <v>822</v>
      </c>
      <c r="C139" s="637"/>
      <c r="D139"/>
      <c r="E139"/>
      <c r="F139" s="690"/>
    </row>
    <row r="140" spans="1:6">
      <c r="A140" s="646"/>
      <c r="B140" s="648" t="s">
        <v>823</v>
      </c>
      <c r="C140" s="637"/>
      <c r="D140"/>
      <c r="E140"/>
      <c r="F140" s="690"/>
    </row>
    <row r="141" spans="1:6">
      <c r="A141" s="646"/>
      <c r="B141" s="648"/>
      <c r="C141" s="637"/>
      <c r="D141"/>
      <c r="E141"/>
      <c r="F141" s="690"/>
    </row>
    <row r="142" spans="1:6">
      <c r="A142" s="646"/>
      <c r="B142" s="648"/>
      <c r="C142" s="637"/>
      <c r="D142"/>
      <c r="E142"/>
      <c r="F142" s="690"/>
    </row>
    <row r="143" spans="1:6">
      <c r="A143" s="646"/>
      <c r="B143" s="684" t="s">
        <v>817</v>
      </c>
      <c r="C143" s="685"/>
      <c r="D143" s="686"/>
      <c r="E143" s="686"/>
      <c r="F143" s="694"/>
    </row>
    <row r="144" spans="1:6">
      <c r="A144" s="646"/>
      <c r="B144" t="s">
        <v>818</v>
      </c>
      <c r="C144" s="637"/>
      <c r="D144"/>
      <c r="E144"/>
      <c r="F144" s="693">
        <f>SUM(F19:F98)</f>
        <v>0</v>
      </c>
    </row>
    <row r="145" spans="1:6">
      <c r="A145" s="646"/>
      <c r="B145" s="686" t="s">
        <v>838</v>
      </c>
      <c r="C145" s="685"/>
      <c r="D145" s="686"/>
      <c r="E145" s="686"/>
      <c r="F145" s="695">
        <f>SUM(F115:F133)</f>
        <v>0</v>
      </c>
    </row>
    <row r="146" spans="1:6">
      <c r="A146" s="646"/>
      <c r="B146" s="648" t="s">
        <v>855</v>
      </c>
      <c r="C146" s="637"/>
      <c r="D146"/>
      <c r="E146" s="648" t="s">
        <v>490</v>
      </c>
      <c r="F146" s="696">
        <f>SUM(F144:F145)</f>
        <v>0</v>
      </c>
    </row>
    <row r="147" spans="1:6">
      <c r="A147" s="646"/>
      <c r="B147" s="648"/>
      <c r="C147" s="637"/>
      <c r="D147"/>
      <c r="E147"/>
    </row>
  </sheetData>
  <sheetProtection password="ED8E" sheet="1" objects="1" scenarios="1"/>
  <mergeCells count="1">
    <mergeCell ref="B110:E110"/>
  </mergeCells>
  <pageMargins left="0.70866141732283472" right="0.70866141732283472" top="0.74803149606299213" bottom="0.74803149606299213" header="0.31496062992125984" footer="0.31496062992125984"/>
  <pageSetup paperSize="9" scale="93" orientation="portrait" r:id="rId1"/>
  <headerFooter>
    <oddHeader xml:space="preserve">&amp;C&amp;8Preureditev socialnih bivalnih enot
Cesta 24. junija 32, Črnuče&amp;R&amp;8&amp;P&amp;10
</oddHeader>
    <oddFooter>&amp;C&amp;8&amp;A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indexed="33"/>
  </sheetPr>
  <dimension ref="A1:F33"/>
  <sheetViews>
    <sheetView view="pageBreakPreview" zoomScaleNormal="100" zoomScaleSheetLayoutView="100" workbookViewId="0">
      <selection activeCell="H36" sqref="H36"/>
    </sheetView>
  </sheetViews>
  <sheetFormatPr defaultRowHeight="14.25"/>
  <cols>
    <col min="1" max="1" width="8.28515625" style="156" customWidth="1"/>
    <col min="2" max="2" width="53.7109375" style="149" customWidth="1"/>
    <col min="3" max="3" width="24.85546875" style="157" customWidth="1"/>
    <col min="4" max="4" width="7.85546875" style="149" customWidth="1"/>
    <col min="5" max="7" width="9.140625" style="149"/>
    <col min="8" max="8" width="12.85546875" style="149" customWidth="1"/>
    <col min="9" max="9" width="12.5703125" style="149" customWidth="1"/>
    <col min="10" max="256" width="9.140625" style="149"/>
    <col min="257" max="257" width="5.140625" style="149" bestFit="1" customWidth="1"/>
    <col min="258" max="258" width="53.7109375" style="149" customWidth="1"/>
    <col min="259" max="259" width="24.85546875" style="149" customWidth="1"/>
    <col min="260" max="260" width="7.85546875" style="149" customWidth="1"/>
    <col min="261" max="263" width="9.140625" style="149"/>
    <col min="264" max="264" width="12.85546875" style="149" customWidth="1"/>
    <col min="265" max="265" width="12.5703125" style="149" customWidth="1"/>
    <col min="266" max="512" width="9.140625" style="149"/>
    <col min="513" max="513" width="5.140625" style="149" bestFit="1" customWidth="1"/>
    <col min="514" max="514" width="53.7109375" style="149" customWidth="1"/>
    <col min="515" max="515" width="24.85546875" style="149" customWidth="1"/>
    <col min="516" max="516" width="7.85546875" style="149" customWidth="1"/>
    <col min="517" max="519" width="9.140625" style="149"/>
    <col min="520" max="520" width="12.85546875" style="149" customWidth="1"/>
    <col min="521" max="521" width="12.5703125" style="149" customWidth="1"/>
    <col min="522" max="768" width="9.140625" style="149"/>
    <col min="769" max="769" width="5.140625" style="149" bestFit="1" customWidth="1"/>
    <col min="770" max="770" width="53.7109375" style="149" customWidth="1"/>
    <col min="771" max="771" width="24.85546875" style="149" customWidth="1"/>
    <col min="772" max="772" width="7.85546875" style="149" customWidth="1"/>
    <col min="773" max="775" width="9.140625" style="149"/>
    <col min="776" max="776" width="12.85546875" style="149" customWidth="1"/>
    <col min="777" max="777" width="12.5703125" style="149" customWidth="1"/>
    <col min="778" max="1024" width="9.140625" style="149"/>
    <col min="1025" max="1025" width="5.140625" style="149" bestFit="1" customWidth="1"/>
    <col min="1026" max="1026" width="53.7109375" style="149" customWidth="1"/>
    <col min="1027" max="1027" width="24.85546875" style="149" customWidth="1"/>
    <col min="1028" max="1028" width="7.85546875" style="149" customWidth="1"/>
    <col min="1029" max="1031" width="9.140625" style="149"/>
    <col min="1032" max="1032" width="12.85546875" style="149" customWidth="1"/>
    <col min="1033" max="1033" width="12.5703125" style="149" customWidth="1"/>
    <col min="1034" max="1280" width="9.140625" style="149"/>
    <col min="1281" max="1281" width="5.140625" style="149" bestFit="1" customWidth="1"/>
    <col min="1282" max="1282" width="53.7109375" style="149" customWidth="1"/>
    <col min="1283" max="1283" width="24.85546875" style="149" customWidth="1"/>
    <col min="1284" max="1284" width="7.85546875" style="149" customWidth="1"/>
    <col min="1285" max="1287" width="9.140625" style="149"/>
    <col min="1288" max="1288" width="12.85546875" style="149" customWidth="1"/>
    <col min="1289" max="1289" width="12.5703125" style="149" customWidth="1"/>
    <col min="1290" max="1536" width="9.140625" style="149"/>
    <col min="1537" max="1537" width="5.140625" style="149" bestFit="1" customWidth="1"/>
    <col min="1538" max="1538" width="53.7109375" style="149" customWidth="1"/>
    <col min="1539" max="1539" width="24.85546875" style="149" customWidth="1"/>
    <col min="1540" max="1540" width="7.85546875" style="149" customWidth="1"/>
    <col min="1541" max="1543" width="9.140625" style="149"/>
    <col min="1544" max="1544" width="12.85546875" style="149" customWidth="1"/>
    <col min="1545" max="1545" width="12.5703125" style="149" customWidth="1"/>
    <col min="1546" max="1792" width="9.140625" style="149"/>
    <col min="1793" max="1793" width="5.140625" style="149" bestFit="1" customWidth="1"/>
    <col min="1794" max="1794" width="53.7109375" style="149" customWidth="1"/>
    <col min="1795" max="1795" width="24.85546875" style="149" customWidth="1"/>
    <col min="1796" max="1796" width="7.85546875" style="149" customWidth="1"/>
    <col min="1797" max="1799" width="9.140625" style="149"/>
    <col min="1800" max="1800" width="12.85546875" style="149" customWidth="1"/>
    <col min="1801" max="1801" width="12.5703125" style="149" customWidth="1"/>
    <col min="1802" max="2048" width="9.140625" style="149"/>
    <col min="2049" max="2049" width="5.140625" style="149" bestFit="1" customWidth="1"/>
    <col min="2050" max="2050" width="53.7109375" style="149" customWidth="1"/>
    <col min="2051" max="2051" width="24.85546875" style="149" customWidth="1"/>
    <col min="2052" max="2052" width="7.85546875" style="149" customWidth="1"/>
    <col min="2053" max="2055" width="9.140625" style="149"/>
    <col min="2056" max="2056" width="12.85546875" style="149" customWidth="1"/>
    <col min="2057" max="2057" width="12.5703125" style="149" customWidth="1"/>
    <col min="2058" max="2304" width="9.140625" style="149"/>
    <col min="2305" max="2305" width="5.140625" style="149" bestFit="1" customWidth="1"/>
    <col min="2306" max="2306" width="53.7109375" style="149" customWidth="1"/>
    <col min="2307" max="2307" width="24.85546875" style="149" customWidth="1"/>
    <col min="2308" max="2308" width="7.85546875" style="149" customWidth="1"/>
    <col min="2309" max="2311" width="9.140625" style="149"/>
    <col min="2312" max="2312" width="12.85546875" style="149" customWidth="1"/>
    <col min="2313" max="2313" width="12.5703125" style="149" customWidth="1"/>
    <col min="2314" max="2560" width="9.140625" style="149"/>
    <col min="2561" max="2561" width="5.140625" style="149" bestFit="1" customWidth="1"/>
    <col min="2562" max="2562" width="53.7109375" style="149" customWidth="1"/>
    <col min="2563" max="2563" width="24.85546875" style="149" customWidth="1"/>
    <col min="2564" max="2564" width="7.85546875" style="149" customWidth="1"/>
    <col min="2565" max="2567" width="9.140625" style="149"/>
    <col min="2568" max="2568" width="12.85546875" style="149" customWidth="1"/>
    <col min="2569" max="2569" width="12.5703125" style="149" customWidth="1"/>
    <col min="2570" max="2816" width="9.140625" style="149"/>
    <col min="2817" max="2817" width="5.140625" style="149" bestFit="1" customWidth="1"/>
    <col min="2818" max="2818" width="53.7109375" style="149" customWidth="1"/>
    <col min="2819" max="2819" width="24.85546875" style="149" customWidth="1"/>
    <col min="2820" max="2820" width="7.85546875" style="149" customWidth="1"/>
    <col min="2821" max="2823" width="9.140625" style="149"/>
    <col min="2824" max="2824" width="12.85546875" style="149" customWidth="1"/>
    <col min="2825" max="2825" width="12.5703125" style="149" customWidth="1"/>
    <col min="2826" max="3072" width="9.140625" style="149"/>
    <col min="3073" max="3073" width="5.140625" style="149" bestFit="1" customWidth="1"/>
    <col min="3074" max="3074" width="53.7109375" style="149" customWidth="1"/>
    <col min="3075" max="3075" width="24.85546875" style="149" customWidth="1"/>
    <col min="3076" max="3076" width="7.85546875" style="149" customWidth="1"/>
    <col min="3077" max="3079" width="9.140625" style="149"/>
    <col min="3080" max="3080" width="12.85546875" style="149" customWidth="1"/>
    <col min="3081" max="3081" width="12.5703125" style="149" customWidth="1"/>
    <col min="3082" max="3328" width="9.140625" style="149"/>
    <col min="3329" max="3329" width="5.140625" style="149" bestFit="1" customWidth="1"/>
    <col min="3330" max="3330" width="53.7109375" style="149" customWidth="1"/>
    <col min="3331" max="3331" width="24.85546875" style="149" customWidth="1"/>
    <col min="3332" max="3332" width="7.85546875" style="149" customWidth="1"/>
    <col min="3333" max="3335" width="9.140625" style="149"/>
    <col min="3336" max="3336" width="12.85546875" style="149" customWidth="1"/>
    <col min="3337" max="3337" width="12.5703125" style="149" customWidth="1"/>
    <col min="3338" max="3584" width="9.140625" style="149"/>
    <col min="3585" max="3585" width="5.140625" style="149" bestFit="1" customWidth="1"/>
    <col min="3586" max="3586" width="53.7109375" style="149" customWidth="1"/>
    <col min="3587" max="3587" width="24.85546875" style="149" customWidth="1"/>
    <col min="3588" max="3588" width="7.85546875" style="149" customWidth="1"/>
    <col min="3589" max="3591" width="9.140625" style="149"/>
    <col min="3592" max="3592" width="12.85546875" style="149" customWidth="1"/>
    <col min="3593" max="3593" width="12.5703125" style="149" customWidth="1"/>
    <col min="3594" max="3840" width="9.140625" style="149"/>
    <col min="3841" max="3841" width="5.140625" style="149" bestFit="1" customWidth="1"/>
    <col min="3842" max="3842" width="53.7109375" style="149" customWidth="1"/>
    <col min="3843" max="3843" width="24.85546875" style="149" customWidth="1"/>
    <col min="3844" max="3844" width="7.85546875" style="149" customWidth="1"/>
    <col min="3845" max="3847" width="9.140625" style="149"/>
    <col min="3848" max="3848" width="12.85546875" style="149" customWidth="1"/>
    <col min="3849" max="3849" width="12.5703125" style="149" customWidth="1"/>
    <col min="3850" max="4096" width="9.140625" style="149"/>
    <col min="4097" max="4097" width="5.140625" style="149" bestFit="1" customWidth="1"/>
    <col min="4098" max="4098" width="53.7109375" style="149" customWidth="1"/>
    <col min="4099" max="4099" width="24.85546875" style="149" customWidth="1"/>
    <col min="4100" max="4100" width="7.85546875" style="149" customWidth="1"/>
    <col min="4101" max="4103" width="9.140625" style="149"/>
    <col min="4104" max="4104" width="12.85546875" style="149" customWidth="1"/>
    <col min="4105" max="4105" width="12.5703125" style="149" customWidth="1"/>
    <col min="4106" max="4352" width="9.140625" style="149"/>
    <col min="4353" max="4353" width="5.140625" style="149" bestFit="1" customWidth="1"/>
    <col min="4354" max="4354" width="53.7109375" style="149" customWidth="1"/>
    <col min="4355" max="4355" width="24.85546875" style="149" customWidth="1"/>
    <col min="4356" max="4356" width="7.85546875" style="149" customWidth="1"/>
    <col min="4357" max="4359" width="9.140625" style="149"/>
    <col min="4360" max="4360" width="12.85546875" style="149" customWidth="1"/>
    <col min="4361" max="4361" width="12.5703125" style="149" customWidth="1"/>
    <col min="4362" max="4608" width="9.140625" style="149"/>
    <col min="4609" max="4609" width="5.140625" style="149" bestFit="1" customWidth="1"/>
    <col min="4610" max="4610" width="53.7109375" style="149" customWidth="1"/>
    <col min="4611" max="4611" width="24.85546875" style="149" customWidth="1"/>
    <col min="4612" max="4612" width="7.85546875" style="149" customWidth="1"/>
    <col min="4613" max="4615" width="9.140625" style="149"/>
    <col min="4616" max="4616" width="12.85546875" style="149" customWidth="1"/>
    <col min="4617" max="4617" width="12.5703125" style="149" customWidth="1"/>
    <col min="4618" max="4864" width="9.140625" style="149"/>
    <col min="4865" max="4865" width="5.140625" style="149" bestFit="1" customWidth="1"/>
    <col min="4866" max="4866" width="53.7109375" style="149" customWidth="1"/>
    <col min="4867" max="4867" width="24.85546875" style="149" customWidth="1"/>
    <col min="4868" max="4868" width="7.85546875" style="149" customWidth="1"/>
    <col min="4869" max="4871" width="9.140625" style="149"/>
    <col min="4872" max="4872" width="12.85546875" style="149" customWidth="1"/>
    <col min="4873" max="4873" width="12.5703125" style="149" customWidth="1"/>
    <col min="4874" max="5120" width="9.140625" style="149"/>
    <col min="5121" max="5121" width="5.140625" style="149" bestFit="1" customWidth="1"/>
    <col min="5122" max="5122" width="53.7109375" style="149" customWidth="1"/>
    <col min="5123" max="5123" width="24.85546875" style="149" customWidth="1"/>
    <col min="5124" max="5124" width="7.85546875" style="149" customWidth="1"/>
    <col min="5125" max="5127" width="9.140625" style="149"/>
    <col min="5128" max="5128" width="12.85546875" style="149" customWidth="1"/>
    <col min="5129" max="5129" width="12.5703125" style="149" customWidth="1"/>
    <col min="5130" max="5376" width="9.140625" style="149"/>
    <col min="5377" max="5377" width="5.140625" style="149" bestFit="1" customWidth="1"/>
    <col min="5378" max="5378" width="53.7109375" style="149" customWidth="1"/>
    <col min="5379" max="5379" width="24.85546875" style="149" customWidth="1"/>
    <col min="5380" max="5380" width="7.85546875" style="149" customWidth="1"/>
    <col min="5381" max="5383" width="9.140625" style="149"/>
    <col min="5384" max="5384" width="12.85546875" style="149" customWidth="1"/>
    <col min="5385" max="5385" width="12.5703125" style="149" customWidth="1"/>
    <col min="5386" max="5632" width="9.140625" style="149"/>
    <col min="5633" max="5633" width="5.140625" style="149" bestFit="1" customWidth="1"/>
    <col min="5634" max="5634" width="53.7109375" style="149" customWidth="1"/>
    <col min="5635" max="5635" width="24.85546875" style="149" customWidth="1"/>
    <col min="5636" max="5636" width="7.85546875" style="149" customWidth="1"/>
    <col min="5637" max="5639" width="9.140625" style="149"/>
    <col min="5640" max="5640" width="12.85546875" style="149" customWidth="1"/>
    <col min="5641" max="5641" width="12.5703125" style="149" customWidth="1"/>
    <col min="5642" max="5888" width="9.140625" style="149"/>
    <col min="5889" max="5889" width="5.140625" style="149" bestFit="1" customWidth="1"/>
    <col min="5890" max="5890" width="53.7109375" style="149" customWidth="1"/>
    <col min="5891" max="5891" width="24.85546875" style="149" customWidth="1"/>
    <col min="5892" max="5892" width="7.85546875" style="149" customWidth="1"/>
    <col min="5893" max="5895" width="9.140625" style="149"/>
    <col min="5896" max="5896" width="12.85546875" style="149" customWidth="1"/>
    <col min="5897" max="5897" width="12.5703125" style="149" customWidth="1"/>
    <col min="5898" max="6144" width="9.140625" style="149"/>
    <col min="6145" max="6145" width="5.140625" style="149" bestFit="1" customWidth="1"/>
    <col min="6146" max="6146" width="53.7109375" style="149" customWidth="1"/>
    <col min="6147" max="6147" width="24.85546875" style="149" customWidth="1"/>
    <col min="6148" max="6148" width="7.85546875" style="149" customWidth="1"/>
    <col min="6149" max="6151" width="9.140625" style="149"/>
    <col min="6152" max="6152" width="12.85546875" style="149" customWidth="1"/>
    <col min="6153" max="6153" width="12.5703125" style="149" customWidth="1"/>
    <col min="6154" max="6400" width="9.140625" style="149"/>
    <col min="6401" max="6401" width="5.140625" style="149" bestFit="1" customWidth="1"/>
    <col min="6402" max="6402" width="53.7109375" style="149" customWidth="1"/>
    <col min="6403" max="6403" width="24.85546875" style="149" customWidth="1"/>
    <col min="6404" max="6404" width="7.85546875" style="149" customWidth="1"/>
    <col min="6405" max="6407" width="9.140625" style="149"/>
    <col min="6408" max="6408" width="12.85546875" style="149" customWidth="1"/>
    <col min="6409" max="6409" width="12.5703125" style="149" customWidth="1"/>
    <col min="6410" max="6656" width="9.140625" style="149"/>
    <col min="6657" max="6657" width="5.140625" style="149" bestFit="1" customWidth="1"/>
    <col min="6658" max="6658" width="53.7109375" style="149" customWidth="1"/>
    <col min="6659" max="6659" width="24.85546875" style="149" customWidth="1"/>
    <col min="6660" max="6660" width="7.85546875" style="149" customWidth="1"/>
    <col min="6661" max="6663" width="9.140625" style="149"/>
    <col min="6664" max="6664" width="12.85546875" style="149" customWidth="1"/>
    <col min="6665" max="6665" width="12.5703125" style="149" customWidth="1"/>
    <col min="6666" max="6912" width="9.140625" style="149"/>
    <col min="6913" max="6913" width="5.140625" style="149" bestFit="1" customWidth="1"/>
    <col min="6914" max="6914" width="53.7109375" style="149" customWidth="1"/>
    <col min="6915" max="6915" width="24.85546875" style="149" customWidth="1"/>
    <col min="6916" max="6916" width="7.85546875" style="149" customWidth="1"/>
    <col min="6917" max="6919" width="9.140625" style="149"/>
    <col min="6920" max="6920" width="12.85546875" style="149" customWidth="1"/>
    <col min="6921" max="6921" width="12.5703125" style="149" customWidth="1"/>
    <col min="6922" max="7168" width="9.140625" style="149"/>
    <col min="7169" max="7169" width="5.140625" style="149" bestFit="1" customWidth="1"/>
    <col min="7170" max="7170" width="53.7109375" style="149" customWidth="1"/>
    <col min="7171" max="7171" width="24.85546875" style="149" customWidth="1"/>
    <col min="7172" max="7172" width="7.85546875" style="149" customWidth="1"/>
    <col min="7173" max="7175" width="9.140625" style="149"/>
    <col min="7176" max="7176" width="12.85546875" style="149" customWidth="1"/>
    <col min="7177" max="7177" width="12.5703125" style="149" customWidth="1"/>
    <col min="7178" max="7424" width="9.140625" style="149"/>
    <col min="7425" max="7425" width="5.140625" style="149" bestFit="1" customWidth="1"/>
    <col min="7426" max="7426" width="53.7109375" style="149" customWidth="1"/>
    <col min="7427" max="7427" width="24.85546875" style="149" customWidth="1"/>
    <col min="7428" max="7428" width="7.85546875" style="149" customWidth="1"/>
    <col min="7429" max="7431" width="9.140625" style="149"/>
    <col min="7432" max="7432" width="12.85546875" style="149" customWidth="1"/>
    <col min="7433" max="7433" width="12.5703125" style="149" customWidth="1"/>
    <col min="7434" max="7680" width="9.140625" style="149"/>
    <col min="7681" max="7681" width="5.140625" style="149" bestFit="1" customWidth="1"/>
    <col min="7682" max="7682" width="53.7109375" style="149" customWidth="1"/>
    <col min="7683" max="7683" width="24.85546875" style="149" customWidth="1"/>
    <col min="7684" max="7684" width="7.85546875" style="149" customWidth="1"/>
    <col min="7685" max="7687" width="9.140625" style="149"/>
    <col min="7688" max="7688" width="12.85546875" style="149" customWidth="1"/>
    <col min="7689" max="7689" width="12.5703125" style="149" customWidth="1"/>
    <col min="7690" max="7936" width="9.140625" style="149"/>
    <col min="7937" max="7937" width="5.140625" style="149" bestFit="1" customWidth="1"/>
    <col min="7938" max="7938" width="53.7109375" style="149" customWidth="1"/>
    <col min="7939" max="7939" width="24.85546875" style="149" customWidth="1"/>
    <col min="7940" max="7940" width="7.85546875" style="149" customWidth="1"/>
    <col min="7941" max="7943" width="9.140625" style="149"/>
    <col min="7944" max="7944" width="12.85546875" style="149" customWidth="1"/>
    <col min="7945" max="7945" width="12.5703125" style="149" customWidth="1"/>
    <col min="7946" max="8192" width="9.140625" style="149"/>
    <col min="8193" max="8193" width="5.140625" style="149" bestFit="1" customWidth="1"/>
    <col min="8194" max="8194" width="53.7109375" style="149" customWidth="1"/>
    <col min="8195" max="8195" width="24.85546875" style="149" customWidth="1"/>
    <col min="8196" max="8196" width="7.85546875" style="149" customWidth="1"/>
    <col min="8197" max="8199" width="9.140625" style="149"/>
    <col min="8200" max="8200" width="12.85546875" style="149" customWidth="1"/>
    <col min="8201" max="8201" width="12.5703125" style="149" customWidth="1"/>
    <col min="8202" max="8448" width="9.140625" style="149"/>
    <col min="8449" max="8449" width="5.140625" style="149" bestFit="1" customWidth="1"/>
    <col min="8450" max="8450" width="53.7109375" style="149" customWidth="1"/>
    <col min="8451" max="8451" width="24.85546875" style="149" customWidth="1"/>
    <col min="8452" max="8452" width="7.85546875" style="149" customWidth="1"/>
    <col min="8453" max="8455" width="9.140625" style="149"/>
    <col min="8456" max="8456" width="12.85546875" style="149" customWidth="1"/>
    <col min="8457" max="8457" width="12.5703125" style="149" customWidth="1"/>
    <col min="8458" max="8704" width="9.140625" style="149"/>
    <col min="8705" max="8705" width="5.140625" style="149" bestFit="1" customWidth="1"/>
    <col min="8706" max="8706" width="53.7109375" style="149" customWidth="1"/>
    <col min="8707" max="8707" width="24.85546875" style="149" customWidth="1"/>
    <col min="8708" max="8708" width="7.85546875" style="149" customWidth="1"/>
    <col min="8709" max="8711" width="9.140625" style="149"/>
    <col min="8712" max="8712" width="12.85546875" style="149" customWidth="1"/>
    <col min="8713" max="8713" width="12.5703125" style="149" customWidth="1"/>
    <col min="8714" max="8960" width="9.140625" style="149"/>
    <col min="8961" max="8961" width="5.140625" style="149" bestFit="1" customWidth="1"/>
    <col min="8962" max="8962" width="53.7109375" style="149" customWidth="1"/>
    <col min="8963" max="8963" width="24.85546875" style="149" customWidth="1"/>
    <col min="8964" max="8964" width="7.85546875" style="149" customWidth="1"/>
    <col min="8965" max="8967" width="9.140625" style="149"/>
    <col min="8968" max="8968" width="12.85546875" style="149" customWidth="1"/>
    <col min="8969" max="8969" width="12.5703125" style="149" customWidth="1"/>
    <col min="8970" max="9216" width="9.140625" style="149"/>
    <col min="9217" max="9217" width="5.140625" style="149" bestFit="1" customWidth="1"/>
    <col min="9218" max="9218" width="53.7109375" style="149" customWidth="1"/>
    <col min="9219" max="9219" width="24.85546875" style="149" customWidth="1"/>
    <col min="9220" max="9220" width="7.85546875" style="149" customWidth="1"/>
    <col min="9221" max="9223" width="9.140625" style="149"/>
    <col min="9224" max="9224" width="12.85546875" style="149" customWidth="1"/>
    <col min="9225" max="9225" width="12.5703125" style="149" customWidth="1"/>
    <col min="9226" max="9472" width="9.140625" style="149"/>
    <col min="9473" max="9473" width="5.140625" style="149" bestFit="1" customWidth="1"/>
    <col min="9474" max="9474" width="53.7109375" style="149" customWidth="1"/>
    <col min="9475" max="9475" width="24.85546875" style="149" customWidth="1"/>
    <col min="9476" max="9476" width="7.85546875" style="149" customWidth="1"/>
    <col min="9477" max="9479" width="9.140625" style="149"/>
    <col min="9480" max="9480" width="12.85546875" style="149" customWidth="1"/>
    <col min="9481" max="9481" width="12.5703125" style="149" customWidth="1"/>
    <col min="9482" max="9728" width="9.140625" style="149"/>
    <col min="9729" max="9729" width="5.140625" style="149" bestFit="1" customWidth="1"/>
    <col min="9730" max="9730" width="53.7109375" style="149" customWidth="1"/>
    <col min="9731" max="9731" width="24.85546875" style="149" customWidth="1"/>
    <col min="9732" max="9732" width="7.85546875" style="149" customWidth="1"/>
    <col min="9733" max="9735" width="9.140625" style="149"/>
    <col min="9736" max="9736" width="12.85546875" style="149" customWidth="1"/>
    <col min="9737" max="9737" width="12.5703125" style="149" customWidth="1"/>
    <col min="9738" max="9984" width="9.140625" style="149"/>
    <col min="9985" max="9985" width="5.140625" style="149" bestFit="1" customWidth="1"/>
    <col min="9986" max="9986" width="53.7109375" style="149" customWidth="1"/>
    <col min="9987" max="9987" width="24.85546875" style="149" customWidth="1"/>
    <col min="9988" max="9988" width="7.85546875" style="149" customWidth="1"/>
    <col min="9989" max="9991" width="9.140625" style="149"/>
    <col min="9992" max="9992" width="12.85546875" style="149" customWidth="1"/>
    <col min="9993" max="9993" width="12.5703125" style="149" customWidth="1"/>
    <col min="9994" max="10240" width="9.140625" style="149"/>
    <col min="10241" max="10241" width="5.140625" style="149" bestFit="1" customWidth="1"/>
    <col min="10242" max="10242" width="53.7109375" style="149" customWidth="1"/>
    <col min="10243" max="10243" width="24.85546875" style="149" customWidth="1"/>
    <col min="10244" max="10244" width="7.85546875" style="149" customWidth="1"/>
    <col min="10245" max="10247" width="9.140625" style="149"/>
    <col min="10248" max="10248" width="12.85546875" style="149" customWidth="1"/>
    <col min="10249" max="10249" width="12.5703125" style="149" customWidth="1"/>
    <col min="10250" max="10496" width="9.140625" style="149"/>
    <col min="10497" max="10497" width="5.140625" style="149" bestFit="1" customWidth="1"/>
    <col min="10498" max="10498" width="53.7109375" style="149" customWidth="1"/>
    <col min="10499" max="10499" width="24.85546875" style="149" customWidth="1"/>
    <col min="10500" max="10500" width="7.85546875" style="149" customWidth="1"/>
    <col min="10501" max="10503" width="9.140625" style="149"/>
    <col min="10504" max="10504" width="12.85546875" style="149" customWidth="1"/>
    <col min="10505" max="10505" width="12.5703125" style="149" customWidth="1"/>
    <col min="10506" max="10752" width="9.140625" style="149"/>
    <col min="10753" max="10753" width="5.140625" style="149" bestFit="1" customWidth="1"/>
    <col min="10754" max="10754" width="53.7109375" style="149" customWidth="1"/>
    <col min="10755" max="10755" width="24.85546875" style="149" customWidth="1"/>
    <col min="10756" max="10756" width="7.85546875" style="149" customWidth="1"/>
    <col min="10757" max="10759" width="9.140625" style="149"/>
    <col min="10760" max="10760" width="12.85546875" style="149" customWidth="1"/>
    <col min="10761" max="10761" width="12.5703125" style="149" customWidth="1"/>
    <col min="10762" max="11008" width="9.140625" style="149"/>
    <col min="11009" max="11009" width="5.140625" style="149" bestFit="1" customWidth="1"/>
    <col min="11010" max="11010" width="53.7109375" style="149" customWidth="1"/>
    <col min="11011" max="11011" width="24.85546875" style="149" customWidth="1"/>
    <col min="11012" max="11012" width="7.85546875" style="149" customWidth="1"/>
    <col min="11013" max="11015" width="9.140625" style="149"/>
    <col min="11016" max="11016" width="12.85546875" style="149" customWidth="1"/>
    <col min="11017" max="11017" width="12.5703125" style="149" customWidth="1"/>
    <col min="11018" max="11264" width="9.140625" style="149"/>
    <col min="11265" max="11265" width="5.140625" style="149" bestFit="1" customWidth="1"/>
    <col min="11266" max="11266" width="53.7109375" style="149" customWidth="1"/>
    <col min="11267" max="11267" width="24.85546875" style="149" customWidth="1"/>
    <col min="11268" max="11268" width="7.85546875" style="149" customWidth="1"/>
    <col min="11269" max="11271" width="9.140625" style="149"/>
    <col min="11272" max="11272" width="12.85546875" style="149" customWidth="1"/>
    <col min="11273" max="11273" width="12.5703125" style="149" customWidth="1"/>
    <col min="11274" max="11520" width="9.140625" style="149"/>
    <col min="11521" max="11521" width="5.140625" style="149" bestFit="1" customWidth="1"/>
    <col min="11522" max="11522" width="53.7109375" style="149" customWidth="1"/>
    <col min="11523" max="11523" width="24.85546875" style="149" customWidth="1"/>
    <col min="11524" max="11524" width="7.85546875" style="149" customWidth="1"/>
    <col min="11525" max="11527" width="9.140625" style="149"/>
    <col min="11528" max="11528" width="12.85546875" style="149" customWidth="1"/>
    <col min="11529" max="11529" width="12.5703125" style="149" customWidth="1"/>
    <col min="11530" max="11776" width="9.140625" style="149"/>
    <col min="11777" max="11777" width="5.140625" style="149" bestFit="1" customWidth="1"/>
    <col min="11778" max="11778" width="53.7109375" style="149" customWidth="1"/>
    <col min="11779" max="11779" width="24.85546875" style="149" customWidth="1"/>
    <col min="11780" max="11780" width="7.85546875" style="149" customWidth="1"/>
    <col min="11781" max="11783" width="9.140625" style="149"/>
    <col min="11784" max="11784" width="12.85546875" style="149" customWidth="1"/>
    <col min="11785" max="11785" width="12.5703125" style="149" customWidth="1"/>
    <col min="11786" max="12032" width="9.140625" style="149"/>
    <col min="12033" max="12033" width="5.140625" style="149" bestFit="1" customWidth="1"/>
    <col min="12034" max="12034" width="53.7109375" style="149" customWidth="1"/>
    <col min="12035" max="12035" width="24.85546875" style="149" customWidth="1"/>
    <col min="12036" max="12036" width="7.85546875" style="149" customWidth="1"/>
    <col min="12037" max="12039" width="9.140625" style="149"/>
    <col min="12040" max="12040" width="12.85546875" style="149" customWidth="1"/>
    <col min="12041" max="12041" width="12.5703125" style="149" customWidth="1"/>
    <col min="12042" max="12288" width="9.140625" style="149"/>
    <col min="12289" max="12289" width="5.140625" style="149" bestFit="1" customWidth="1"/>
    <col min="12290" max="12290" width="53.7109375" style="149" customWidth="1"/>
    <col min="12291" max="12291" width="24.85546875" style="149" customWidth="1"/>
    <col min="12292" max="12292" width="7.85546875" style="149" customWidth="1"/>
    <col min="12293" max="12295" width="9.140625" style="149"/>
    <col min="12296" max="12296" width="12.85546875" style="149" customWidth="1"/>
    <col min="12297" max="12297" width="12.5703125" style="149" customWidth="1"/>
    <col min="12298" max="12544" width="9.140625" style="149"/>
    <col min="12545" max="12545" width="5.140625" style="149" bestFit="1" customWidth="1"/>
    <col min="12546" max="12546" width="53.7109375" style="149" customWidth="1"/>
    <col min="12547" max="12547" width="24.85546875" style="149" customWidth="1"/>
    <col min="12548" max="12548" width="7.85546875" style="149" customWidth="1"/>
    <col min="12549" max="12551" width="9.140625" style="149"/>
    <col min="12552" max="12552" width="12.85546875" style="149" customWidth="1"/>
    <col min="12553" max="12553" width="12.5703125" style="149" customWidth="1"/>
    <col min="12554" max="12800" width="9.140625" style="149"/>
    <col min="12801" max="12801" width="5.140625" style="149" bestFit="1" customWidth="1"/>
    <col min="12802" max="12802" width="53.7109375" style="149" customWidth="1"/>
    <col min="12803" max="12803" width="24.85546875" style="149" customWidth="1"/>
    <col min="12804" max="12804" width="7.85546875" style="149" customWidth="1"/>
    <col min="12805" max="12807" width="9.140625" style="149"/>
    <col min="12808" max="12808" width="12.85546875" style="149" customWidth="1"/>
    <col min="12809" max="12809" width="12.5703125" style="149" customWidth="1"/>
    <col min="12810" max="13056" width="9.140625" style="149"/>
    <col min="13057" max="13057" width="5.140625" style="149" bestFit="1" customWidth="1"/>
    <col min="13058" max="13058" width="53.7109375" style="149" customWidth="1"/>
    <col min="13059" max="13059" width="24.85546875" style="149" customWidth="1"/>
    <col min="13060" max="13060" width="7.85546875" style="149" customWidth="1"/>
    <col min="13061" max="13063" width="9.140625" style="149"/>
    <col min="13064" max="13064" width="12.85546875" style="149" customWidth="1"/>
    <col min="13065" max="13065" width="12.5703125" style="149" customWidth="1"/>
    <col min="13066" max="13312" width="9.140625" style="149"/>
    <col min="13313" max="13313" width="5.140625" style="149" bestFit="1" customWidth="1"/>
    <col min="13314" max="13314" width="53.7109375" style="149" customWidth="1"/>
    <col min="13315" max="13315" width="24.85546875" style="149" customWidth="1"/>
    <col min="13316" max="13316" width="7.85546875" style="149" customWidth="1"/>
    <col min="13317" max="13319" width="9.140625" style="149"/>
    <col min="13320" max="13320" width="12.85546875" style="149" customWidth="1"/>
    <col min="13321" max="13321" width="12.5703125" style="149" customWidth="1"/>
    <col min="13322" max="13568" width="9.140625" style="149"/>
    <col min="13569" max="13569" width="5.140625" style="149" bestFit="1" customWidth="1"/>
    <col min="13570" max="13570" width="53.7109375" style="149" customWidth="1"/>
    <col min="13571" max="13571" width="24.85546875" style="149" customWidth="1"/>
    <col min="13572" max="13572" width="7.85546875" style="149" customWidth="1"/>
    <col min="13573" max="13575" width="9.140625" style="149"/>
    <col min="13576" max="13576" width="12.85546875" style="149" customWidth="1"/>
    <col min="13577" max="13577" width="12.5703125" style="149" customWidth="1"/>
    <col min="13578" max="13824" width="9.140625" style="149"/>
    <col min="13825" max="13825" width="5.140625" style="149" bestFit="1" customWidth="1"/>
    <col min="13826" max="13826" width="53.7109375" style="149" customWidth="1"/>
    <col min="13827" max="13827" width="24.85546875" style="149" customWidth="1"/>
    <col min="13828" max="13828" width="7.85546875" style="149" customWidth="1"/>
    <col min="13829" max="13831" width="9.140625" style="149"/>
    <col min="13832" max="13832" width="12.85546875" style="149" customWidth="1"/>
    <col min="13833" max="13833" width="12.5703125" style="149" customWidth="1"/>
    <col min="13834" max="14080" width="9.140625" style="149"/>
    <col min="14081" max="14081" width="5.140625" style="149" bestFit="1" customWidth="1"/>
    <col min="14082" max="14082" width="53.7109375" style="149" customWidth="1"/>
    <col min="14083" max="14083" width="24.85546875" style="149" customWidth="1"/>
    <col min="14084" max="14084" width="7.85546875" style="149" customWidth="1"/>
    <col min="14085" max="14087" width="9.140625" style="149"/>
    <col min="14088" max="14088" width="12.85546875" style="149" customWidth="1"/>
    <col min="14089" max="14089" width="12.5703125" style="149" customWidth="1"/>
    <col min="14090" max="14336" width="9.140625" style="149"/>
    <col min="14337" max="14337" width="5.140625" style="149" bestFit="1" customWidth="1"/>
    <col min="14338" max="14338" width="53.7109375" style="149" customWidth="1"/>
    <col min="14339" max="14339" width="24.85546875" style="149" customWidth="1"/>
    <col min="14340" max="14340" width="7.85546875" style="149" customWidth="1"/>
    <col min="14341" max="14343" width="9.140625" style="149"/>
    <col min="14344" max="14344" width="12.85546875" style="149" customWidth="1"/>
    <col min="14345" max="14345" width="12.5703125" style="149" customWidth="1"/>
    <col min="14346" max="14592" width="9.140625" style="149"/>
    <col min="14593" max="14593" width="5.140625" style="149" bestFit="1" customWidth="1"/>
    <col min="14594" max="14594" width="53.7109375" style="149" customWidth="1"/>
    <col min="14595" max="14595" width="24.85546875" style="149" customWidth="1"/>
    <col min="14596" max="14596" width="7.85546875" style="149" customWidth="1"/>
    <col min="14597" max="14599" width="9.140625" style="149"/>
    <col min="14600" max="14600" width="12.85546875" style="149" customWidth="1"/>
    <col min="14601" max="14601" width="12.5703125" style="149" customWidth="1"/>
    <col min="14602" max="14848" width="9.140625" style="149"/>
    <col min="14849" max="14849" width="5.140625" style="149" bestFit="1" customWidth="1"/>
    <col min="14850" max="14850" width="53.7109375" style="149" customWidth="1"/>
    <col min="14851" max="14851" width="24.85546875" style="149" customWidth="1"/>
    <col min="14852" max="14852" width="7.85546875" style="149" customWidth="1"/>
    <col min="14853" max="14855" width="9.140625" style="149"/>
    <col min="14856" max="14856" width="12.85546875" style="149" customWidth="1"/>
    <col min="14857" max="14857" width="12.5703125" style="149" customWidth="1"/>
    <col min="14858" max="15104" width="9.140625" style="149"/>
    <col min="15105" max="15105" width="5.140625" style="149" bestFit="1" customWidth="1"/>
    <col min="15106" max="15106" width="53.7109375" style="149" customWidth="1"/>
    <col min="15107" max="15107" width="24.85546875" style="149" customWidth="1"/>
    <col min="15108" max="15108" width="7.85546875" style="149" customWidth="1"/>
    <col min="15109" max="15111" width="9.140625" style="149"/>
    <col min="15112" max="15112" width="12.85546875" style="149" customWidth="1"/>
    <col min="15113" max="15113" width="12.5703125" style="149" customWidth="1"/>
    <col min="15114" max="15360" width="9.140625" style="149"/>
    <col min="15361" max="15361" width="5.140625" style="149" bestFit="1" customWidth="1"/>
    <col min="15362" max="15362" width="53.7109375" style="149" customWidth="1"/>
    <col min="15363" max="15363" width="24.85546875" style="149" customWidth="1"/>
    <col min="15364" max="15364" width="7.85546875" style="149" customWidth="1"/>
    <col min="15365" max="15367" width="9.140625" style="149"/>
    <col min="15368" max="15368" width="12.85546875" style="149" customWidth="1"/>
    <col min="15369" max="15369" width="12.5703125" style="149" customWidth="1"/>
    <col min="15370" max="15616" width="9.140625" style="149"/>
    <col min="15617" max="15617" width="5.140625" style="149" bestFit="1" customWidth="1"/>
    <col min="15618" max="15618" width="53.7109375" style="149" customWidth="1"/>
    <col min="15619" max="15619" width="24.85546875" style="149" customWidth="1"/>
    <col min="15620" max="15620" width="7.85546875" style="149" customWidth="1"/>
    <col min="15621" max="15623" width="9.140625" style="149"/>
    <col min="15624" max="15624" width="12.85546875" style="149" customWidth="1"/>
    <col min="15625" max="15625" width="12.5703125" style="149" customWidth="1"/>
    <col min="15626" max="15872" width="9.140625" style="149"/>
    <col min="15873" max="15873" width="5.140625" style="149" bestFit="1" customWidth="1"/>
    <col min="15874" max="15874" width="53.7109375" style="149" customWidth="1"/>
    <col min="15875" max="15875" width="24.85546875" style="149" customWidth="1"/>
    <col min="15876" max="15876" width="7.85546875" style="149" customWidth="1"/>
    <col min="15877" max="15879" width="9.140625" style="149"/>
    <col min="15880" max="15880" width="12.85546875" style="149" customWidth="1"/>
    <col min="15881" max="15881" width="12.5703125" style="149" customWidth="1"/>
    <col min="15882" max="16128" width="9.140625" style="149"/>
    <col min="16129" max="16129" width="5.140625" style="149" bestFit="1" customWidth="1"/>
    <col min="16130" max="16130" width="53.7109375" style="149" customWidth="1"/>
    <col min="16131" max="16131" width="24.85546875" style="149" customWidth="1"/>
    <col min="16132" max="16132" width="7.85546875" style="149" customWidth="1"/>
    <col min="16133" max="16135" width="9.140625" style="149"/>
    <col min="16136" max="16136" width="12.85546875" style="149" customWidth="1"/>
    <col min="16137" max="16137" width="12.5703125" style="149" customWidth="1"/>
    <col min="16138" max="16384" width="9.140625" style="149"/>
  </cols>
  <sheetData>
    <row r="1" spans="1:5" s="126" customFormat="1" ht="12.75">
      <c r="A1" s="125"/>
      <c r="C1" s="127"/>
    </row>
    <row r="2" spans="1:5" s="126" customFormat="1" ht="12.75">
      <c r="A2" s="125"/>
      <c r="C2" s="127"/>
    </row>
    <row r="3" spans="1:5" s="126" customFormat="1" ht="12.75">
      <c r="A3" s="125"/>
      <c r="C3" s="127"/>
    </row>
    <row r="4" spans="1:5" s="126" customFormat="1" ht="15.75">
      <c r="A4" s="128" t="s">
        <v>481</v>
      </c>
      <c r="B4" s="129" t="s">
        <v>482</v>
      </c>
      <c r="C4" s="127"/>
    </row>
    <row r="5" spans="1:5" s="126" customFormat="1" ht="12.75">
      <c r="A5" s="125"/>
      <c r="C5" s="127"/>
    </row>
    <row r="6" spans="1:5" s="126" customFormat="1" ht="12.75">
      <c r="A6" s="125"/>
      <c r="C6" s="127"/>
    </row>
    <row r="7" spans="1:5" s="126" customFormat="1" ht="12.75">
      <c r="A7" s="125"/>
      <c r="C7" s="127"/>
    </row>
    <row r="8" spans="1:5" s="126" customFormat="1" ht="12.75">
      <c r="A8" s="125"/>
      <c r="C8" s="127"/>
    </row>
    <row r="9" spans="1:5" s="126" customFormat="1" ht="12.75">
      <c r="A9" s="130" t="s">
        <v>483</v>
      </c>
      <c r="B9" s="126" t="str">
        <f>VODOVOD!B1</f>
        <v>Vodovod in kanalizacija</v>
      </c>
      <c r="C9" s="131">
        <f>VODOVOD!F108</f>
        <v>0</v>
      </c>
      <c r="D9" s="132"/>
      <c r="E9" s="132"/>
    </row>
    <row r="10" spans="1:5" s="126" customFormat="1" ht="12.75">
      <c r="A10" s="125"/>
      <c r="C10" s="131"/>
    </row>
    <row r="11" spans="1:5" s="126" customFormat="1" ht="12.75">
      <c r="A11" s="130" t="s">
        <v>484</v>
      </c>
      <c r="B11" s="126" t="str">
        <f>OGREVANJE!B1</f>
        <v>Ogrevanje</v>
      </c>
      <c r="C11" s="131">
        <f>OGREVANJE!F105</f>
        <v>0</v>
      </c>
    </row>
    <row r="12" spans="1:5" s="126" customFormat="1" ht="12.75">
      <c r="A12" s="130"/>
      <c r="C12" s="131"/>
    </row>
    <row r="13" spans="1:5" s="126" customFormat="1" ht="12.75">
      <c r="A13" s="130" t="s">
        <v>485</v>
      </c>
      <c r="B13" s="126" t="str">
        <f>PREZRACEVANJE!B1</f>
        <v>Prezračevanje</v>
      </c>
      <c r="C13" s="131">
        <f>PREZRACEVANJE!F28</f>
        <v>0</v>
      </c>
    </row>
    <row r="14" spans="1:5" s="126" customFormat="1" ht="12.75">
      <c r="A14" s="130"/>
      <c r="C14" s="131"/>
    </row>
    <row r="15" spans="1:5" s="126" customFormat="1" ht="12.75">
      <c r="A15" s="130" t="s">
        <v>486</v>
      </c>
      <c r="B15" s="126" t="str">
        <f>PLIN!B1</f>
        <v>Plinska inštalacija</v>
      </c>
      <c r="C15" s="131">
        <f>PLIN!F51</f>
        <v>0</v>
      </c>
    </row>
    <row r="16" spans="1:5" s="126" customFormat="1" ht="12.75">
      <c r="A16" s="133"/>
      <c r="B16" s="134"/>
      <c r="C16" s="135"/>
    </row>
    <row r="17" spans="1:6" s="126" customFormat="1" ht="12.75">
      <c r="A17" s="125"/>
      <c r="C17" s="132"/>
    </row>
    <row r="18" spans="1:6" s="126" customFormat="1" ht="12.75">
      <c r="A18" s="136"/>
      <c r="B18" s="137" t="s">
        <v>487</v>
      </c>
      <c r="C18" s="138">
        <f>SUM(C9:C16)</f>
        <v>0</v>
      </c>
    </row>
    <row r="19" spans="1:6" s="126" customFormat="1" ht="12.75">
      <c r="A19" s="139"/>
      <c r="C19" s="140"/>
    </row>
    <row r="20" spans="1:6" s="126" customFormat="1" ht="12.75">
      <c r="A20" s="139"/>
      <c r="C20" s="140"/>
    </row>
    <row r="21" spans="1:6" s="126" customFormat="1" ht="12.75">
      <c r="A21" s="125"/>
      <c r="B21" s="261" t="s">
        <v>678</v>
      </c>
      <c r="C21" s="127"/>
    </row>
    <row r="22" spans="1:6" s="126" customFormat="1" ht="12.75">
      <c r="A22" s="125"/>
      <c r="C22" s="127"/>
    </row>
    <row r="23" spans="1:6" s="126" customFormat="1" ht="12.75">
      <c r="A23" s="125"/>
      <c r="C23" s="127"/>
    </row>
    <row r="25" spans="1:6">
      <c r="A25" s="141" t="s">
        <v>491</v>
      </c>
      <c r="B25" s="146"/>
      <c r="C25" s="147"/>
      <c r="D25" s="146"/>
      <c r="E25" s="148"/>
      <c r="F25" s="148"/>
    </row>
    <row r="26" spans="1:6">
      <c r="A26" s="150" t="s">
        <v>192</v>
      </c>
      <c r="B26" s="151" t="s">
        <v>492</v>
      </c>
      <c r="C26" s="152"/>
      <c r="D26" s="153"/>
      <c r="E26" s="154"/>
      <c r="F26" s="154"/>
    </row>
    <row r="27" spans="1:6">
      <c r="A27" s="146"/>
      <c r="B27" s="155" t="s">
        <v>493</v>
      </c>
      <c r="C27" s="152"/>
      <c r="D27" s="153"/>
      <c r="E27" s="154"/>
      <c r="F27" s="154"/>
    </row>
    <row r="28" spans="1:6">
      <c r="A28" s="150" t="s">
        <v>192</v>
      </c>
      <c r="B28" s="146"/>
      <c r="C28" s="147"/>
      <c r="D28" s="146"/>
      <c r="E28" s="148"/>
      <c r="F28" s="148"/>
    </row>
    <row r="29" spans="1:6">
      <c r="A29" s="146"/>
      <c r="B29" s="155" t="s">
        <v>494</v>
      </c>
      <c r="C29" s="147"/>
      <c r="D29" s="146"/>
      <c r="E29" s="148"/>
      <c r="F29" s="148"/>
    </row>
    <row r="30" spans="1:6">
      <c r="A30" s="146"/>
      <c r="B30" s="146"/>
      <c r="C30" s="147"/>
      <c r="D30" s="146"/>
      <c r="E30" s="148"/>
      <c r="F30" s="148"/>
    </row>
    <row r="31" spans="1:6">
      <c r="A31" s="146"/>
      <c r="B31" s="146"/>
      <c r="C31" s="147"/>
      <c r="D31" s="146"/>
      <c r="E31" s="148"/>
      <c r="F31" s="148"/>
    </row>
    <row r="32" spans="1:6">
      <c r="A32" s="146"/>
      <c r="B32" s="146"/>
      <c r="C32" s="147"/>
      <c r="E32" s="148"/>
      <c r="F32" s="148"/>
    </row>
    <row r="33" spans="1:6">
      <c r="A33" s="146"/>
      <c r="B33" s="146"/>
      <c r="C33" s="147"/>
      <c r="E33" s="148"/>
      <c r="F33" s="148"/>
    </row>
  </sheetData>
  <sheetProtection password="ED8E" sheet="1" objects="1" scenarios="1"/>
  <pageMargins left="0.70866141732283472" right="0.70866141732283472" top="0.74803149606299213" bottom="0.74803149606299213" header="0.31496062992125984" footer="0.31496062992125984"/>
  <pageSetup paperSize="9" firstPageNumber="2" orientation="portrait" horizontalDpi="300" verticalDpi="300" r:id="rId1"/>
  <headerFooter>
    <oddHeader xml:space="preserve">&amp;C&amp;8Preureditev socialnih bivalnih enot
Cesta 24. junija 32, Črnuče&amp;R&amp;8&amp;P&amp;10
</oddHeader>
    <oddFooter>&amp;C&amp;8&amp;A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indexed="8"/>
  </sheetPr>
  <dimension ref="A1:G115"/>
  <sheetViews>
    <sheetView view="pageBreakPreview" topLeftCell="A94" zoomScale="87" zoomScaleNormal="100" zoomScaleSheetLayoutView="87" workbookViewId="0">
      <selection activeCell="H108" sqref="H108"/>
    </sheetView>
  </sheetViews>
  <sheetFormatPr defaultRowHeight="12.75"/>
  <cols>
    <col min="1" max="1" width="8.28515625" style="159" customWidth="1"/>
    <col min="2" max="2" width="45" style="159" customWidth="1"/>
    <col min="3" max="3" width="4.7109375" style="195" customWidth="1"/>
    <col min="4" max="4" width="7.85546875" style="196" customWidth="1"/>
    <col min="5" max="5" width="11.5703125" style="197" customWidth="1"/>
    <col min="6" max="6" width="13.7109375" style="197" customWidth="1"/>
    <col min="7" max="256" width="9.140625" style="159"/>
    <col min="257" max="257" width="5.140625" style="159" customWidth="1"/>
    <col min="258" max="258" width="45" style="159" customWidth="1"/>
    <col min="259" max="259" width="4.7109375" style="159" customWidth="1"/>
    <col min="260" max="260" width="7.85546875" style="159" customWidth="1"/>
    <col min="261" max="261" width="11.5703125" style="159" customWidth="1"/>
    <col min="262" max="262" width="15" style="159" customWidth="1"/>
    <col min="263" max="512" width="9.140625" style="159"/>
    <col min="513" max="513" width="5.140625" style="159" customWidth="1"/>
    <col min="514" max="514" width="45" style="159" customWidth="1"/>
    <col min="515" max="515" width="4.7109375" style="159" customWidth="1"/>
    <col min="516" max="516" width="7.85546875" style="159" customWidth="1"/>
    <col min="517" max="517" width="11.5703125" style="159" customWidth="1"/>
    <col min="518" max="518" width="15" style="159" customWidth="1"/>
    <col min="519" max="768" width="9.140625" style="159"/>
    <col min="769" max="769" width="5.140625" style="159" customWidth="1"/>
    <col min="770" max="770" width="45" style="159" customWidth="1"/>
    <col min="771" max="771" width="4.7109375" style="159" customWidth="1"/>
    <col min="772" max="772" width="7.85546875" style="159" customWidth="1"/>
    <col min="773" max="773" width="11.5703125" style="159" customWidth="1"/>
    <col min="774" max="774" width="15" style="159" customWidth="1"/>
    <col min="775" max="1024" width="9.140625" style="159"/>
    <col min="1025" max="1025" width="5.140625" style="159" customWidth="1"/>
    <col min="1026" max="1026" width="45" style="159" customWidth="1"/>
    <col min="1027" max="1027" width="4.7109375" style="159" customWidth="1"/>
    <col min="1028" max="1028" width="7.85546875" style="159" customWidth="1"/>
    <col min="1029" max="1029" width="11.5703125" style="159" customWidth="1"/>
    <col min="1030" max="1030" width="15" style="159" customWidth="1"/>
    <col min="1031" max="1280" width="9.140625" style="159"/>
    <col min="1281" max="1281" width="5.140625" style="159" customWidth="1"/>
    <col min="1282" max="1282" width="45" style="159" customWidth="1"/>
    <col min="1283" max="1283" width="4.7109375" style="159" customWidth="1"/>
    <col min="1284" max="1284" width="7.85546875" style="159" customWidth="1"/>
    <col min="1285" max="1285" width="11.5703125" style="159" customWidth="1"/>
    <col min="1286" max="1286" width="15" style="159" customWidth="1"/>
    <col min="1287" max="1536" width="9.140625" style="159"/>
    <col min="1537" max="1537" width="5.140625" style="159" customWidth="1"/>
    <col min="1538" max="1538" width="45" style="159" customWidth="1"/>
    <col min="1539" max="1539" width="4.7109375" style="159" customWidth="1"/>
    <col min="1540" max="1540" width="7.85546875" style="159" customWidth="1"/>
    <col min="1541" max="1541" width="11.5703125" style="159" customWidth="1"/>
    <col min="1542" max="1542" width="15" style="159" customWidth="1"/>
    <col min="1543" max="1792" width="9.140625" style="159"/>
    <col min="1793" max="1793" width="5.140625" style="159" customWidth="1"/>
    <col min="1794" max="1794" width="45" style="159" customWidth="1"/>
    <col min="1795" max="1795" width="4.7109375" style="159" customWidth="1"/>
    <col min="1796" max="1796" width="7.85546875" style="159" customWidth="1"/>
    <col min="1797" max="1797" width="11.5703125" style="159" customWidth="1"/>
    <col min="1798" max="1798" width="15" style="159" customWidth="1"/>
    <col min="1799" max="2048" width="9.140625" style="159"/>
    <col min="2049" max="2049" width="5.140625" style="159" customWidth="1"/>
    <col min="2050" max="2050" width="45" style="159" customWidth="1"/>
    <col min="2051" max="2051" width="4.7109375" style="159" customWidth="1"/>
    <col min="2052" max="2052" width="7.85546875" style="159" customWidth="1"/>
    <col min="2053" max="2053" width="11.5703125" style="159" customWidth="1"/>
    <col min="2054" max="2054" width="15" style="159" customWidth="1"/>
    <col min="2055" max="2304" width="9.140625" style="159"/>
    <col min="2305" max="2305" width="5.140625" style="159" customWidth="1"/>
    <col min="2306" max="2306" width="45" style="159" customWidth="1"/>
    <col min="2307" max="2307" width="4.7109375" style="159" customWidth="1"/>
    <col min="2308" max="2308" width="7.85546875" style="159" customWidth="1"/>
    <col min="2309" max="2309" width="11.5703125" style="159" customWidth="1"/>
    <col min="2310" max="2310" width="15" style="159" customWidth="1"/>
    <col min="2311" max="2560" width="9.140625" style="159"/>
    <col min="2561" max="2561" width="5.140625" style="159" customWidth="1"/>
    <col min="2562" max="2562" width="45" style="159" customWidth="1"/>
    <col min="2563" max="2563" width="4.7109375" style="159" customWidth="1"/>
    <col min="2564" max="2564" width="7.85546875" style="159" customWidth="1"/>
    <col min="2565" max="2565" width="11.5703125" style="159" customWidth="1"/>
    <col min="2566" max="2566" width="15" style="159" customWidth="1"/>
    <col min="2567" max="2816" width="9.140625" style="159"/>
    <col min="2817" max="2817" width="5.140625" style="159" customWidth="1"/>
    <col min="2818" max="2818" width="45" style="159" customWidth="1"/>
    <col min="2819" max="2819" width="4.7109375" style="159" customWidth="1"/>
    <col min="2820" max="2820" width="7.85546875" style="159" customWidth="1"/>
    <col min="2821" max="2821" width="11.5703125" style="159" customWidth="1"/>
    <col min="2822" max="2822" width="15" style="159" customWidth="1"/>
    <col min="2823" max="3072" width="9.140625" style="159"/>
    <col min="3073" max="3073" width="5.140625" style="159" customWidth="1"/>
    <col min="3074" max="3074" width="45" style="159" customWidth="1"/>
    <col min="3075" max="3075" width="4.7109375" style="159" customWidth="1"/>
    <col min="3076" max="3076" width="7.85546875" style="159" customWidth="1"/>
    <col min="3077" max="3077" width="11.5703125" style="159" customWidth="1"/>
    <col min="3078" max="3078" width="15" style="159" customWidth="1"/>
    <col min="3079" max="3328" width="9.140625" style="159"/>
    <col min="3329" max="3329" width="5.140625" style="159" customWidth="1"/>
    <col min="3330" max="3330" width="45" style="159" customWidth="1"/>
    <col min="3331" max="3331" width="4.7109375" style="159" customWidth="1"/>
    <col min="3332" max="3332" width="7.85546875" style="159" customWidth="1"/>
    <col min="3333" max="3333" width="11.5703125" style="159" customWidth="1"/>
    <col min="3334" max="3334" width="15" style="159" customWidth="1"/>
    <col min="3335" max="3584" width="9.140625" style="159"/>
    <col min="3585" max="3585" width="5.140625" style="159" customWidth="1"/>
    <col min="3586" max="3586" width="45" style="159" customWidth="1"/>
    <col min="3587" max="3587" width="4.7109375" style="159" customWidth="1"/>
    <col min="3588" max="3588" width="7.85546875" style="159" customWidth="1"/>
    <col min="3589" max="3589" width="11.5703125" style="159" customWidth="1"/>
    <col min="3590" max="3590" width="15" style="159" customWidth="1"/>
    <col min="3591" max="3840" width="9.140625" style="159"/>
    <col min="3841" max="3841" width="5.140625" style="159" customWidth="1"/>
    <col min="3842" max="3842" width="45" style="159" customWidth="1"/>
    <col min="3843" max="3843" width="4.7109375" style="159" customWidth="1"/>
    <col min="3844" max="3844" width="7.85546875" style="159" customWidth="1"/>
    <col min="3845" max="3845" width="11.5703125" style="159" customWidth="1"/>
    <col min="3846" max="3846" width="15" style="159" customWidth="1"/>
    <col min="3847" max="4096" width="9.140625" style="159"/>
    <col min="4097" max="4097" width="5.140625" style="159" customWidth="1"/>
    <col min="4098" max="4098" width="45" style="159" customWidth="1"/>
    <col min="4099" max="4099" width="4.7109375" style="159" customWidth="1"/>
    <col min="4100" max="4100" width="7.85546875" style="159" customWidth="1"/>
    <col min="4101" max="4101" width="11.5703125" style="159" customWidth="1"/>
    <col min="4102" max="4102" width="15" style="159" customWidth="1"/>
    <col min="4103" max="4352" width="9.140625" style="159"/>
    <col min="4353" max="4353" width="5.140625" style="159" customWidth="1"/>
    <col min="4354" max="4354" width="45" style="159" customWidth="1"/>
    <col min="4355" max="4355" width="4.7109375" style="159" customWidth="1"/>
    <col min="4356" max="4356" width="7.85546875" style="159" customWidth="1"/>
    <col min="4357" max="4357" width="11.5703125" style="159" customWidth="1"/>
    <col min="4358" max="4358" width="15" style="159" customWidth="1"/>
    <col min="4359" max="4608" width="9.140625" style="159"/>
    <col min="4609" max="4609" width="5.140625" style="159" customWidth="1"/>
    <col min="4610" max="4610" width="45" style="159" customWidth="1"/>
    <col min="4611" max="4611" width="4.7109375" style="159" customWidth="1"/>
    <col min="4612" max="4612" width="7.85546875" style="159" customWidth="1"/>
    <col min="4613" max="4613" width="11.5703125" style="159" customWidth="1"/>
    <col min="4614" max="4614" width="15" style="159" customWidth="1"/>
    <col min="4615" max="4864" width="9.140625" style="159"/>
    <col min="4865" max="4865" width="5.140625" style="159" customWidth="1"/>
    <col min="4866" max="4866" width="45" style="159" customWidth="1"/>
    <col min="4867" max="4867" width="4.7109375" style="159" customWidth="1"/>
    <col min="4868" max="4868" width="7.85546875" style="159" customWidth="1"/>
    <col min="4869" max="4869" width="11.5703125" style="159" customWidth="1"/>
    <col min="4870" max="4870" width="15" style="159" customWidth="1"/>
    <col min="4871" max="5120" width="9.140625" style="159"/>
    <col min="5121" max="5121" width="5.140625" style="159" customWidth="1"/>
    <col min="5122" max="5122" width="45" style="159" customWidth="1"/>
    <col min="5123" max="5123" width="4.7109375" style="159" customWidth="1"/>
    <col min="5124" max="5124" width="7.85546875" style="159" customWidth="1"/>
    <col min="5125" max="5125" width="11.5703125" style="159" customWidth="1"/>
    <col min="5126" max="5126" width="15" style="159" customWidth="1"/>
    <col min="5127" max="5376" width="9.140625" style="159"/>
    <col min="5377" max="5377" width="5.140625" style="159" customWidth="1"/>
    <col min="5378" max="5378" width="45" style="159" customWidth="1"/>
    <col min="5379" max="5379" width="4.7109375" style="159" customWidth="1"/>
    <col min="5380" max="5380" width="7.85546875" style="159" customWidth="1"/>
    <col min="5381" max="5381" width="11.5703125" style="159" customWidth="1"/>
    <col min="5382" max="5382" width="15" style="159" customWidth="1"/>
    <col min="5383" max="5632" width="9.140625" style="159"/>
    <col min="5633" max="5633" width="5.140625" style="159" customWidth="1"/>
    <col min="5634" max="5634" width="45" style="159" customWidth="1"/>
    <col min="5635" max="5635" width="4.7109375" style="159" customWidth="1"/>
    <col min="5636" max="5636" width="7.85546875" style="159" customWidth="1"/>
    <col min="5637" max="5637" width="11.5703125" style="159" customWidth="1"/>
    <col min="5638" max="5638" width="15" style="159" customWidth="1"/>
    <col min="5639" max="5888" width="9.140625" style="159"/>
    <col min="5889" max="5889" width="5.140625" style="159" customWidth="1"/>
    <col min="5890" max="5890" width="45" style="159" customWidth="1"/>
    <col min="5891" max="5891" width="4.7109375" style="159" customWidth="1"/>
    <col min="5892" max="5892" width="7.85546875" style="159" customWidth="1"/>
    <col min="5893" max="5893" width="11.5703125" style="159" customWidth="1"/>
    <col min="5894" max="5894" width="15" style="159" customWidth="1"/>
    <col min="5895" max="6144" width="9.140625" style="159"/>
    <col min="6145" max="6145" width="5.140625" style="159" customWidth="1"/>
    <col min="6146" max="6146" width="45" style="159" customWidth="1"/>
    <col min="6147" max="6147" width="4.7109375" style="159" customWidth="1"/>
    <col min="6148" max="6148" width="7.85546875" style="159" customWidth="1"/>
    <col min="6149" max="6149" width="11.5703125" style="159" customWidth="1"/>
    <col min="6150" max="6150" width="15" style="159" customWidth="1"/>
    <col min="6151" max="6400" width="9.140625" style="159"/>
    <col min="6401" max="6401" width="5.140625" style="159" customWidth="1"/>
    <col min="6402" max="6402" width="45" style="159" customWidth="1"/>
    <col min="6403" max="6403" width="4.7109375" style="159" customWidth="1"/>
    <col min="6404" max="6404" width="7.85546875" style="159" customWidth="1"/>
    <col min="6405" max="6405" width="11.5703125" style="159" customWidth="1"/>
    <col min="6406" max="6406" width="15" style="159" customWidth="1"/>
    <col min="6407" max="6656" width="9.140625" style="159"/>
    <col min="6657" max="6657" width="5.140625" style="159" customWidth="1"/>
    <col min="6658" max="6658" width="45" style="159" customWidth="1"/>
    <col min="6659" max="6659" width="4.7109375" style="159" customWidth="1"/>
    <col min="6660" max="6660" width="7.85546875" style="159" customWidth="1"/>
    <col min="6661" max="6661" width="11.5703125" style="159" customWidth="1"/>
    <col min="6662" max="6662" width="15" style="159" customWidth="1"/>
    <col min="6663" max="6912" width="9.140625" style="159"/>
    <col min="6913" max="6913" width="5.140625" style="159" customWidth="1"/>
    <col min="6914" max="6914" width="45" style="159" customWidth="1"/>
    <col min="6915" max="6915" width="4.7109375" style="159" customWidth="1"/>
    <col min="6916" max="6916" width="7.85546875" style="159" customWidth="1"/>
    <col min="6917" max="6917" width="11.5703125" style="159" customWidth="1"/>
    <col min="6918" max="6918" width="15" style="159" customWidth="1"/>
    <col min="6919" max="7168" width="9.140625" style="159"/>
    <col min="7169" max="7169" width="5.140625" style="159" customWidth="1"/>
    <col min="7170" max="7170" width="45" style="159" customWidth="1"/>
    <col min="7171" max="7171" width="4.7109375" style="159" customWidth="1"/>
    <col min="7172" max="7172" width="7.85546875" style="159" customWidth="1"/>
    <col min="7173" max="7173" width="11.5703125" style="159" customWidth="1"/>
    <col min="7174" max="7174" width="15" style="159" customWidth="1"/>
    <col min="7175" max="7424" width="9.140625" style="159"/>
    <col min="7425" max="7425" width="5.140625" style="159" customWidth="1"/>
    <col min="7426" max="7426" width="45" style="159" customWidth="1"/>
    <col min="7427" max="7427" width="4.7109375" style="159" customWidth="1"/>
    <col min="7428" max="7428" width="7.85546875" style="159" customWidth="1"/>
    <col min="7429" max="7429" width="11.5703125" style="159" customWidth="1"/>
    <col min="7430" max="7430" width="15" style="159" customWidth="1"/>
    <col min="7431" max="7680" width="9.140625" style="159"/>
    <col min="7681" max="7681" width="5.140625" style="159" customWidth="1"/>
    <col min="7682" max="7682" width="45" style="159" customWidth="1"/>
    <col min="7683" max="7683" width="4.7109375" style="159" customWidth="1"/>
    <col min="7684" max="7684" width="7.85546875" style="159" customWidth="1"/>
    <col min="7685" max="7685" width="11.5703125" style="159" customWidth="1"/>
    <col min="7686" max="7686" width="15" style="159" customWidth="1"/>
    <col min="7687" max="7936" width="9.140625" style="159"/>
    <col min="7937" max="7937" width="5.140625" style="159" customWidth="1"/>
    <col min="7938" max="7938" width="45" style="159" customWidth="1"/>
    <col min="7939" max="7939" width="4.7109375" style="159" customWidth="1"/>
    <col min="7940" max="7940" width="7.85546875" style="159" customWidth="1"/>
    <col min="7941" max="7941" width="11.5703125" style="159" customWidth="1"/>
    <col min="7942" max="7942" width="15" style="159" customWidth="1"/>
    <col min="7943" max="8192" width="9.140625" style="159"/>
    <col min="8193" max="8193" width="5.140625" style="159" customWidth="1"/>
    <col min="8194" max="8194" width="45" style="159" customWidth="1"/>
    <col min="8195" max="8195" width="4.7109375" style="159" customWidth="1"/>
    <col min="8196" max="8196" width="7.85546875" style="159" customWidth="1"/>
    <col min="8197" max="8197" width="11.5703125" style="159" customWidth="1"/>
    <col min="8198" max="8198" width="15" style="159" customWidth="1"/>
    <col min="8199" max="8448" width="9.140625" style="159"/>
    <col min="8449" max="8449" width="5.140625" style="159" customWidth="1"/>
    <col min="8450" max="8450" width="45" style="159" customWidth="1"/>
    <col min="8451" max="8451" width="4.7109375" style="159" customWidth="1"/>
    <col min="8452" max="8452" width="7.85546875" style="159" customWidth="1"/>
    <col min="8453" max="8453" width="11.5703125" style="159" customWidth="1"/>
    <col min="8454" max="8454" width="15" style="159" customWidth="1"/>
    <col min="8455" max="8704" width="9.140625" style="159"/>
    <col min="8705" max="8705" width="5.140625" style="159" customWidth="1"/>
    <col min="8706" max="8706" width="45" style="159" customWidth="1"/>
    <col min="8707" max="8707" width="4.7109375" style="159" customWidth="1"/>
    <col min="8708" max="8708" width="7.85546875" style="159" customWidth="1"/>
    <col min="8709" max="8709" width="11.5703125" style="159" customWidth="1"/>
    <col min="8710" max="8710" width="15" style="159" customWidth="1"/>
    <col min="8711" max="8960" width="9.140625" style="159"/>
    <col min="8961" max="8961" width="5.140625" style="159" customWidth="1"/>
    <col min="8962" max="8962" width="45" style="159" customWidth="1"/>
    <col min="8963" max="8963" width="4.7109375" style="159" customWidth="1"/>
    <col min="8964" max="8964" width="7.85546875" style="159" customWidth="1"/>
    <col min="8965" max="8965" width="11.5703125" style="159" customWidth="1"/>
    <col min="8966" max="8966" width="15" style="159" customWidth="1"/>
    <col min="8967" max="9216" width="9.140625" style="159"/>
    <col min="9217" max="9217" width="5.140625" style="159" customWidth="1"/>
    <col min="9218" max="9218" width="45" style="159" customWidth="1"/>
    <col min="9219" max="9219" width="4.7109375" style="159" customWidth="1"/>
    <col min="9220" max="9220" width="7.85546875" style="159" customWidth="1"/>
    <col min="9221" max="9221" width="11.5703125" style="159" customWidth="1"/>
    <col min="9222" max="9222" width="15" style="159" customWidth="1"/>
    <col min="9223" max="9472" width="9.140625" style="159"/>
    <col min="9473" max="9473" width="5.140625" style="159" customWidth="1"/>
    <col min="9474" max="9474" width="45" style="159" customWidth="1"/>
    <col min="9475" max="9475" width="4.7109375" style="159" customWidth="1"/>
    <col min="9476" max="9476" width="7.85546875" style="159" customWidth="1"/>
    <col min="9477" max="9477" width="11.5703125" style="159" customWidth="1"/>
    <col min="9478" max="9478" width="15" style="159" customWidth="1"/>
    <col min="9479" max="9728" width="9.140625" style="159"/>
    <col min="9729" max="9729" width="5.140625" style="159" customWidth="1"/>
    <col min="9730" max="9730" width="45" style="159" customWidth="1"/>
    <col min="9731" max="9731" width="4.7109375" style="159" customWidth="1"/>
    <col min="9732" max="9732" width="7.85546875" style="159" customWidth="1"/>
    <col min="9733" max="9733" width="11.5703125" style="159" customWidth="1"/>
    <col min="9734" max="9734" width="15" style="159" customWidth="1"/>
    <col min="9735" max="9984" width="9.140625" style="159"/>
    <col min="9985" max="9985" width="5.140625" style="159" customWidth="1"/>
    <col min="9986" max="9986" width="45" style="159" customWidth="1"/>
    <col min="9987" max="9987" width="4.7109375" style="159" customWidth="1"/>
    <col min="9988" max="9988" width="7.85546875" style="159" customWidth="1"/>
    <col min="9989" max="9989" width="11.5703125" style="159" customWidth="1"/>
    <col min="9990" max="9990" width="15" style="159" customWidth="1"/>
    <col min="9991" max="10240" width="9.140625" style="159"/>
    <col min="10241" max="10241" width="5.140625" style="159" customWidth="1"/>
    <col min="10242" max="10242" width="45" style="159" customWidth="1"/>
    <col min="10243" max="10243" width="4.7109375" style="159" customWidth="1"/>
    <col min="10244" max="10244" width="7.85546875" style="159" customWidth="1"/>
    <col min="10245" max="10245" width="11.5703125" style="159" customWidth="1"/>
    <col min="10246" max="10246" width="15" style="159" customWidth="1"/>
    <col min="10247" max="10496" width="9.140625" style="159"/>
    <col min="10497" max="10497" width="5.140625" style="159" customWidth="1"/>
    <col min="10498" max="10498" width="45" style="159" customWidth="1"/>
    <col min="10499" max="10499" width="4.7109375" style="159" customWidth="1"/>
    <col min="10500" max="10500" width="7.85546875" style="159" customWidth="1"/>
    <col min="10501" max="10501" width="11.5703125" style="159" customWidth="1"/>
    <col min="10502" max="10502" width="15" style="159" customWidth="1"/>
    <col min="10503" max="10752" width="9.140625" style="159"/>
    <col min="10753" max="10753" width="5.140625" style="159" customWidth="1"/>
    <col min="10754" max="10754" width="45" style="159" customWidth="1"/>
    <col min="10755" max="10755" width="4.7109375" style="159" customWidth="1"/>
    <col min="10756" max="10756" width="7.85546875" style="159" customWidth="1"/>
    <col min="10757" max="10757" width="11.5703125" style="159" customWidth="1"/>
    <col min="10758" max="10758" width="15" style="159" customWidth="1"/>
    <col min="10759" max="11008" width="9.140625" style="159"/>
    <col min="11009" max="11009" width="5.140625" style="159" customWidth="1"/>
    <col min="11010" max="11010" width="45" style="159" customWidth="1"/>
    <col min="11011" max="11011" width="4.7109375" style="159" customWidth="1"/>
    <col min="11012" max="11012" width="7.85546875" style="159" customWidth="1"/>
    <col min="11013" max="11013" width="11.5703125" style="159" customWidth="1"/>
    <col min="11014" max="11014" width="15" style="159" customWidth="1"/>
    <col min="11015" max="11264" width="9.140625" style="159"/>
    <col min="11265" max="11265" width="5.140625" style="159" customWidth="1"/>
    <col min="11266" max="11266" width="45" style="159" customWidth="1"/>
    <col min="11267" max="11267" width="4.7109375" style="159" customWidth="1"/>
    <col min="11268" max="11268" width="7.85546875" style="159" customWidth="1"/>
    <col min="11269" max="11269" width="11.5703125" style="159" customWidth="1"/>
    <col min="11270" max="11270" width="15" style="159" customWidth="1"/>
    <col min="11271" max="11520" width="9.140625" style="159"/>
    <col min="11521" max="11521" width="5.140625" style="159" customWidth="1"/>
    <col min="11522" max="11522" width="45" style="159" customWidth="1"/>
    <col min="11523" max="11523" width="4.7109375" style="159" customWidth="1"/>
    <col min="11524" max="11524" width="7.85546875" style="159" customWidth="1"/>
    <col min="11525" max="11525" width="11.5703125" style="159" customWidth="1"/>
    <col min="11526" max="11526" width="15" style="159" customWidth="1"/>
    <col min="11527" max="11776" width="9.140625" style="159"/>
    <col min="11777" max="11777" width="5.140625" style="159" customWidth="1"/>
    <col min="11778" max="11778" width="45" style="159" customWidth="1"/>
    <col min="11779" max="11779" width="4.7109375" style="159" customWidth="1"/>
    <col min="11780" max="11780" width="7.85546875" style="159" customWidth="1"/>
    <col min="11781" max="11781" width="11.5703125" style="159" customWidth="1"/>
    <col min="11782" max="11782" width="15" style="159" customWidth="1"/>
    <col min="11783" max="12032" width="9.140625" style="159"/>
    <col min="12033" max="12033" width="5.140625" style="159" customWidth="1"/>
    <col min="12034" max="12034" width="45" style="159" customWidth="1"/>
    <col min="12035" max="12035" width="4.7109375" style="159" customWidth="1"/>
    <col min="12036" max="12036" width="7.85546875" style="159" customWidth="1"/>
    <col min="12037" max="12037" width="11.5703125" style="159" customWidth="1"/>
    <col min="12038" max="12038" width="15" style="159" customWidth="1"/>
    <col min="12039" max="12288" width="9.140625" style="159"/>
    <col min="12289" max="12289" width="5.140625" style="159" customWidth="1"/>
    <col min="12290" max="12290" width="45" style="159" customWidth="1"/>
    <col min="12291" max="12291" width="4.7109375" style="159" customWidth="1"/>
    <col min="12292" max="12292" width="7.85546875" style="159" customWidth="1"/>
    <col min="12293" max="12293" width="11.5703125" style="159" customWidth="1"/>
    <col min="12294" max="12294" width="15" style="159" customWidth="1"/>
    <col min="12295" max="12544" width="9.140625" style="159"/>
    <col min="12545" max="12545" width="5.140625" style="159" customWidth="1"/>
    <col min="12546" max="12546" width="45" style="159" customWidth="1"/>
    <col min="12547" max="12547" width="4.7109375" style="159" customWidth="1"/>
    <col min="12548" max="12548" width="7.85546875" style="159" customWidth="1"/>
    <col min="12549" max="12549" width="11.5703125" style="159" customWidth="1"/>
    <col min="12550" max="12550" width="15" style="159" customWidth="1"/>
    <col min="12551" max="12800" width="9.140625" style="159"/>
    <col min="12801" max="12801" width="5.140625" style="159" customWidth="1"/>
    <col min="12802" max="12802" width="45" style="159" customWidth="1"/>
    <col min="12803" max="12803" width="4.7109375" style="159" customWidth="1"/>
    <col min="12804" max="12804" width="7.85546875" style="159" customWidth="1"/>
    <col min="12805" max="12805" width="11.5703125" style="159" customWidth="1"/>
    <col min="12806" max="12806" width="15" style="159" customWidth="1"/>
    <col min="12807" max="13056" width="9.140625" style="159"/>
    <col min="13057" max="13057" width="5.140625" style="159" customWidth="1"/>
    <col min="13058" max="13058" width="45" style="159" customWidth="1"/>
    <col min="13059" max="13059" width="4.7109375" style="159" customWidth="1"/>
    <col min="13060" max="13060" width="7.85546875" style="159" customWidth="1"/>
    <col min="13061" max="13061" width="11.5703125" style="159" customWidth="1"/>
    <col min="13062" max="13062" width="15" style="159" customWidth="1"/>
    <col min="13063" max="13312" width="9.140625" style="159"/>
    <col min="13313" max="13313" width="5.140625" style="159" customWidth="1"/>
    <col min="13314" max="13314" width="45" style="159" customWidth="1"/>
    <col min="13315" max="13315" width="4.7109375" style="159" customWidth="1"/>
    <col min="13316" max="13316" width="7.85546875" style="159" customWidth="1"/>
    <col min="13317" max="13317" width="11.5703125" style="159" customWidth="1"/>
    <col min="13318" max="13318" width="15" style="159" customWidth="1"/>
    <col min="13319" max="13568" width="9.140625" style="159"/>
    <col min="13569" max="13569" width="5.140625" style="159" customWidth="1"/>
    <col min="13570" max="13570" width="45" style="159" customWidth="1"/>
    <col min="13571" max="13571" width="4.7109375" style="159" customWidth="1"/>
    <col min="13572" max="13572" width="7.85546875" style="159" customWidth="1"/>
    <col min="13573" max="13573" width="11.5703125" style="159" customWidth="1"/>
    <col min="13574" max="13574" width="15" style="159" customWidth="1"/>
    <col min="13575" max="13824" width="9.140625" style="159"/>
    <col min="13825" max="13825" width="5.140625" style="159" customWidth="1"/>
    <col min="13826" max="13826" width="45" style="159" customWidth="1"/>
    <col min="13827" max="13827" width="4.7109375" style="159" customWidth="1"/>
    <col min="13828" max="13828" width="7.85546875" style="159" customWidth="1"/>
    <col min="13829" max="13829" width="11.5703125" style="159" customWidth="1"/>
    <col min="13830" max="13830" width="15" style="159" customWidth="1"/>
    <col min="13831" max="14080" width="9.140625" style="159"/>
    <col min="14081" max="14081" width="5.140625" style="159" customWidth="1"/>
    <col min="14082" max="14082" width="45" style="159" customWidth="1"/>
    <col min="14083" max="14083" width="4.7109375" style="159" customWidth="1"/>
    <col min="14084" max="14084" width="7.85546875" style="159" customWidth="1"/>
    <col min="14085" max="14085" width="11.5703125" style="159" customWidth="1"/>
    <col min="14086" max="14086" width="15" style="159" customWidth="1"/>
    <col min="14087" max="14336" width="9.140625" style="159"/>
    <col min="14337" max="14337" width="5.140625" style="159" customWidth="1"/>
    <col min="14338" max="14338" width="45" style="159" customWidth="1"/>
    <col min="14339" max="14339" width="4.7109375" style="159" customWidth="1"/>
    <col min="14340" max="14340" width="7.85546875" style="159" customWidth="1"/>
    <col min="14341" max="14341" width="11.5703125" style="159" customWidth="1"/>
    <col min="14342" max="14342" width="15" style="159" customWidth="1"/>
    <col min="14343" max="14592" width="9.140625" style="159"/>
    <col min="14593" max="14593" width="5.140625" style="159" customWidth="1"/>
    <col min="14594" max="14594" width="45" style="159" customWidth="1"/>
    <col min="14595" max="14595" width="4.7109375" style="159" customWidth="1"/>
    <col min="14596" max="14596" width="7.85546875" style="159" customWidth="1"/>
    <col min="14597" max="14597" width="11.5703125" style="159" customWidth="1"/>
    <col min="14598" max="14598" width="15" style="159" customWidth="1"/>
    <col min="14599" max="14848" width="9.140625" style="159"/>
    <col min="14849" max="14849" width="5.140625" style="159" customWidth="1"/>
    <col min="14850" max="14850" width="45" style="159" customWidth="1"/>
    <col min="14851" max="14851" width="4.7109375" style="159" customWidth="1"/>
    <col min="14852" max="14852" width="7.85546875" style="159" customWidth="1"/>
    <col min="14853" max="14853" width="11.5703125" style="159" customWidth="1"/>
    <col min="14854" max="14854" width="15" style="159" customWidth="1"/>
    <col min="14855" max="15104" width="9.140625" style="159"/>
    <col min="15105" max="15105" width="5.140625" style="159" customWidth="1"/>
    <col min="15106" max="15106" width="45" style="159" customWidth="1"/>
    <col min="15107" max="15107" width="4.7109375" style="159" customWidth="1"/>
    <col min="15108" max="15108" width="7.85546875" style="159" customWidth="1"/>
    <col min="15109" max="15109" width="11.5703125" style="159" customWidth="1"/>
    <col min="15110" max="15110" width="15" style="159" customWidth="1"/>
    <col min="15111" max="15360" width="9.140625" style="159"/>
    <col min="15361" max="15361" width="5.140625" style="159" customWidth="1"/>
    <col min="15362" max="15362" width="45" style="159" customWidth="1"/>
    <col min="15363" max="15363" width="4.7109375" style="159" customWidth="1"/>
    <col min="15364" max="15364" width="7.85546875" style="159" customWidth="1"/>
    <col min="15365" max="15365" width="11.5703125" style="159" customWidth="1"/>
    <col min="15366" max="15366" width="15" style="159" customWidth="1"/>
    <col min="15367" max="15616" width="9.140625" style="159"/>
    <col min="15617" max="15617" width="5.140625" style="159" customWidth="1"/>
    <col min="15618" max="15618" width="45" style="159" customWidth="1"/>
    <col min="15619" max="15619" width="4.7109375" style="159" customWidth="1"/>
    <col min="15620" max="15620" width="7.85546875" style="159" customWidth="1"/>
    <col min="15621" max="15621" width="11.5703125" style="159" customWidth="1"/>
    <col min="15622" max="15622" width="15" style="159" customWidth="1"/>
    <col min="15623" max="15872" width="9.140625" style="159"/>
    <col min="15873" max="15873" width="5.140625" style="159" customWidth="1"/>
    <col min="15874" max="15874" width="45" style="159" customWidth="1"/>
    <col min="15875" max="15875" width="4.7109375" style="159" customWidth="1"/>
    <col min="15876" max="15876" width="7.85546875" style="159" customWidth="1"/>
    <col min="15877" max="15877" width="11.5703125" style="159" customWidth="1"/>
    <col min="15878" max="15878" width="15" style="159" customWidth="1"/>
    <col min="15879" max="16128" width="9.140625" style="159"/>
    <col min="16129" max="16129" width="5.140625" style="159" customWidth="1"/>
    <col min="16130" max="16130" width="45" style="159" customWidth="1"/>
    <col min="16131" max="16131" width="4.7109375" style="159" customWidth="1"/>
    <col min="16132" max="16132" width="7.85546875" style="159" customWidth="1"/>
    <col min="16133" max="16133" width="11.5703125" style="159" customWidth="1"/>
    <col min="16134" max="16134" width="15" style="159" customWidth="1"/>
    <col min="16135" max="16384" width="9.140625" style="159"/>
  </cols>
  <sheetData>
    <row r="1" spans="1:7">
      <c r="A1" s="498" t="s">
        <v>483</v>
      </c>
      <c r="B1" s="499" t="s">
        <v>495</v>
      </c>
      <c r="C1" s="500"/>
      <c r="D1" s="501"/>
      <c r="E1" s="501"/>
      <c r="F1" s="501"/>
      <c r="G1" s="146"/>
    </row>
    <row r="2" spans="1:7">
      <c r="A2" s="502"/>
      <c r="B2" s="502"/>
      <c r="C2" s="503"/>
      <c r="D2" s="166"/>
      <c r="E2" s="166"/>
      <c r="F2" s="166"/>
      <c r="G2" s="146"/>
    </row>
    <row r="3" spans="1:7" s="165" customFormat="1" ht="25.5" customHeight="1">
      <c r="A3" s="504" t="s">
        <v>496</v>
      </c>
      <c r="B3" s="505" t="s">
        <v>15</v>
      </c>
      <c r="C3" s="506" t="s">
        <v>497</v>
      </c>
      <c r="D3" s="507" t="s">
        <v>17</v>
      </c>
      <c r="E3" s="508" t="s">
        <v>498</v>
      </c>
      <c r="F3" s="508" t="s">
        <v>499</v>
      </c>
    </row>
    <row r="4" spans="1:7">
      <c r="A4" s="502"/>
      <c r="B4" s="502"/>
      <c r="C4" s="503"/>
      <c r="D4" s="166"/>
      <c r="E4" s="166"/>
      <c r="F4" s="166"/>
      <c r="G4" s="146"/>
    </row>
    <row r="5" spans="1:7" ht="153">
      <c r="A5" s="509">
        <v>1</v>
      </c>
      <c r="B5" s="510" t="s">
        <v>500</v>
      </c>
      <c r="C5" s="511"/>
      <c r="D5" s="512"/>
      <c r="E5" s="171"/>
      <c r="F5" s="171"/>
      <c r="G5" s="172"/>
    </row>
    <row r="6" spans="1:7">
      <c r="A6" s="509"/>
      <c r="B6" s="513" t="s">
        <v>501</v>
      </c>
      <c r="C6" s="511" t="s">
        <v>502</v>
      </c>
      <c r="D6" s="512">
        <v>10</v>
      </c>
      <c r="E6" s="174"/>
      <c r="F6" s="171">
        <f>D6*E6</f>
        <v>0</v>
      </c>
      <c r="G6" s="172"/>
    </row>
    <row r="7" spans="1:7">
      <c r="A7" s="509"/>
      <c r="B7" s="513"/>
      <c r="C7" s="511"/>
      <c r="D7" s="512"/>
      <c r="E7" s="174"/>
      <c r="F7" s="171"/>
      <c r="G7" s="172"/>
    </row>
    <row r="8" spans="1:7" ht="141.75" customHeight="1">
      <c r="A8" s="509">
        <f>COUNT($A$5:A7)+1</f>
        <v>2</v>
      </c>
      <c r="B8" s="510" t="s">
        <v>503</v>
      </c>
      <c r="C8" s="511"/>
      <c r="D8" s="512"/>
      <c r="E8" s="174"/>
      <c r="F8" s="171"/>
      <c r="G8" s="172"/>
    </row>
    <row r="9" spans="1:7">
      <c r="A9" s="509"/>
      <c r="B9" s="513" t="s">
        <v>501</v>
      </c>
      <c r="C9" s="511" t="s">
        <v>502</v>
      </c>
      <c r="D9" s="512">
        <v>10</v>
      </c>
      <c r="E9" s="174"/>
      <c r="F9" s="171">
        <f>D9*E9</f>
        <v>0</v>
      </c>
      <c r="G9" s="172"/>
    </row>
    <row r="10" spans="1:7">
      <c r="A10" s="514"/>
      <c r="B10" s="515"/>
      <c r="C10" s="503"/>
      <c r="D10" s="516"/>
      <c r="E10" s="174"/>
      <c r="F10" s="171"/>
      <c r="G10" s="146"/>
    </row>
    <row r="11" spans="1:7" ht="63.75">
      <c r="A11" s="509">
        <f>COUNT($A$5:A10)+1</f>
        <v>3</v>
      </c>
      <c r="B11" s="510" t="s">
        <v>504</v>
      </c>
      <c r="C11" s="511"/>
      <c r="D11" s="512"/>
      <c r="E11" s="174"/>
      <c r="F11" s="171"/>
      <c r="G11" s="146"/>
    </row>
    <row r="12" spans="1:7">
      <c r="A12" s="509"/>
      <c r="B12" s="513" t="s">
        <v>501</v>
      </c>
      <c r="C12" s="511" t="s">
        <v>502</v>
      </c>
      <c r="D12" s="512">
        <v>10</v>
      </c>
      <c r="E12" s="174"/>
      <c r="F12" s="171">
        <f>D12*E12</f>
        <v>0</v>
      </c>
      <c r="G12" s="146"/>
    </row>
    <row r="13" spans="1:7">
      <c r="A13" s="166"/>
      <c r="B13" s="515"/>
      <c r="C13" s="503"/>
      <c r="D13" s="516"/>
      <c r="E13" s="174"/>
      <c r="F13" s="171"/>
      <c r="G13" s="146"/>
    </row>
    <row r="14" spans="1:7" ht="216.75">
      <c r="A14" s="509">
        <f>COUNT($A$5:A13)+1</f>
        <v>4</v>
      </c>
      <c r="B14" s="510" t="s">
        <v>505</v>
      </c>
      <c r="C14" s="511"/>
      <c r="D14" s="512"/>
      <c r="E14" s="174"/>
      <c r="F14" s="171"/>
      <c r="G14" s="146"/>
    </row>
    <row r="15" spans="1:7" ht="25.5">
      <c r="A15" s="166"/>
      <c r="B15" s="513" t="s">
        <v>506</v>
      </c>
      <c r="C15" s="511" t="s">
        <v>502</v>
      </c>
      <c r="D15" s="512">
        <v>10</v>
      </c>
      <c r="E15" s="174"/>
      <c r="F15" s="171">
        <f>D15*E15</f>
        <v>0</v>
      </c>
      <c r="G15" s="146"/>
    </row>
    <row r="16" spans="1:7">
      <c r="A16" s="166"/>
      <c r="B16" s="515"/>
      <c r="C16" s="503"/>
      <c r="D16" s="516"/>
      <c r="E16" s="174"/>
      <c r="F16" s="171"/>
      <c r="G16" s="146"/>
    </row>
    <row r="17" spans="1:7" ht="140.25">
      <c r="A17" s="509">
        <f>COUNT($A$5:A14)+1</f>
        <v>5</v>
      </c>
      <c r="B17" s="510" t="s">
        <v>507</v>
      </c>
      <c r="C17" s="511"/>
      <c r="D17" s="512"/>
      <c r="E17" s="174"/>
      <c r="F17" s="171"/>
      <c r="G17" s="172"/>
    </row>
    <row r="18" spans="1:7">
      <c r="A18" s="509"/>
      <c r="B18" s="513" t="s">
        <v>501</v>
      </c>
      <c r="C18" s="511" t="s">
        <v>502</v>
      </c>
      <c r="D18" s="512">
        <v>10</v>
      </c>
      <c r="E18" s="174"/>
      <c r="F18" s="171">
        <f>D18*E18</f>
        <v>0</v>
      </c>
      <c r="G18" s="172"/>
    </row>
    <row r="19" spans="1:7">
      <c r="A19" s="166"/>
      <c r="B19" s="515"/>
      <c r="C19" s="503"/>
      <c r="D19" s="516"/>
      <c r="E19" s="174"/>
      <c r="F19" s="171"/>
      <c r="G19" s="146"/>
    </row>
    <row r="20" spans="1:7" ht="92.25" customHeight="1">
      <c r="A20" s="509">
        <f>COUNT($A$5:A19)+1</f>
        <v>6</v>
      </c>
      <c r="B20" s="510" t="s">
        <v>508</v>
      </c>
      <c r="C20" s="503"/>
      <c r="D20" s="516"/>
      <c r="E20" s="174"/>
      <c r="F20" s="171"/>
      <c r="G20" s="146"/>
    </row>
    <row r="21" spans="1:7" ht="25.5">
      <c r="A21" s="509"/>
      <c r="B21" s="513" t="s">
        <v>509</v>
      </c>
      <c r="C21" s="503"/>
      <c r="D21" s="516"/>
      <c r="E21" s="174"/>
      <c r="F21" s="171"/>
      <c r="G21" s="146"/>
    </row>
    <row r="22" spans="1:7">
      <c r="A22" s="166"/>
      <c r="B22" s="515" t="s">
        <v>510</v>
      </c>
      <c r="C22" s="511" t="s">
        <v>438</v>
      </c>
      <c r="D22" s="512">
        <v>7</v>
      </c>
      <c r="E22" s="175"/>
      <c r="F22" s="171">
        <f>D22*E22</f>
        <v>0</v>
      </c>
      <c r="G22" s="146"/>
    </row>
    <row r="23" spans="1:7">
      <c r="A23" s="166"/>
      <c r="B23" s="515" t="s">
        <v>511</v>
      </c>
      <c r="C23" s="511" t="s">
        <v>438</v>
      </c>
      <c r="D23" s="512">
        <v>32</v>
      </c>
      <c r="E23" s="175"/>
      <c r="F23" s="171">
        <f>D23*E23</f>
        <v>0</v>
      </c>
      <c r="G23" s="146"/>
    </row>
    <row r="24" spans="1:7">
      <c r="A24" s="166"/>
      <c r="B24" s="515"/>
      <c r="C24" s="511"/>
      <c r="D24" s="512"/>
      <c r="E24" s="174"/>
      <c r="F24" s="171"/>
      <c r="G24" s="146"/>
    </row>
    <row r="25" spans="1:7" ht="117.75" customHeight="1">
      <c r="A25" s="509">
        <f>COUNT($A$5:A24)+1</f>
        <v>7</v>
      </c>
      <c r="B25" s="510" t="s">
        <v>512</v>
      </c>
      <c r="C25" s="503"/>
      <c r="D25" s="516"/>
      <c r="E25" s="174"/>
      <c r="F25" s="171"/>
      <c r="G25" s="146"/>
    </row>
    <row r="26" spans="1:7" ht="25.5">
      <c r="A26" s="509"/>
      <c r="B26" s="513" t="s">
        <v>513</v>
      </c>
      <c r="C26" s="503"/>
      <c r="D26" s="516"/>
      <c r="E26" s="174"/>
      <c r="F26" s="171"/>
      <c r="G26" s="146"/>
    </row>
    <row r="27" spans="1:7">
      <c r="A27" s="166"/>
      <c r="B27" s="515" t="s">
        <v>511</v>
      </c>
      <c r="C27" s="511" t="s">
        <v>438</v>
      </c>
      <c r="D27" s="512">
        <v>20</v>
      </c>
      <c r="E27" s="174"/>
      <c r="F27" s="171">
        <f>D27*E27</f>
        <v>0</v>
      </c>
      <c r="G27" s="146"/>
    </row>
    <row r="28" spans="1:7">
      <c r="A28" s="166"/>
      <c r="B28" s="515"/>
      <c r="C28" s="503"/>
      <c r="D28" s="516"/>
      <c r="E28" s="174"/>
      <c r="F28" s="171"/>
      <c r="G28" s="146"/>
    </row>
    <row r="29" spans="1:7" ht="66" customHeight="1">
      <c r="A29" s="509">
        <f>COUNT($A$5:A28)+1</f>
        <v>8</v>
      </c>
      <c r="B29" s="510" t="s">
        <v>514</v>
      </c>
      <c r="C29" s="503"/>
      <c r="D29" s="516"/>
      <c r="E29" s="174"/>
      <c r="F29" s="171"/>
      <c r="G29" s="172"/>
    </row>
    <row r="30" spans="1:7">
      <c r="A30" s="509"/>
      <c r="B30" s="513" t="s">
        <v>515</v>
      </c>
      <c r="C30" s="503"/>
      <c r="D30" s="516"/>
      <c r="E30" s="174"/>
      <c r="F30" s="171"/>
      <c r="G30" s="172"/>
    </row>
    <row r="31" spans="1:7">
      <c r="A31" s="166"/>
      <c r="B31" s="515" t="s">
        <v>516</v>
      </c>
      <c r="C31" s="511" t="s">
        <v>438</v>
      </c>
      <c r="D31" s="512">
        <v>48</v>
      </c>
      <c r="E31" s="174"/>
      <c r="F31" s="171">
        <f>D31*E31</f>
        <v>0</v>
      </c>
      <c r="G31" s="172"/>
    </row>
    <row r="32" spans="1:7">
      <c r="A32" s="166"/>
      <c r="B32" s="515" t="s">
        <v>517</v>
      </c>
      <c r="C32" s="511" t="s">
        <v>438</v>
      </c>
      <c r="D32" s="512">
        <v>24</v>
      </c>
      <c r="E32" s="174"/>
      <c r="F32" s="171">
        <f>D32*E32</f>
        <v>0</v>
      </c>
      <c r="G32" s="146"/>
    </row>
    <row r="33" spans="1:7">
      <c r="A33" s="166"/>
      <c r="B33" s="515" t="s">
        <v>518</v>
      </c>
      <c r="C33" s="511" t="s">
        <v>438</v>
      </c>
      <c r="D33" s="512">
        <v>26</v>
      </c>
      <c r="E33" s="174"/>
      <c r="F33" s="171">
        <f>D33*E33</f>
        <v>0</v>
      </c>
      <c r="G33" s="146"/>
    </row>
    <row r="34" spans="1:7">
      <c r="A34" s="166"/>
      <c r="B34" s="515" t="s">
        <v>519</v>
      </c>
      <c r="C34" s="511" t="s">
        <v>438</v>
      </c>
      <c r="D34" s="512">
        <v>70</v>
      </c>
      <c r="E34" s="174"/>
      <c r="F34" s="171">
        <f>D34*E34</f>
        <v>0</v>
      </c>
      <c r="G34" s="146"/>
    </row>
    <row r="35" spans="1:7">
      <c r="A35" s="166"/>
      <c r="B35" s="515"/>
      <c r="C35" s="511"/>
      <c r="D35" s="512"/>
      <c r="E35" s="174"/>
      <c r="F35" s="171"/>
      <c r="G35" s="172"/>
    </row>
    <row r="36" spans="1:7" ht="76.5">
      <c r="A36" s="509">
        <f>COUNT($A$5:A35)+1</f>
        <v>9</v>
      </c>
      <c r="B36" s="510" t="s">
        <v>520</v>
      </c>
      <c r="C36" s="503"/>
      <c r="D36" s="516"/>
      <c r="E36" s="174"/>
      <c r="F36" s="171"/>
      <c r="G36" s="172"/>
    </row>
    <row r="37" spans="1:7">
      <c r="A37" s="509"/>
      <c r="B37" s="513" t="s">
        <v>515</v>
      </c>
      <c r="C37" s="503"/>
      <c r="D37" s="516"/>
      <c r="E37" s="174"/>
      <c r="F37" s="171"/>
      <c r="G37" s="172"/>
    </row>
    <row r="38" spans="1:7">
      <c r="A38" s="166"/>
      <c r="B38" s="515" t="s">
        <v>516</v>
      </c>
      <c r="C38" s="511" t="s">
        <v>438</v>
      </c>
      <c r="D38" s="512">
        <v>88</v>
      </c>
      <c r="E38" s="174"/>
      <c r="F38" s="171">
        <f>D38*E38</f>
        <v>0</v>
      </c>
      <c r="G38" s="172"/>
    </row>
    <row r="39" spans="1:7">
      <c r="A39" s="166"/>
      <c r="B39" s="515" t="s">
        <v>517</v>
      </c>
      <c r="C39" s="511" t="s">
        <v>438</v>
      </c>
      <c r="D39" s="512">
        <v>63</v>
      </c>
      <c r="E39" s="174"/>
      <c r="F39" s="171">
        <f>D39*E39</f>
        <v>0</v>
      </c>
      <c r="G39" s="146"/>
    </row>
    <row r="40" spans="1:7">
      <c r="A40" s="166"/>
      <c r="B40" s="515" t="s">
        <v>518</v>
      </c>
      <c r="C40" s="511" t="s">
        <v>438</v>
      </c>
      <c r="D40" s="512">
        <v>22</v>
      </c>
      <c r="E40" s="174"/>
      <c r="F40" s="171">
        <f>D40*E40</f>
        <v>0</v>
      </c>
      <c r="G40" s="146"/>
    </row>
    <row r="41" spans="1:7">
      <c r="A41" s="166"/>
      <c r="B41" s="515" t="s">
        <v>519</v>
      </c>
      <c r="C41" s="511" t="s">
        <v>438</v>
      </c>
      <c r="D41" s="512">
        <v>16</v>
      </c>
      <c r="E41" s="174"/>
      <c r="F41" s="171">
        <f>D41*E41</f>
        <v>0</v>
      </c>
      <c r="G41" s="146"/>
    </row>
    <row r="42" spans="1:7">
      <c r="A42" s="166"/>
      <c r="B42" s="515" t="s">
        <v>521</v>
      </c>
      <c r="C42" s="511" t="s">
        <v>438</v>
      </c>
      <c r="D42" s="512">
        <v>29</v>
      </c>
      <c r="E42" s="174"/>
      <c r="F42" s="171">
        <f>D42*E42</f>
        <v>0</v>
      </c>
      <c r="G42" s="172"/>
    </row>
    <row r="43" spans="1:7">
      <c r="A43" s="509"/>
      <c r="B43" s="513"/>
      <c r="C43" s="511"/>
      <c r="D43" s="512"/>
      <c r="E43" s="174"/>
      <c r="F43" s="171"/>
      <c r="G43" s="146"/>
    </row>
    <row r="44" spans="1:7" ht="229.5">
      <c r="A44" s="509">
        <f>COUNT($A$4:A43)+1</f>
        <v>10</v>
      </c>
      <c r="B44" s="510" t="s">
        <v>522</v>
      </c>
      <c r="C44" s="517"/>
      <c r="D44" s="518"/>
      <c r="E44" s="633"/>
      <c r="F44" s="519"/>
      <c r="G44" s="146"/>
    </row>
    <row r="45" spans="1:7" ht="25.5">
      <c r="A45" s="509"/>
      <c r="B45" s="513" t="s">
        <v>523</v>
      </c>
      <c r="C45" s="520" t="s">
        <v>502</v>
      </c>
      <c r="D45" s="512">
        <v>1</v>
      </c>
      <c r="E45" s="633"/>
      <c r="F45" s="171">
        <f>D45*E45</f>
        <v>0</v>
      </c>
      <c r="G45" s="146"/>
    </row>
    <row r="46" spans="1:7">
      <c r="A46" s="166"/>
      <c r="B46" s="515"/>
      <c r="C46" s="503"/>
      <c r="D46" s="516"/>
      <c r="E46" s="174"/>
      <c r="F46" s="171"/>
      <c r="G46" s="146"/>
    </row>
    <row r="47" spans="1:7" ht="51">
      <c r="A47" s="509">
        <f>COUNT($A$2:A46)+1</f>
        <v>11</v>
      </c>
      <c r="B47" s="510" t="s">
        <v>524</v>
      </c>
      <c r="C47" s="503"/>
      <c r="D47" s="516"/>
      <c r="E47" s="174"/>
      <c r="F47" s="171"/>
      <c r="G47" s="172"/>
    </row>
    <row r="48" spans="1:7">
      <c r="A48" s="509"/>
      <c r="B48" s="521" t="s">
        <v>525</v>
      </c>
      <c r="C48" s="522" t="s">
        <v>526</v>
      </c>
      <c r="D48" s="518">
        <v>1</v>
      </c>
      <c r="E48" s="174"/>
      <c r="F48" s="171">
        <f>D48*E48</f>
        <v>0</v>
      </c>
      <c r="G48" s="172"/>
    </row>
    <row r="49" spans="1:7">
      <c r="A49" s="166"/>
      <c r="B49" s="521" t="s">
        <v>510</v>
      </c>
      <c r="C49" s="522" t="s">
        <v>526</v>
      </c>
      <c r="D49" s="518">
        <v>2</v>
      </c>
      <c r="E49" s="174"/>
      <c r="F49" s="171">
        <f>D49*E49</f>
        <v>0</v>
      </c>
      <c r="G49" s="146"/>
    </row>
    <row r="50" spans="1:7">
      <c r="A50" s="166"/>
      <c r="B50" s="523" t="s">
        <v>511</v>
      </c>
      <c r="C50" s="517" t="s">
        <v>526</v>
      </c>
      <c r="D50" s="518">
        <v>1</v>
      </c>
      <c r="E50" s="174"/>
      <c r="F50" s="171">
        <f>D50*E50</f>
        <v>0</v>
      </c>
      <c r="G50" s="146"/>
    </row>
    <row r="51" spans="1:7">
      <c r="A51" s="166"/>
      <c r="B51" s="521"/>
      <c r="C51" s="522"/>
      <c r="D51" s="518"/>
      <c r="E51" s="174"/>
      <c r="F51" s="171"/>
      <c r="G51" s="172"/>
    </row>
    <row r="52" spans="1:7" ht="51">
      <c r="A52" s="509">
        <f>COUNT($A$5:A51)+1</f>
        <v>12</v>
      </c>
      <c r="B52" s="510" t="s">
        <v>527</v>
      </c>
      <c r="C52" s="503"/>
      <c r="D52" s="516"/>
      <c r="E52" s="174"/>
      <c r="F52" s="171"/>
      <c r="G52" s="172"/>
    </row>
    <row r="53" spans="1:7">
      <c r="A53" s="166"/>
      <c r="B53" s="523" t="s">
        <v>511</v>
      </c>
      <c r="C53" s="517" t="s">
        <v>526</v>
      </c>
      <c r="D53" s="518">
        <v>1</v>
      </c>
      <c r="E53" s="174"/>
      <c r="F53" s="171">
        <f>D53*E53</f>
        <v>0</v>
      </c>
      <c r="G53" s="146"/>
    </row>
    <row r="54" spans="1:7">
      <c r="A54" s="166"/>
      <c r="B54" s="521"/>
      <c r="C54" s="522"/>
      <c r="D54" s="518"/>
      <c r="E54" s="174"/>
      <c r="F54" s="171"/>
      <c r="G54" s="146"/>
    </row>
    <row r="55" spans="1:7" ht="51">
      <c r="A55" s="509">
        <f>COUNT($A$5:A54)+1</f>
        <v>13</v>
      </c>
      <c r="B55" s="510" t="s">
        <v>528</v>
      </c>
      <c r="C55" s="503"/>
      <c r="D55" s="516"/>
      <c r="E55" s="174"/>
      <c r="F55" s="171"/>
      <c r="G55" s="172"/>
    </row>
    <row r="56" spans="1:7">
      <c r="A56" s="509" t="s">
        <v>192</v>
      </c>
      <c r="B56" s="521" t="s">
        <v>525</v>
      </c>
      <c r="C56" s="522" t="s">
        <v>526</v>
      </c>
      <c r="D56" s="518">
        <v>1</v>
      </c>
      <c r="E56" s="174"/>
      <c r="F56" s="171">
        <f>D56*E56</f>
        <v>0</v>
      </c>
      <c r="G56" s="172"/>
    </row>
    <row r="57" spans="1:7">
      <c r="A57" s="509"/>
      <c r="B57" s="521" t="s">
        <v>510</v>
      </c>
      <c r="C57" s="522" t="s">
        <v>526</v>
      </c>
      <c r="D57" s="518">
        <v>1</v>
      </c>
      <c r="E57" s="174"/>
      <c r="F57" s="171">
        <f>D57*E57</f>
        <v>0</v>
      </c>
      <c r="G57" s="146"/>
    </row>
    <row r="58" spans="1:7">
      <c r="A58" s="166"/>
      <c r="B58" s="521"/>
      <c r="C58" s="522"/>
      <c r="D58" s="518"/>
      <c r="E58" s="174"/>
      <c r="F58" s="171"/>
      <c r="G58" s="146"/>
    </row>
    <row r="59" spans="1:7" ht="51">
      <c r="A59" s="509">
        <f>COUNT($A$5:A58)+1</f>
        <v>14</v>
      </c>
      <c r="B59" s="524" t="s">
        <v>529</v>
      </c>
      <c r="C59" s="525"/>
      <c r="D59" s="526"/>
      <c r="E59" s="634"/>
      <c r="F59" s="526"/>
      <c r="G59" s="146"/>
    </row>
    <row r="60" spans="1:7" ht="15.75">
      <c r="A60" s="509"/>
      <c r="B60" s="527" t="s">
        <v>530</v>
      </c>
      <c r="C60" s="525"/>
      <c r="D60" s="526"/>
      <c r="E60" s="634"/>
      <c r="F60" s="526"/>
      <c r="G60" s="146"/>
    </row>
    <row r="61" spans="1:7" ht="14.25">
      <c r="A61" s="528"/>
      <c r="B61" s="527" t="s">
        <v>531</v>
      </c>
      <c r="C61" s="522" t="s">
        <v>526</v>
      </c>
      <c r="D61" s="518">
        <v>1</v>
      </c>
      <c r="E61" s="178"/>
      <c r="F61" s="179">
        <f>D61*E61</f>
        <v>0</v>
      </c>
      <c r="G61" s="146"/>
    </row>
    <row r="62" spans="1:7">
      <c r="A62" s="166"/>
      <c r="B62" s="521"/>
      <c r="C62" s="522"/>
      <c r="D62" s="518"/>
      <c r="E62" s="174"/>
      <c r="F62" s="171"/>
      <c r="G62" s="146"/>
    </row>
    <row r="63" spans="1:7" ht="79.5">
      <c r="A63" s="509">
        <f>COUNT($A$5:A62)+1</f>
        <v>15</v>
      </c>
      <c r="B63" s="510" t="s">
        <v>532</v>
      </c>
      <c r="C63" s="520"/>
      <c r="D63" s="512"/>
      <c r="E63" s="174"/>
      <c r="F63" s="171"/>
      <c r="G63" s="146"/>
    </row>
    <row r="64" spans="1:7">
      <c r="A64" s="509"/>
      <c r="B64" s="513" t="s">
        <v>533</v>
      </c>
      <c r="C64" s="520" t="s">
        <v>526</v>
      </c>
      <c r="D64" s="512">
        <v>1</v>
      </c>
      <c r="E64" s="174"/>
      <c r="F64" s="179">
        <f>D64*E64</f>
        <v>0</v>
      </c>
      <c r="G64" s="146"/>
    </row>
    <row r="65" spans="1:7">
      <c r="A65" s="166"/>
      <c r="B65" s="521"/>
      <c r="C65" s="522"/>
      <c r="D65" s="518"/>
      <c r="E65" s="174"/>
      <c r="F65" s="171"/>
      <c r="G65" s="146"/>
    </row>
    <row r="66" spans="1:7" ht="51">
      <c r="A66" s="509">
        <f>COUNT($A$5:A65)+1</f>
        <v>16</v>
      </c>
      <c r="B66" s="510" t="s">
        <v>534</v>
      </c>
      <c r="C66" s="522"/>
      <c r="D66" s="518"/>
      <c r="E66" s="174"/>
      <c r="F66" s="171"/>
      <c r="G66" s="146"/>
    </row>
    <row r="67" spans="1:7">
      <c r="A67" s="509"/>
      <c r="B67" s="513" t="s">
        <v>535</v>
      </c>
      <c r="C67" s="522"/>
      <c r="D67" s="518"/>
      <c r="E67" s="174"/>
      <c r="F67" s="171"/>
      <c r="G67" s="146"/>
    </row>
    <row r="68" spans="1:7">
      <c r="A68" s="509"/>
      <c r="B68" s="513" t="s">
        <v>536</v>
      </c>
      <c r="C68" s="522"/>
      <c r="D68" s="518"/>
      <c r="E68" s="174"/>
      <c r="F68" s="171"/>
      <c r="G68" s="146"/>
    </row>
    <row r="69" spans="1:7" ht="25.5">
      <c r="A69" s="509"/>
      <c r="B69" s="513" t="s">
        <v>537</v>
      </c>
      <c r="C69" s="511" t="s">
        <v>502</v>
      </c>
      <c r="D69" s="512">
        <v>1</v>
      </c>
      <c r="E69" s="174"/>
      <c r="F69" s="171">
        <f>D69*E69</f>
        <v>0</v>
      </c>
      <c r="G69" s="146"/>
    </row>
    <row r="70" spans="1:7">
      <c r="A70" s="509"/>
      <c r="B70" s="515"/>
      <c r="C70" s="503"/>
      <c r="D70" s="516"/>
      <c r="E70" s="174"/>
      <c r="F70" s="171"/>
      <c r="G70" s="146"/>
    </row>
    <row r="71" spans="1:7" ht="143.25" customHeight="1">
      <c r="A71" s="509">
        <f>COUNT($A$5:A70)+1</f>
        <v>17</v>
      </c>
      <c r="B71" s="510" t="s">
        <v>538</v>
      </c>
      <c r="C71" s="529"/>
      <c r="D71" s="530"/>
      <c r="E71" s="174"/>
      <c r="F71" s="171"/>
      <c r="G71" s="146"/>
    </row>
    <row r="72" spans="1:7">
      <c r="A72" s="166"/>
      <c r="B72" s="513" t="s">
        <v>539</v>
      </c>
      <c r="C72" s="529"/>
      <c r="D72" s="530"/>
      <c r="E72" s="174"/>
      <c r="F72" s="171"/>
      <c r="G72" s="146"/>
    </row>
    <row r="73" spans="1:7">
      <c r="A73" s="166"/>
      <c r="B73" s="531" t="s">
        <v>540</v>
      </c>
      <c r="C73" s="529"/>
      <c r="D73" s="530"/>
      <c r="E73" s="174"/>
      <c r="F73" s="171"/>
      <c r="G73" s="146"/>
    </row>
    <row r="74" spans="1:7">
      <c r="A74" s="166"/>
      <c r="B74" s="513" t="s">
        <v>541</v>
      </c>
      <c r="C74" s="511" t="s">
        <v>502</v>
      </c>
      <c r="D74" s="512">
        <v>1</v>
      </c>
      <c r="E74" s="174"/>
      <c r="F74" s="171">
        <f>D74*E74</f>
        <v>0</v>
      </c>
      <c r="G74" s="146"/>
    </row>
    <row r="75" spans="1:7">
      <c r="A75" s="509"/>
      <c r="B75" s="515"/>
      <c r="C75" s="503"/>
      <c r="D75" s="516"/>
      <c r="E75" s="174"/>
      <c r="F75" s="171"/>
      <c r="G75" s="146"/>
    </row>
    <row r="76" spans="1:7" ht="79.5">
      <c r="A76" s="532">
        <f>COUNT($A$5:A75)+1</f>
        <v>18</v>
      </c>
      <c r="B76" s="510" t="s">
        <v>542</v>
      </c>
      <c r="C76" s="520"/>
      <c r="D76" s="533"/>
      <c r="E76" s="175"/>
      <c r="F76" s="171"/>
      <c r="G76" s="146"/>
    </row>
    <row r="77" spans="1:7" ht="25.5">
      <c r="A77" s="509"/>
      <c r="B77" s="513" t="s">
        <v>543</v>
      </c>
      <c r="C77" s="520" t="s">
        <v>502</v>
      </c>
      <c r="D77" s="512">
        <v>1</v>
      </c>
      <c r="E77" s="175"/>
      <c r="F77" s="171">
        <f>D77*E77</f>
        <v>0</v>
      </c>
      <c r="G77" s="146"/>
    </row>
    <row r="78" spans="1:7">
      <c r="A78" s="509"/>
      <c r="B78" s="510"/>
      <c r="C78" s="511"/>
      <c r="D78" s="512"/>
      <c r="E78" s="174"/>
      <c r="F78" s="171"/>
      <c r="G78" s="172"/>
    </row>
    <row r="79" spans="1:7" ht="89.25">
      <c r="A79" s="509">
        <f>COUNT($A$5:A77)+1</f>
        <v>19</v>
      </c>
      <c r="B79" s="510" t="s">
        <v>544</v>
      </c>
      <c r="C79" s="503"/>
      <c r="D79" s="516"/>
      <c r="E79" s="174"/>
      <c r="F79" s="171"/>
      <c r="G79" s="172"/>
    </row>
    <row r="80" spans="1:7">
      <c r="A80" s="166"/>
      <c r="B80" s="534" t="s">
        <v>545</v>
      </c>
      <c r="C80" s="511" t="s">
        <v>438</v>
      </c>
      <c r="D80" s="512">
        <v>94</v>
      </c>
      <c r="E80" s="174"/>
      <c r="F80" s="171">
        <f>D80*E80</f>
        <v>0</v>
      </c>
      <c r="G80" s="172"/>
    </row>
    <row r="81" spans="1:7">
      <c r="A81" s="166"/>
      <c r="B81" s="534" t="s">
        <v>546</v>
      </c>
      <c r="C81" s="511" t="s">
        <v>438</v>
      </c>
      <c r="D81" s="512">
        <v>46</v>
      </c>
      <c r="E81" s="174"/>
      <c r="F81" s="171">
        <f>D81*E81</f>
        <v>0</v>
      </c>
      <c r="G81" s="172"/>
    </row>
    <row r="82" spans="1:7">
      <c r="A82" s="166"/>
      <c r="B82" s="534" t="s">
        <v>547</v>
      </c>
      <c r="C82" s="511" t="s">
        <v>438</v>
      </c>
      <c r="D82" s="512">
        <v>26</v>
      </c>
      <c r="E82" s="174"/>
      <c r="F82" s="171">
        <f>D82*E82</f>
        <v>0</v>
      </c>
      <c r="G82" s="146"/>
    </row>
    <row r="83" spans="1:7">
      <c r="A83" s="166"/>
      <c r="B83" s="515"/>
      <c r="C83" s="503"/>
      <c r="D83" s="516"/>
      <c r="E83" s="174"/>
      <c r="F83" s="171"/>
      <c r="G83" s="172"/>
    </row>
    <row r="84" spans="1:7" ht="38.25">
      <c r="A84" s="509">
        <f>COUNT($A$5:A82)+1</f>
        <v>20</v>
      </c>
      <c r="B84" s="510" t="s">
        <v>548</v>
      </c>
      <c r="C84" s="535"/>
      <c r="D84" s="536"/>
      <c r="E84" s="183"/>
      <c r="F84" s="171"/>
      <c r="G84" s="172"/>
    </row>
    <row r="85" spans="1:7">
      <c r="A85" s="509"/>
      <c r="B85" s="513" t="s">
        <v>549</v>
      </c>
      <c r="C85" s="535"/>
      <c r="D85" s="536"/>
      <c r="E85" s="183"/>
      <c r="F85" s="171"/>
      <c r="G85" s="172"/>
    </row>
    <row r="86" spans="1:7">
      <c r="A86" s="509"/>
      <c r="B86" s="523" t="s">
        <v>547</v>
      </c>
      <c r="C86" s="520" t="s">
        <v>526</v>
      </c>
      <c r="D86" s="512">
        <v>6</v>
      </c>
      <c r="E86" s="183"/>
      <c r="F86" s="171">
        <f>D86*E86</f>
        <v>0</v>
      </c>
      <c r="G86" s="172"/>
    </row>
    <row r="87" spans="1:7">
      <c r="A87" s="166"/>
      <c r="B87" s="515"/>
      <c r="C87" s="503"/>
      <c r="D87" s="516"/>
      <c r="E87" s="174"/>
      <c r="F87" s="171"/>
      <c r="G87" s="172"/>
    </row>
    <row r="88" spans="1:7" ht="52.5" customHeight="1">
      <c r="A88" s="509">
        <f>COUNT($A$5:A87)+1</f>
        <v>21</v>
      </c>
      <c r="B88" s="510" t="s">
        <v>550</v>
      </c>
      <c r="C88" s="511" t="s">
        <v>502</v>
      </c>
      <c r="D88" s="512">
        <v>10</v>
      </c>
      <c r="E88" s="174"/>
      <c r="F88" s="171">
        <f>D88*E88</f>
        <v>0</v>
      </c>
      <c r="G88" s="184"/>
    </row>
    <row r="89" spans="1:7">
      <c r="A89" s="166"/>
      <c r="B89" s="515"/>
      <c r="C89" s="503"/>
      <c r="D89" s="516"/>
      <c r="E89" s="174"/>
      <c r="F89" s="171"/>
      <c r="G89" s="184"/>
    </row>
    <row r="90" spans="1:7" ht="39" customHeight="1">
      <c r="A90" s="509">
        <f>COUNT($A$5:A89)+1</f>
        <v>22</v>
      </c>
      <c r="B90" s="510" t="s">
        <v>551</v>
      </c>
      <c r="C90" s="511" t="s">
        <v>502</v>
      </c>
      <c r="D90" s="512">
        <v>1</v>
      </c>
      <c r="E90" s="174"/>
      <c r="F90" s="171">
        <f>D90*E90</f>
        <v>0</v>
      </c>
      <c r="G90" s="146"/>
    </row>
    <row r="91" spans="1:7">
      <c r="A91" s="166"/>
      <c r="B91" s="515"/>
      <c r="C91" s="503"/>
      <c r="D91" s="516"/>
      <c r="E91" s="174"/>
      <c r="F91" s="171"/>
      <c r="G91" s="146"/>
    </row>
    <row r="92" spans="1:7" ht="51.75" customHeight="1">
      <c r="A92" s="509">
        <f>COUNT($A$5:A91)+1</f>
        <v>23</v>
      </c>
      <c r="B92" s="510" t="s">
        <v>552</v>
      </c>
      <c r="C92" s="511" t="s">
        <v>502</v>
      </c>
      <c r="D92" s="512">
        <v>10</v>
      </c>
      <c r="E92" s="174"/>
      <c r="F92" s="171">
        <f>D92*E92</f>
        <v>0</v>
      </c>
      <c r="G92" s="146"/>
    </row>
    <row r="93" spans="1:7">
      <c r="A93" s="166"/>
      <c r="B93" s="515"/>
      <c r="C93" s="503"/>
      <c r="D93" s="516"/>
      <c r="E93" s="174"/>
      <c r="F93" s="171"/>
      <c r="G93" s="146"/>
    </row>
    <row r="94" spans="1:7" ht="40.5" customHeight="1">
      <c r="A94" s="509">
        <f>COUNT($A$5:A93)+1</f>
        <v>24</v>
      </c>
      <c r="B94" s="510" t="s">
        <v>553</v>
      </c>
      <c r="C94" s="511" t="s">
        <v>502</v>
      </c>
      <c r="D94" s="512">
        <v>1</v>
      </c>
      <c r="E94" s="174"/>
      <c r="F94" s="171">
        <f>D94*E94</f>
        <v>0</v>
      </c>
      <c r="G94" s="146"/>
    </row>
    <row r="95" spans="1:7">
      <c r="A95" s="166"/>
      <c r="B95" s="515"/>
      <c r="C95" s="503"/>
      <c r="D95" s="516"/>
      <c r="E95" s="174"/>
      <c r="F95" s="171"/>
      <c r="G95" s="146"/>
    </row>
    <row r="96" spans="1:7" ht="40.5" customHeight="1">
      <c r="A96" s="532">
        <f>COUNT($A$5:A95)+1</f>
        <v>25</v>
      </c>
      <c r="B96" s="510" t="s">
        <v>554</v>
      </c>
      <c r="C96" s="511" t="s">
        <v>502</v>
      </c>
      <c r="D96" s="512">
        <v>1</v>
      </c>
      <c r="E96" s="174"/>
      <c r="F96" s="171">
        <f>D96*E96</f>
        <v>0</v>
      </c>
      <c r="G96" s="146"/>
    </row>
    <row r="97" spans="1:7">
      <c r="A97" s="532"/>
      <c r="B97" s="510"/>
      <c r="C97" s="511"/>
      <c r="D97" s="512"/>
      <c r="E97" s="174"/>
      <c r="F97" s="171"/>
      <c r="G97" s="146"/>
    </row>
    <row r="98" spans="1:7" ht="40.5" customHeight="1">
      <c r="A98" s="532">
        <f>COUNT($A$5:A97)+1</f>
        <v>26</v>
      </c>
      <c r="B98" s="510" t="s">
        <v>555</v>
      </c>
      <c r="C98" s="511" t="s">
        <v>502</v>
      </c>
      <c r="D98" s="512">
        <v>1</v>
      </c>
      <c r="E98" s="174"/>
      <c r="F98" s="171">
        <f>D98*E98</f>
        <v>0</v>
      </c>
      <c r="G98" s="146"/>
    </row>
    <row r="99" spans="1:7">
      <c r="A99" s="509"/>
      <c r="B99" s="510"/>
      <c r="C99" s="511"/>
      <c r="D99" s="512"/>
      <c r="E99" s="174"/>
      <c r="F99" s="171"/>
      <c r="G99" s="146"/>
    </row>
    <row r="100" spans="1:7" ht="40.5" customHeight="1">
      <c r="A100" s="537">
        <f>COUNT($A$5:A98)+1</f>
        <v>27</v>
      </c>
      <c r="B100" s="510" t="s">
        <v>556</v>
      </c>
      <c r="C100" s="511" t="s">
        <v>502</v>
      </c>
      <c r="D100" s="512">
        <v>1</v>
      </c>
      <c r="E100" s="174"/>
      <c r="F100" s="171">
        <f>D100*E100</f>
        <v>0</v>
      </c>
      <c r="G100" s="146"/>
    </row>
    <row r="101" spans="1:7">
      <c r="A101" s="166"/>
      <c r="B101" s="515"/>
      <c r="C101" s="503"/>
      <c r="D101" s="516"/>
      <c r="E101" s="174"/>
      <c r="F101" s="171"/>
      <c r="G101" s="146"/>
    </row>
    <row r="102" spans="1:7" ht="26.25" customHeight="1">
      <c r="A102" s="509">
        <f>COUNT($A$5:A101)+1</f>
        <v>28</v>
      </c>
      <c r="B102" s="510" t="s">
        <v>557</v>
      </c>
      <c r="C102" s="538" t="s">
        <v>433</v>
      </c>
      <c r="D102" s="539">
        <v>5</v>
      </c>
      <c r="E102" s="185"/>
      <c r="F102" s="186">
        <f>SUM(F4:F101)*D102/100</f>
        <v>0</v>
      </c>
      <c r="G102" s="146"/>
    </row>
    <row r="103" spans="1:7">
      <c r="A103" s="166"/>
      <c r="B103" s="515"/>
      <c r="C103" s="503"/>
      <c r="D103" s="516"/>
      <c r="E103" s="148"/>
      <c r="F103" s="166"/>
      <c r="G103" s="146"/>
    </row>
    <row r="104" spans="1:7" ht="40.5" customHeight="1">
      <c r="A104" s="509">
        <f>COUNT($A$5:A103)+1</f>
        <v>29</v>
      </c>
      <c r="B104" s="510" t="s">
        <v>558</v>
      </c>
      <c r="C104" s="538" t="s">
        <v>433</v>
      </c>
      <c r="D104" s="539">
        <v>5</v>
      </c>
      <c r="E104" s="185"/>
      <c r="F104" s="186">
        <f>SUM(F4:F101)*D104/100</f>
        <v>0</v>
      </c>
      <c r="G104" s="146"/>
    </row>
    <row r="105" spans="1:7" ht="14.25">
      <c r="A105" s="166"/>
      <c r="B105" s="515"/>
      <c r="C105" s="503"/>
      <c r="D105" s="166"/>
      <c r="E105" s="148"/>
      <c r="F105" s="166"/>
      <c r="G105" s="187"/>
    </row>
    <row r="106" spans="1:7" ht="40.5" customHeight="1">
      <c r="A106" s="509">
        <f>COUNT($A$5:A105)+1</f>
        <v>30</v>
      </c>
      <c r="B106" s="510" t="s">
        <v>559</v>
      </c>
      <c r="C106" s="538" t="s">
        <v>433</v>
      </c>
      <c r="D106" s="539">
        <v>3</v>
      </c>
      <c r="E106" s="185"/>
      <c r="F106" s="186">
        <f>SUM(F4:F101)*D106/100</f>
        <v>0</v>
      </c>
      <c r="G106" s="146"/>
    </row>
    <row r="107" spans="1:7">
      <c r="A107" s="540"/>
      <c r="B107" s="540"/>
      <c r="C107" s="541"/>
      <c r="D107" s="188"/>
      <c r="E107" s="188"/>
      <c r="F107" s="188"/>
      <c r="G107" s="146"/>
    </row>
    <row r="108" spans="1:7" ht="13.5" thickBot="1">
      <c r="A108" s="542"/>
      <c r="B108" s="543" t="str">
        <f>$B$1&amp;" skupaj:"</f>
        <v>Vodovod in kanalizacija skupaj:</v>
      </c>
      <c r="C108" s="544"/>
      <c r="D108" s="545"/>
      <c r="E108" s="546" t="s">
        <v>490</v>
      </c>
      <c r="F108" s="194">
        <f>SUM(F4:F106)</f>
        <v>0</v>
      </c>
      <c r="G108" s="146"/>
    </row>
    <row r="109" spans="1:7" ht="13.5" thickTop="1">
      <c r="A109" s="502"/>
      <c r="B109" s="502"/>
      <c r="C109" s="503"/>
      <c r="D109" s="166"/>
      <c r="E109" s="166"/>
      <c r="F109" s="166"/>
      <c r="G109" s="146"/>
    </row>
    <row r="110" spans="1:7">
      <c r="G110" s="146"/>
    </row>
    <row r="111" spans="1:7">
      <c r="G111" s="146"/>
    </row>
    <row r="112" spans="1:7">
      <c r="G112" s="146"/>
    </row>
    <row r="113" spans="7:7">
      <c r="G113" s="146"/>
    </row>
    <row r="114" spans="7:7">
      <c r="G114" s="146"/>
    </row>
    <row r="115" spans="7:7">
      <c r="G115" s="146"/>
    </row>
  </sheetData>
  <sheetProtection password="ED8E" sheet="1" objects="1" scenarios="1"/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  <headerFooter>
    <oddHeader xml:space="preserve">&amp;C&amp;8Preureditev socialnih bivalnih enot
Cesta 24. junija 32, Črnuče&amp;R&amp;8&amp;P&amp;10
</oddHeader>
    <oddFooter>&amp;C&amp;8&amp;A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14</vt:i4>
      </vt:variant>
      <vt:variant>
        <vt:lpstr>Imenovani obsegi</vt:lpstr>
      </vt:variant>
      <vt:variant>
        <vt:i4>23</vt:i4>
      </vt:variant>
    </vt:vector>
  </HeadingPairs>
  <TitlesOfParts>
    <vt:vector size="37" baseType="lpstr">
      <vt:lpstr>rekapitulacija</vt:lpstr>
      <vt:lpstr>rušenje</vt:lpstr>
      <vt:lpstr>gradbena</vt:lpstr>
      <vt:lpstr>zaključna</vt:lpstr>
      <vt:lpstr>oprema</vt:lpstr>
      <vt:lpstr>elektro</vt:lpstr>
      <vt:lpstr>elektro -NN priključek</vt:lpstr>
      <vt:lpstr>SI- REKAP.</vt:lpstr>
      <vt:lpstr>VODOVOD</vt:lpstr>
      <vt:lpstr>OGREVANJE</vt:lpstr>
      <vt:lpstr>PREZRACEVANJE</vt:lpstr>
      <vt:lpstr>PLIN</vt:lpstr>
      <vt:lpstr>VP-REKAP.</vt:lpstr>
      <vt:lpstr>VODOVOD (2)</vt:lpstr>
      <vt:lpstr>elektro!Področje_tiskanja</vt:lpstr>
      <vt:lpstr>'elektro -NN priključek'!Področje_tiskanja</vt:lpstr>
      <vt:lpstr>gradbena!Področje_tiskanja</vt:lpstr>
      <vt:lpstr>OGREVANJE!Področje_tiskanja</vt:lpstr>
      <vt:lpstr>oprema!Področje_tiskanja</vt:lpstr>
      <vt:lpstr>PLIN!Področje_tiskanja</vt:lpstr>
      <vt:lpstr>PREZRACEVANJE!Področje_tiskanja</vt:lpstr>
      <vt:lpstr>rekapitulacija!Področje_tiskanja</vt:lpstr>
      <vt:lpstr>rušenje!Področje_tiskanja</vt:lpstr>
      <vt:lpstr>'SI- REKAP.'!Področje_tiskanja</vt:lpstr>
      <vt:lpstr>VODOVOD!Področje_tiskanja</vt:lpstr>
      <vt:lpstr>'VODOVOD (2)'!Področje_tiskanja</vt:lpstr>
      <vt:lpstr>'VP-REKAP.'!Področje_tiskanja</vt:lpstr>
      <vt:lpstr>zaključna!Področje_tiskanja</vt:lpstr>
      <vt:lpstr>gradbena!Tiskanje_naslovov</vt:lpstr>
      <vt:lpstr>OGREVANJE!Tiskanje_naslovov</vt:lpstr>
      <vt:lpstr>oprema!Tiskanje_naslovov</vt:lpstr>
      <vt:lpstr>PLIN!Tiskanje_naslovov</vt:lpstr>
      <vt:lpstr>PREZRACEVANJE!Tiskanje_naslovov</vt:lpstr>
      <vt:lpstr>rušenje!Tiskanje_naslovov</vt:lpstr>
      <vt:lpstr>VODOVOD!Tiskanje_naslovov</vt:lpstr>
      <vt:lpstr>'VODOVOD (2)'!Tiskanje_naslovov</vt:lpstr>
      <vt:lpstr>zaključna!Tiskanje_naslovov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Nevenka Mesesnel</dc:creator>
  <cp:lastModifiedBy>Mateja</cp:lastModifiedBy>
  <cp:lastPrinted>2014-02-07T19:44:30Z</cp:lastPrinted>
  <dcterms:created xsi:type="dcterms:W3CDTF">2007-06-14T09:02:21Z</dcterms:created>
  <dcterms:modified xsi:type="dcterms:W3CDTF">2014-07-01T12:57:16Z</dcterms:modified>
</cp:coreProperties>
</file>