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a_delovni_zvezek" defaultThemeVersion="124226"/>
  <mc:AlternateContent xmlns:mc="http://schemas.openxmlformats.org/markup-compatibility/2006">
    <mc:Choice Requires="x15">
      <x15ac:absPath xmlns:x15ac="http://schemas.microsoft.com/office/spreadsheetml/2010/11/ac" url="S:\aa EOL ELENA\Invest program\2. RAZPIS JZP EP EOL\Tehnične priloge\Tehnična priloga 19\"/>
    </mc:Choice>
  </mc:AlternateContent>
  <bookViews>
    <workbookView xWindow="0" yWindow="0" windowWidth="19200" windowHeight="10605" tabRatio="843" firstSheet="11" activeTab="23"/>
  </bookViews>
  <sheets>
    <sheet name="Naslov" sheetId="218" r:id="rId1"/>
    <sheet name="I." sheetId="2" r:id="rId2"/>
    <sheet name=" OB 1" sheetId="215" r:id="rId3"/>
    <sheet name=" OB 2" sheetId="213" r:id="rId4"/>
    <sheet name=" OB 3" sheetId="211" r:id="rId5"/>
    <sheet name=" OB 4" sheetId="217" r:id="rId6"/>
    <sheet name="OB 5" sheetId="210" r:id="rId7"/>
    <sheet name=" OB 6" sheetId="209" r:id="rId8"/>
    <sheet name="OB 7" sheetId="206" r:id="rId9"/>
    <sheet name="OB 8" sheetId="204" r:id="rId10"/>
    <sheet name=" OB 9" sheetId="201" r:id="rId11"/>
    <sheet name="OB 10" sheetId="197" r:id="rId12"/>
    <sheet name="OB 11" sheetId="196" r:id="rId13"/>
    <sheet name="OB 12" sheetId="195" r:id="rId14"/>
    <sheet name="OB 13" sheetId="219" r:id="rId15"/>
    <sheet name="OB 14" sheetId="194" r:id="rId16"/>
    <sheet name="OB 15" sheetId="193" r:id="rId17"/>
    <sheet name="OB 16" sheetId="220" r:id="rId18"/>
    <sheet name=" OB 17" sheetId="221" r:id="rId19"/>
    <sheet name="OB 18" sheetId="222" r:id="rId20"/>
    <sheet name="OB 19" sheetId="223" r:id="rId21"/>
    <sheet name="OB 20" sheetId="224" r:id="rId22"/>
    <sheet name="OB 21" sheetId="225" r:id="rId23"/>
    <sheet name="OB 22" sheetId="226" r:id="rId24"/>
    <sheet name="OB 23" sheetId="227" r:id="rId25"/>
    <sheet name="OB 24" sheetId="228" r:id="rId26"/>
  </sheets>
  <calcPr calcId="152511"/>
  <customWorkbookViews>
    <customWorkbookView name="Nejc Božič – Osebni pogled" guid="{DE920D50-66C0-4C7D-BC31-8304D5A1B36B}" mergeInterval="0" personalView="1" maximized="1" windowWidth="1920" windowHeight="1014" activeSheetId="5"/>
    <customWorkbookView name="Robert - Osebni pogled" guid="{5A15884D-7062-48DA-86DE-38891FB41CC6}" mergeInterval="0" personalView="1" maximized="1" xWindow="1" yWindow="1" windowWidth="1415" windowHeight="820" activeSheetId="2" showComments="commIndAndComment"/>
    <customWorkbookView name="Irena Pavliha – Osebni pogled" guid="{15CC188E-76A3-4F7D-9620-3E1B31A800C3}" mergeInterval="0" personalView="1" maximized="1" xWindow="-8" yWindow="-8" windowWidth="1296" windowHeight="696" activeSheetId="2" showComments="commIndAndComment"/>
  </customWorkbookViews>
</workbook>
</file>

<file path=xl/calcChain.xml><?xml version="1.0" encoding="utf-8"?>
<calcChain xmlns="http://schemas.openxmlformats.org/spreadsheetml/2006/main">
  <c r="C38" i="224" l="1"/>
  <c r="C39" i="224"/>
  <c r="C40" i="224"/>
  <c r="C41" i="224"/>
  <c r="C47" i="228" l="1"/>
  <c r="C46" i="228"/>
  <c r="C45" i="228"/>
  <c r="C44" i="228"/>
  <c r="C38" i="228"/>
  <c r="C39" i="228" s="1"/>
  <c r="C40" i="228" s="1"/>
  <c r="C37" i="228"/>
  <c r="C41" i="228" s="1"/>
  <c r="C33" i="228"/>
  <c r="C34" i="228" s="1"/>
  <c r="C47" i="227"/>
  <c r="C46" i="227"/>
  <c r="C45" i="227"/>
  <c r="C44" i="227"/>
  <c r="C38" i="227"/>
  <c r="C39" i="227" s="1"/>
  <c r="C40" i="227" s="1"/>
  <c r="C37" i="227"/>
  <c r="C41" i="227" s="1"/>
  <c r="C34" i="227"/>
  <c r="C33" i="227"/>
  <c r="C47" i="226"/>
  <c r="C46" i="226"/>
  <c r="C45" i="226"/>
  <c r="C44" i="226"/>
  <c r="C38" i="226"/>
  <c r="C39" i="226" s="1"/>
  <c r="C40" i="226" s="1"/>
  <c r="C49" i="226" s="1"/>
  <c r="C37" i="226"/>
  <c r="C41" i="226" s="1"/>
  <c r="C33" i="226"/>
  <c r="C34" i="226" s="1"/>
  <c r="C47" i="225"/>
  <c r="C46" i="225"/>
  <c r="C45" i="225"/>
  <c r="C44" i="225"/>
  <c r="C38" i="225"/>
  <c r="C39" i="225" s="1"/>
  <c r="C40" i="225" s="1"/>
  <c r="C37" i="225"/>
  <c r="C41" i="225" s="1"/>
  <c r="C33" i="225"/>
  <c r="C34" i="225" s="1"/>
  <c r="C47" i="224"/>
  <c r="C46" i="224"/>
  <c r="C45" i="224"/>
  <c r="C44" i="224"/>
  <c r="C49" i="224"/>
  <c r="C37" i="224"/>
  <c r="C34" i="224"/>
  <c r="C33" i="224"/>
  <c r="C47" i="223"/>
  <c r="C46" i="223"/>
  <c r="C45" i="223"/>
  <c r="C44" i="223"/>
  <c r="C38" i="223"/>
  <c r="C39" i="223" s="1"/>
  <c r="C40" i="223" s="1"/>
  <c r="C49" i="223" s="1"/>
  <c r="C37" i="223"/>
  <c r="C41" i="223" s="1"/>
  <c r="C33" i="223"/>
  <c r="C34" i="223" s="1"/>
  <c r="C49" i="228" l="1"/>
  <c r="B68" i="228" s="1"/>
  <c r="C68" i="228" s="1"/>
  <c r="C49" i="227"/>
  <c r="B63" i="227" s="1"/>
  <c r="C63" i="227" s="1"/>
  <c r="C49" i="225"/>
  <c r="B67" i="225" s="1"/>
  <c r="C67" i="225" s="1"/>
  <c r="B58" i="228"/>
  <c r="C58" i="228" s="1"/>
  <c r="B59" i="228"/>
  <c r="C59" i="228" s="1"/>
  <c r="B67" i="227"/>
  <c r="C67" i="227" s="1"/>
  <c r="B59" i="227"/>
  <c r="C59" i="227" s="1"/>
  <c r="B64" i="227"/>
  <c r="C64" i="227" s="1"/>
  <c r="B60" i="227"/>
  <c r="C60" i="227" s="1"/>
  <c r="B67" i="226"/>
  <c r="C67" i="226" s="1"/>
  <c r="B65" i="226"/>
  <c r="C65" i="226" s="1"/>
  <c r="B63" i="226"/>
  <c r="C63" i="226" s="1"/>
  <c r="B61" i="226"/>
  <c r="C61" i="226" s="1"/>
  <c r="B59" i="226"/>
  <c r="C59" i="226" s="1"/>
  <c r="B57" i="226"/>
  <c r="C57" i="226" s="1"/>
  <c r="B55" i="226"/>
  <c r="C55" i="226" s="1"/>
  <c r="B68" i="226"/>
  <c r="C68" i="226" s="1"/>
  <c r="B66" i="226"/>
  <c r="C66" i="226" s="1"/>
  <c r="B64" i="226"/>
  <c r="C64" i="226" s="1"/>
  <c r="B62" i="226"/>
  <c r="C62" i="226" s="1"/>
  <c r="B60" i="226"/>
  <c r="C60" i="226" s="1"/>
  <c r="B58" i="226"/>
  <c r="C58" i="226" s="1"/>
  <c r="B56" i="226"/>
  <c r="C56" i="226" s="1"/>
  <c r="B54" i="226"/>
  <c r="C54" i="226" s="1"/>
  <c r="B61" i="225"/>
  <c r="C61" i="225" s="1"/>
  <c r="B68" i="225"/>
  <c r="C68" i="225" s="1"/>
  <c r="B60" i="225"/>
  <c r="C60" i="225" s="1"/>
  <c r="B67" i="224"/>
  <c r="C67" i="224" s="1"/>
  <c r="B65" i="224"/>
  <c r="C65" i="224" s="1"/>
  <c r="B63" i="224"/>
  <c r="C63" i="224" s="1"/>
  <c r="B61" i="224"/>
  <c r="C61" i="224" s="1"/>
  <c r="B59" i="224"/>
  <c r="C59" i="224" s="1"/>
  <c r="B57" i="224"/>
  <c r="C57" i="224" s="1"/>
  <c r="B55" i="224"/>
  <c r="C55" i="224" s="1"/>
  <c r="B64" i="224"/>
  <c r="C64" i="224" s="1"/>
  <c r="B58" i="224"/>
  <c r="C58" i="224" s="1"/>
  <c r="B68" i="224"/>
  <c r="C68" i="224" s="1"/>
  <c r="B62" i="224"/>
  <c r="C62" i="224" s="1"/>
  <c r="B56" i="224"/>
  <c r="C56" i="224" s="1"/>
  <c r="B66" i="224"/>
  <c r="C66" i="224" s="1"/>
  <c r="B60" i="224"/>
  <c r="C60" i="224" s="1"/>
  <c r="B54" i="224"/>
  <c r="C54" i="224" s="1"/>
  <c r="B67" i="223"/>
  <c r="C67" i="223" s="1"/>
  <c r="B65" i="223"/>
  <c r="C65" i="223" s="1"/>
  <c r="B59" i="223"/>
  <c r="C59" i="223" s="1"/>
  <c r="B55" i="223"/>
  <c r="C55" i="223" s="1"/>
  <c r="B68" i="223"/>
  <c r="C68" i="223" s="1"/>
  <c r="B66" i="223"/>
  <c r="C66" i="223" s="1"/>
  <c r="B64" i="223"/>
  <c r="C64" i="223" s="1"/>
  <c r="B62" i="223"/>
  <c r="C62" i="223" s="1"/>
  <c r="B60" i="223"/>
  <c r="C60" i="223" s="1"/>
  <c r="B58" i="223"/>
  <c r="C58" i="223" s="1"/>
  <c r="B56" i="223"/>
  <c r="C56" i="223" s="1"/>
  <c r="B54" i="223"/>
  <c r="C54" i="223" s="1"/>
  <c r="B61" i="223"/>
  <c r="C61" i="223" s="1"/>
  <c r="B57" i="223"/>
  <c r="C57" i="223" s="1"/>
  <c r="B63" i="223"/>
  <c r="C63" i="223" s="1"/>
  <c r="C47" i="222"/>
  <c r="C46" i="222"/>
  <c r="C45" i="222"/>
  <c r="C44" i="222"/>
  <c r="C38" i="222"/>
  <c r="C39" i="222" s="1"/>
  <c r="C40" i="222" s="1"/>
  <c r="C49" i="222" s="1"/>
  <c r="C37" i="222"/>
  <c r="C41" i="222" s="1"/>
  <c r="C33" i="222"/>
  <c r="C34" i="222" s="1"/>
  <c r="C47" i="221"/>
  <c r="C46" i="221"/>
  <c r="C45" i="221"/>
  <c r="C44" i="221"/>
  <c r="C38" i="221"/>
  <c r="C39" i="221" s="1"/>
  <c r="C40" i="221" s="1"/>
  <c r="C37" i="221"/>
  <c r="C41" i="221" s="1"/>
  <c r="C33" i="221"/>
  <c r="C34" i="221" s="1"/>
  <c r="C47" i="220"/>
  <c r="C46" i="220"/>
  <c r="C45" i="220"/>
  <c r="C44" i="220"/>
  <c r="C38" i="220"/>
  <c r="C39" i="220" s="1"/>
  <c r="C40" i="220" s="1"/>
  <c r="C49" i="220" s="1"/>
  <c r="C37" i="220"/>
  <c r="C41" i="220" s="1"/>
  <c r="C33" i="220"/>
  <c r="C34" i="220" s="1"/>
  <c r="C49" i="221" l="1"/>
  <c r="C69" i="224"/>
  <c r="C50" i="224" s="1"/>
  <c r="B60" i="228"/>
  <c r="C60" i="228" s="1"/>
  <c r="B57" i="228"/>
  <c r="C57" i="228" s="1"/>
  <c r="B65" i="228"/>
  <c r="C65" i="228" s="1"/>
  <c r="B66" i="228"/>
  <c r="C66" i="228" s="1"/>
  <c r="B67" i="228"/>
  <c r="C67" i="228" s="1"/>
  <c r="B61" i="228"/>
  <c r="C61" i="228" s="1"/>
  <c r="B54" i="228"/>
  <c r="C54" i="228" s="1"/>
  <c r="B62" i="228"/>
  <c r="C62" i="228" s="1"/>
  <c r="B55" i="228"/>
  <c r="C55" i="228" s="1"/>
  <c r="B63" i="228"/>
  <c r="C63" i="228" s="1"/>
  <c r="B56" i="228"/>
  <c r="C56" i="228" s="1"/>
  <c r="B64" i="228"/>
  <c r="C64" i="228" s="1"/>
  <c r="C69" i="223"/>
  <c r="C50" i="223" s="1"/>
  <c r="B57" i="227"/>
  <c r="C57" i="227" s="1"/>
  <c r="B56" i="227"/>
  <c r="C56" i="227" s="1"/>
  <c r="B66" i="227"/>
  <c r="C66" i="227" s="1"/>
  <c r="B61" i="227"/>
  <c r="C61" i="227" s="1"/>
  <c r="B58" i="227"/>
  <c r="C58" i="227" s="1"/>
  <c r="B68" i="227"/>
  <c r="C68" i="227" s="1"/>
  <c r="B65" i="227"/>
  <c r="C65" i="227" s="1"/>
  <c r="B54" i="227"/>
  <c r="C54" i="227" s="1"/>
  <c r="B62" i="227"/>
  <c r="C62" i="227" s="1"/>
  <c r="B55" i="227"/>
  <c r="C55" i="227" s="1"/>
  <c r="B56" i="225"/>
  <c r="C56" i="225" s="1"/>
  <c r="B64" i="225"/>
  <c r="C64" i="225" s="1"/>
  <c r="B57" i="225"/>
  <c r="C57" i="225" s="1"/>
  <c r="B65" i="225"/>
  <c r="C65" i="225" s="1"/>
  <c r="B54" i="225"/>
  <c r="C54" i="225" s="1"/>
  <c r="B62" i="225"/>
  <c r="C62" i="225" s="1"/>
  <c r="B55" i="225"/>
  <c r="C55" i="225" s="1"/>
  <c r="B63" i="225"/>
  <c r="C63" i="225" s="1"/>
  <c r="B58" i="225"/>
  <c r="C58" i="225" s="1"/>
  <c r="B66" i="225"/>
  <c r="C66" i="225" s="1"/>
  <c r="B59" i="225"/>
  <c r="C59" i="225" s="1"/>
  <c r="C69" i="226"/>
  <c r="C50" i="226" s="1"/>
  <c r="B67" i="222"/>
  <c r="C67" i="222" s="1"/>
  <c r="B65" i="222"/>
  <c r="C65" i="222" s="1"/>
  <c r="B63" i="222"/>
  <c r="C63" i="222" s="1"/>
  <c r="B61" i="222"/>
  <c r="C61" i="222" s="1"/>
  <c r="B59" i="222"/>
  <c r="C59" i="222" s="1"/>
  <c r="B57" i="222"/>
  <c r="C57" i="222" s="1"/>
  <c r="B55" i="222"/>
  <c r="C55" i="222" s="1"/>
  <c r="B66" i="222"/>
  <c r="C66" i="222" s="1"/>
  <c r="B62" i="222"/>
  <c r="C62" i="222" s="1"/>
  <c r="B58" i="222"/>
  <c r="C58" i="222" s="1"/>
  <c r="B54" i="222"/>
  <c r="C54" i="222" s="1"/>
  <c r="B68" i="222"/>
  <c r="C68" i="222" s="1"/>
  <c r="B64" i="222"/>
  <c r="C64" i="222" s="1"/>
  <c r="B60" i="222"/>
  <c r="C60" i="222" s="1"/>
  <c r="B56" i="222"/>
  <c r="C56" i="222" s="1"/>
  <c r="B67" i="221"/>
  <c r="C67" i="221" s="1"/>
  <c r="B65" i="221"/>
  <c r="C65" i="221" s="1"/>
  <c r="B63" i="221"/>
  <c r="C63" i="221" s="1"/>
  <c r="B61" i="221"/>
  <c r="C61" i="221" s="1"/>
  <c r="B59" i="221"/>
  <c r="C59" i="221" s="1"/>
  <c r="B57" i="221"/>
  <c r="C57" i="221" s="1"/>
  <c r="B55" i="221"/>
  <c r="C55" i="221" s="1"/>
  <c r="B68" i="221"/>
  <c r="C68" i="221" s="1"/>
  <c r="B66" i="221"/>
  <c r="C66" i="221" s="1"/>
  <c r="B64" i="221"/>
  <c r="C64" i="221" s="1"/>
  <c r="B62" i="221"/>
  <c r="C62" i="221" s="1"/>
  <c r="B60" i="221"/>
  <c r="C60" i="221" s="1"/>
  <c r="B58" i="221"/>
  <c r="C58" i="221" s="1"/>
  <c r="B56" i="221"/>
  <c r="C56" i="221" s="1"/>
  <c r="B54" i="221"/>
  <c r="C54" i="221" s="1"/>
  <c r="B67" i="220"/>
  <c r="C67" i="220" s="1"/>
  <c r="B65" i="220"/>
  <c r="C65" i="220" s="1"/>
  <c r="B63" i="220"/>
  <c r="C63" i="220" s="1"/>
  <c r="B61" i="220"/>
  <c r="C61" i="220" s="1"/>
  <c r="B59" i="220"/>
  <c r="C59" i="220" s="1"/>
  <c r="B57" i="220"/>
  <c r="C57" i="220" s="1"/>
  <c r="B55" i="220"/>
  <c r="C55" i="220" s="1"/>
  <c r="B68" i="220"/>
  <c r="C68" i="220" s="1"/>
  <c r="B66" i="220"/>
  <c r="C66" i="220" s="1"/>
  <c r="B64" i="220"/>
  <c r="C64" i="220" s="1"/>
  <c r="B62" i="220"/>
  <c r="C62" i="220" s="1"/>
  <c r="B60" i="220"/>
  <c r="C60" i="220" s="1"/>
  <c r="B58" i="220"/>
  <c r="C58" i="220" s="1"/>
  <c r="B56" i="220"/>
  <c r="C56" i="220" s="1"/>
  <c r="B54" i="220"/>
  <c r="C54" i="220" s="1"/>
  <c r="C69" i="221" l="1"/>
  <c r="C50" i="221" s="1"/>
  <c r="C69" i="225"/>
  <c r="C50" i="225" s="1"/>
  <c r="C69" i="228"/>
  <c r="C50" i="228" s="1"/>
  <c r="C69" i="227"/>
  <c r="C50" i="227" s="1"/>
  <c r="C69" i="222"/>
  <c r="C50" i="222" s="1"/>
  <c r="C69" i="220"/>
  <c r="C50" i="220" s="1"/>
  <c r="C47" i="219" l="1"/>
  <c r="C46" i="219"/>
  <c r="C45" i="219"/>
  <c r="C44" i="219"/>
  <c r="C38" i="219"/>
  <c r="C40" i="219" s="1"/>
  <c r="C41" i="219"/>
  <c r="C33" i="219"/>
  <c r="C34" i="219" s="1"/>
  <c r="C49" i="219" l="1"/>
  <c r="B68" i="219" s="1"/>
  <c r="C68" i="219" s="1"/>
  <c r="B56" i="219"/>
  <c r="C56" i="219" s="1"/>
  <c r="C47" i="193"/>
  <c r="C46" i="193"/>
  <c r="C45" i="193"/>
  <c r="C44" i="193"/>
  <c r="C38" i="193"/>
  <c r="C40" i="193" s="1"/>
  <c r="C41" i="193"/>
  <c r="C33" i="193"/>
  <c r="C34" i="193" s="1"/>
  <c r="C47" i="194"/>
  <c r="C46" i="194"/>
  <c r="C45" i="194"/>
  <c r="C44" i="194"/>
  <c r="C38" i="194"/>
  <c r="C40" i="194" s="1"/>
  <c r="C41" i="194"/>
  <c r="C33" i="194"/>
  <c r="C34" i="194" s="1"/>
  <c r="C47" i="195"/>
  <c r="C46" i="195"/>
  <c r="C45" i="195"/>
  <c r="C44" i="195"/>
  <c r="C38" i="195"/>
  <c r="C40" i="195" s="1"/>
  <c r="C41" i="195"/>
  <c r="C33" i="195"/>
  <c r="C34" i="195" s="1"/>
  <c r="C47" i="196"/>
  <c r="C46" i="196"/>
  <c r="C45" i="196"/>
  <c r="C44" i="196"/>
  <c r="C38" i="196"/>
  <c r="C39" i="196" s="1"/>
  <c r="C40" i="196" s="1"/>
  <c r="C37" i="196"/>
  <c r="C41" i="196" s="1"/>
  <c r="C33" i="196"/>
  <c r="C34" i="196" s="1"/>
  <c r="C47" i="197"/>
  <c r="C46" i="197"/>
  <c r="C45" i="197"/>
  <c r="C44" i="197"/>
  <c r="C38" i="197"/>
  <c r="C40" i="197" s="1"/>
  <c r="C41" i="197"/>
  <c r="C33" i="197"/>
  <c r="C34" i="197" s="1"/>
  <c r="C47" i="201"/>
  <c r="C46" i="201"/>
  <c r="C45" i="201"/>
  <c r="C44" i="201"/>
  <c r="C38" i="201"/>
  <c r="C39" i="201" s="1"/>
  <c r="C40" i="201" s="1"/>
  <c r="C33" i="201"/>
  <c r="C34" i="201" s="1"/>
  <c r="C47" i="204"/>
  <c r="C46" i="204"/>
  <c r="C45" i="204"/>
  <c r="C44" i="204"/>
  <c r="C38" i="204"/>
  <c r="C39" i="204" s="1"/>
  <c r="C40" i="204" s="1"/>
  <c r="C37" i="204"/>
  <c r="C41" i="204" s="1"/>
  <c r="C33" i="204"/>
  <c r="C34" i="204" s="1"/>
  <c r="C47" i="206"/>
  <c r="C46" i="206"/>
  <c r="C45" i="206"/>
  <c r="C44" i="206"/>
  <c r="C38" i="206"/>
  <c r="C39" i="206" s="1"/>
  <c r="C40" i="206" s="1"/>
  <c r="C37" i="206"/>
  <c r="C41" i="206" s="1"/>
  <c r="C33" i="206"/>
  <c r="C34" i="206" s="1"/>
  <c r="C47" i="209"/>
  <c r="C46" i="209"/>
  <c r="C45" i="209"/>
  <c r="C44" i="209"/>
  <c r="C38" i="209"/>
  <c r="C39" i="209" s="1"/>
  <c r="C40" i="209" s="1"/>
  <c r="C49" i="209" s="1"/>
  <c r="C37" i="209"/>
  <c r="C41" i="209" s="1"/>
  <c r="C33" i="209"/>
  <c r="C34" i="209" s="1"/>
  <c r="C47" i="210"/>
  <c r="C46" i="210"/>
  <c r="C45" i="210"/>
  <c r="C44" i="210"/>
  <c r="C38" i="210"/>
  <c r="C39" i="210" s="1"/>
  <c r="C40" i="210" s="1"/>
  <c r="C37" i="210"/>
  <c r="C41" i="210" s="1"/>
  <c r="C33" i="210"/>
  <c r="C34" i="210" s="1"/>
  <c r="C47" i="217"/>
  <c r="C46" i="217"/>
  <c r="C45" i="217"/>
  <c r="C44" i="217"/>
  <c r="C38" i="217"/>
  <c r="C39" i="217" s="1"/>
  <c r="C40" i="217" s="1"/>
  <c r="C37" i="217"/>
  <c r="C33" i="217"/>
  <c r="C34" i="217" s="1"/>
  <c r="C47" i="211"/>
  <c r="C46" i="211"/>
  <c r="C45" i="211"/>
  <c r="C44" i="211"/>
  <c r="C38" i="211"/>
  <c r="C39" i="211" s="1"/>
  <c r="C40" i="211" s="1"/>
  <c r="C37" i="211"/>
  <c r="C33" i="211"/>
  <c r="C34" i="211" s="1"/>
  <c r="C47" i="213"/>
  <c r="C46" i="213"/>
  <c r="C45" i="213"/>
  <c r="C44" i="213"/>
  <c r="C38" i="213"/>
  <c r="C39" i="213" s="1"/>
  <c r="C40" i="213" s="1"/>
  <c r="C37" i="213"/>
  <c r="C41" i="213" s="1"/>
  <c r="C33" i="213"/>
  <c r="C34" i="213" s="1"/>
  <c r="C47" i="215"/>
  <c r="C46" i="215"/>
  <c r="C45" i="215"/>
  <c r="C44" i="215"/>
  <c r="C38" i="215"/>
  <c r="C39" i="215" s="1"/>
  <c r="C40" i="215" s="1"/>
  <c r="C37" i="215"/>
  <c r="C33" i="215"/>
  <c r="C34" i="215" s="1"/>
  <c r="C49" i="201" l="1"/>
  <c r="B55" i="219"/>
  <c r="C55" i="219" s="1"/>
  <c r="B64" i="219"/>
  <c r="C64" i="219" s="1"/>
  <c r="B63" i="219"/>
  <c r="C63" i="219" s="1"/>
  <c r="B54" i="219"/>
  <c r="C54" i="219" s="1"/>
  <c r="B61" i="219"/>
  <c r="C61" i="219" s="1"/>
  <c r="B62" i="219"/>
  <c r="C62" i="219" s="1"/>
  <c r="B57" i="219"/>
  <c r="C57" i="219" s="1"/>
  <c r="B65" i="219"/>
  <c r="C65" i="219" s="1"/>
  <c r="B58" i="219"/>
  <c r="C58" i="219" s="1"/>
  <c r="B66" i="219"/>
  <c r="C66" i="219" s="1"/>
  <c r="B59" i="219"/>
  <c r="C59" i="219" s="1"/>
  <c r="B67" i="219"/>
  <c r="C67" i="219" s="1"/>
  <c r="B60" i="219"/>
  <c r="C60" i="219" s="1"/>
  <c r="C49" i="195"/>
  <c r="B66" i="195" s="1"/>
  <c r="C66" i="195" s="1"/>
  <c r="C49" i="215"/>
  <c r="B62" i="215" s="1"/>
  <c r="C62" i="215" s="1"/>
  <c r="C49" i="206"/>
  <c r="B62" i="206" s="1"/>
  <c r="C62" i="206" s="1"/>
  <c r="C49" i="204"/>
  <c r="B66" i="204" s="1"/>
  <c r="C66" i="204" s="1"/>
  <c r="C49" i="197"/>
  <c r="B62" i="197" s="1"/>
  <c r="C62" i="197" s="1"/>
  <c r="C49" i="193"/>
  <c r="B62" i="193" s="1"/>
  <c r="C62" i="193" s="1"/>
  <c r="C49" i="211"/>
  <c r="B68" i="211" s="1"/>
  <c r="C68" i="211" s="1"/>
  <c r="C49" i="196"/>
  <c r="B62" i="196" s="1"/>
  <c r="C62" i="196" s="1"/>
  <c r="C49" i="213"/>
  <c r="B64" i="213" s="1"/>
  <c r="C64" i="213" s="1"/>
  <c r="C41" i="217"/>
  <c r="C49" i="210"/>
  <c r="B68" i="210" s="1"/>
  <c r="C68" i="210" s="1"/>
  <c r="C49" i="194"/>
  <c r="B68" i="194" s="1"/>
  <c r="C68" i="194" s="1"/>
  <c r="C41" i="215"/>
  <c r="C41" i="211"/>
  <c r="C49" i="217"/>
  <c r="B62" i="217" s="1"/>
  <c r="C62" i="217" s="1"/>
  <c r="C41" i="201"/>
  <c r="B68" i="201"/>
  <c r="C68" i="201" s="1"/>
  <c r="B66" i="201"/>
  <c r="C66" i="201" s="1"/>
  <c r="B64" i="201"/>
  <c r="C64" i="201" s="1"/>
  <c r="B62" i="201"/>
  <c r="C62" i="201" s="1"/>
  <c r="B60" i="201"/>
  <c r="C60" i="201" s="1"/>
  <c r="B58" i="201"/>
  <c r="C58" i="201" s="1"/>
  <c r="B56" i="201"/>
  <c r="C56" i="201" s="1"/>
  <c r="B54" i="201"/>
  <c r="C54" i="201" s="1"/>
  <c r="B67" i="201"/>
  <c r="C67" i="201" s="1"/>
  <c r="B63" i="201"/>
  <c r="C63" i="201" s="1"/>
  <c r="B59" i="201"/>
  <c r="C59" i="201" s="1"/>
  <c r="B55" i="201"/>
  <c r="C55" i="201" s="1"/>
  <c r="B65" i="201"/>
  <c r="C65" i="201" s="1"/>
  <c r="B61" i="201"/>
  <c r="C61" i="201" s="1"/>
  <c r="B57" i="201"/>
  <c r="C57" i="201" s="1"/>
  <c r="B68" i="209"/>
  <c r="C68" i="209" s="1"/>
  <c r="B66" i="209"/>
  <c r="C66" i="209" s="1"/>
  <c r="B64" i="209"/>
  <c r="C64" i="209" s="1"/>
  <c r="B62" i="209"/>
  <c r="C62" i="209" s="1"/>
  <c r="B60" i="209"/>
  <c r="C60" i="209" s="1"/>
  <c r="B58" i="209"/>
  <c r="C58" i="209" s="1"/>
  <c r="B56" i="209"/>
  <c r="C56" i="209" s="1"/>
  <c r="B54" i="209"/>
  <c r="C54" i="209" s="1"/>
  <c r="B67" i="209"/>
  <c r="C67" i="209" s="1"/>
  <c r="B65" i="209"/>
  <c r="C65" i="209" s="1"/>
  <c r="B63" i="209"/>
  <c r="C63" i="209" s="1"/>
  <c r="B61" i="209"/>
  <c r="C61" i="209" s="1"/>
  <c r="B59" i="209"/>
  <c r="C59" i="209" s="1"/>
  <c r="B57" i="209"/>
  <c r="C57" i="209" s="1"/>
  <c r="B55" i="209"/>
  <c r="C55" i="209" s="1"/>
  <c r="B54" i="210"/>
  <c r="C54" i="210" s="1"/>
  <c r="B54" i="194" l="1"/>
  <c r="C54" i="194" s="1"/>
  <c r="B59" i="196"/>
  <c r="C59" i="196" s="1"/>
  <c r="B61" i="196"/>
  <c r="C61" i="196" s="1"/>
  <c r="B60" i="196"/>
  <c r="C60" i="196" s="1"/>
  <c r="B68" i="196"/>
  <c r="C68" i="196" s="1"/>
  <c r="B64" i="217"/>
  <c r="C64" i="217" s="1"/>
  <c r="B66" i="217"/>
  <c r="C66" i="217" s="1"/>
  <c r="B63" i="217"/>
  <c r="C63" i="217" s="1"/>
  <c r="B67" i="217"/>
  <c r="C67" i="217" s="1"/>
  <c r="B68" i="217"/>
  <c r="C68" i="217" s="1"/>
  <c r="B57" i="217"/>
  <c r="C57" i="217" s="1"/>
  <c r="B56" i="217"/>
  <c r="C56" i="217" s="1"/>
  <c r="B59" i="217"/>
  <c r="C59" i="217" s="1"/>
  <c r="B58" i="217"/>
  <c r="C58" i="217" s="1"/>
  <c r="B64" i="193"/>
  <c r="C64" i="193" s="1"/>
  <c r="B67" i="193"/>
  <c r="C67" i="193" s="1"/>
  <c r="B55" i="193"/>
  <c r="C55" i="193" s="1"/>
  <c r="B59" i="193"/>
  <c r="C59" i="193" s="1"/>
  <c r="B68" i="193"/>
  <c r="C68" i="193" s="1"/>
  <c r="B63" i="193"/>
  <c r="C63" i="193" s="1"/>
  <c r="B60" i="193"/>
  <c r="C60" i="193" s="1"/>
  <c r="B56" i="193"/>
  <c r="C56" i="193" s="1"/>
  <c r="B64" i="194"/>
  <c r="C64" i="194" s="1"/>
  <c r="B57" i="194"/>
  <c r="C57" i="194" s="1"/>
  <c r="B63" i="194"/>
  <c r="C63" i="194" s="1"/>
  <c r="C69" i="219"/>
  <c r="C50" i="219" s="1"/>
  <c r="B61" i="195"/>
  <c r="C61" i="195" s="1"/>
  <c r="B54" i="195"/>
  <c r="C54" i="195" s="1"/>
  <c r="B62" i="195"/>
  <c r="C62" i="195" s="1"/>
  <c r="B65" i="196"/>
  <c r="C65" i="196" s="1"/>
  <c r="B57" i="196"/>
  <c r="C57" i="196" s="1"/>
  <c r="B54" i="196"/>
  <c r="C54" i="196" s="1"/>
  <c r="B67" i="196"/>
  <c r="C67" i="196" s="1"/>
  <c r="B55" i="196"/>
  <c r="C55" i="196" s="1"/>
  <c r="B63" i="196"/>
  <c r="C63" i="196" s="1"/>
  <c r="B56" i="196"/>
  <c r="C56" i="196" s="1"/>
  <c r="B66" i="196"/>
  <c r="C66" i="196" s="1"/>
  <c r="B58" i="196"/>
  <c r="C58" i="196" s="1"/>
  <c r="B64" i="196"/>
  <c r="C64" i="196" s="1"/>
  <c r="B64" i="197"/>
  <c r="C64" i="197" s="1"/>
  <c r="B63" i="204"/>
  <c r="C63" i="204" s="1"/>
  <c r="B64" i="204"/>
  <c r="C64" i="204" s="1"/>
  <c r="B59" i="206"/>
  <c r="C59" i="206" s="1"/>
  <c r="B68" i="206"/>
  <c r="C68" i="206" s="1"/>
  <c r="B67" i="206"/>
  <c r="C67" i="206" s="1"/>
  <c r="B60" i="206"/>
  <c r="C60" i="206" s="1"/>
  <c r="B63" i="206"/>
  <c r="C63" i="206" s="1"/>
  <c r="B64" i="206"/>
  <c r="C64" i="206" s="1"/>
  <c r="B55" i="206"/>
  <c r="C55" i="206" s="1"/>
  <c r="B56" i="206"/>
  <c r="C56" i="206" s="1"/>
  <c r="B62" i="210"/>
  <c r="C62" i="210" s="1"/>
  <c r="B61" i="210"/>
  <c r="C61" i="210" s="1"/>
  <c r="B55" i="210"/>
  <c r="C55" i="210" s="1"/>
  <c r="B63" i="210"/>
  <c r="C63" i="210" s="1"/>
  <c r="B56" i="210"/>
  <c r="C56" i="210" s="1"/>
  <c r="B64" i="210"/>
  <c r="C64" i="210" s="1"/>
  <c r="B57" i="210"/>
  <c r="C57" i="210" s="1"/>
  <c r="B65" i="210"/>
  <c r="C65" i="210" s="1"/>
  <c r="B58" i="210"/>
  <c r="C58" i="210" s="1"/>
  <c r="B66" i="210"/>
  <c r="C66" i="210" s="1"/>
  <c r="B59" i="210"/>
  <c r="C59" i="210" s="1"/>
  <c r="B67" i="210"/>
  <c r="C67" i="210" s="1"/>
  <c r="B60" i="210"/>
  <c r="C60" i="210" s="1"/>
  <c r="B55" i="217"/>
  <c r="C55" i="217" s="1"/>
  <c r="B65" i="217"/>
  <c r="C65" i="217" s="1"/>
  <c r="B60" i="217"/>
  <c r="C60" i="217" s="1"/>
  <c r="B61" i="217"/>
  <c r="C61" i="217" s="1"/>
  <c r="B54" i="217"/>
  <c r="C54" i="217" s="1"/>
  <c r="B63" i="211"/>
  <c r="C63" i="211" s="1"/>
  <c r="B58" i="211"/>
  <c r="C58" i="211" s="1"/>
  <c r="B57" i="211"/>
  <c r="C57" i="211" s="1"/>
  <c r="B64" i="211"/>
  <c r="C64" i="211" s="1"/>
  <c r="B54" i="211"/>
  <c r="C54" i="211" s="1"/>
  <c r="B61" i="211"/>
  <c r="C61" i="211" s="1"/>
  <c r="B56" i="211"/>
  <c r="C56" i="211" s="1"/>
  <c r="B66" i="211"/>
  <c r="C66" i="211" s="1"/>
  <c r="B55" i="211"/>
  <c r="C55" i="211" s="1"/>
  <c r="B65" i="211"/>
  <c r="C65" i="211" s="1"/>
  <c r="B62" i="211"/>
  <c r="C62" i="211" s="1"/>
  <c r="B59" i="211"/>
  <c r="C59" i="211" s="1"/>
  <c r="B67" i="211"/>
  <c r="C67" i="211" s="1"/>
  <c r="B60" i="211"/>
  <c r="C60" i="211" s="1"/>
  <c r="B54" i="213"/>
  <c r="C54" i="213" s="1"/>
  <c r="B61" i="213"/>
  <c r="C61" i="213" s="1"/>
  <c r="B55" i="213"/>
  <c r="C55" i="213" s="1"/>
  <c r="B59" i="213"/>
  <c r="C59" i="213" s="1"/>
  <c r="B67" i="213"/>
  <c r="C67" i="213" s="1"/>
  <c r="B60" i="213"/>
  <c r="C60" i="213" s="1"/>
  <c r="B63" i="213"/>
  <c r="C63" i="213" s="1"/>
  <c r="B56" i="213"/>
  <c r="C56" i="213" s="1"/>
  <c r="B68" i="213"/>
  <c r="C68" i="213" s="1"/>
  <c r="B57" i="213"/>
  <c r="C57" i="213" s="1"/>
  <c r="B65" i="213"/>
  <c r="C65" i="213" s="1"/>
  <c r="B58" i="213"/>
  <c r="C58" i="213" s="1"/>
  <c r="B66" i="213"/>
  <c r="C66" i="213" s="1"/>
  <c r="B62" i="213"/>
  <c r="C62" i="213" s="1"/>
  <c r="B56" i="215"/>
  <c r="C56" i="215" s="1"/>
  <c r="B63" i="215"/>
  <c r="C63" i="215" s="1"/>
  <c r="B64" i="215"/>
  <c r="C64" i="215" s="1"/>
  <c r="B55" i="215"/>
  <c r="C55" i="215" s="1"/>
  <c r="B57" i="215"/>
  <c r="C57" i="215" s="1"/>
  <c r="B65" i="215"/>
  <c r="C65" i="215" s="1"/>
  <c r="B58" i="215"/>
  <c r="C58" i="215" s="1"/>
  <c r="B66" i="215"/>
  <c r="C66" i="215" s="1"/>
  <c r="B59" i="215"/>
  <c r="C59" i="215" s="1"/>
  <c r="B67" i="215"/>
  <c r="C67" i="215" s="1"/>
  <c r="B60" i="215"/>
  <c r="C60" i="215" s="1"/>
  <c r="B68" i="215"/>
  <c r="C68" i="215" s="1"/>
  <c r="B61" i="215"/>
  <c r="C61" i="215" s="1"/>
  <c r="B54" i="215"/>
  <c r="C54" i="215" s="1"/>
  <c r="B67" i="204"/>
  <c r="C67" i="204" s="1"/>
  <c r="B68" i="204"/>
  <c r="C68" i="204" s="1"/>
  <c r="B55" i="204"/>
  <c r="C55" i="204" s="1"/>
  <c r="B56" i="204"/>
  <c r="C56" i="204" s="1"/>
  <c r="B59" i="204"/>
  <c r="C59" i="204" s="1"/>
  <c r="B60" i="204"/>
  <c r="C60" i="204" s="1"/>
  <c r="B60" i="197"/>
  <c r="C60" i="197" s="1"/>
  <c r="B59" i="197"/>
  <c r="C59" i="197" s="1"/>
  <c r="B63" i="197"/>
  <c r="C63" i="197" s="1"/>
  <c r="B58" i="194"/>
  <c r="C58" i="194" s="1"/>
  <c r="B55" i="194"/>
  <c r="C55" i="194" s="1"/>
  <c r="B65" i="194"/>
  <c r="C65" i="194" s="1"/>
  <c r="B62" i="194"/>
  <c r="C62" i="194" s="1"/>
  <c r="B61" i="194"/>
  <c r="C61" i="194" s="1"/>
  <c r="B56" i="194"/>
  <c r="C56" i="194" s="1"/>
  <c r="B66" i="194"/>
  <c r="C66" i="194" s="1"/>
  <c r="B59" i="194"/>
  <c r="C59" i="194" s="1"/>
  <c r="B67" i="194"/>
  <c r="C67" i="194" s="1"/>
  <c r="B60" i="194"/>
  <c r="C60" i="194" s="1"/>
  <c r="B57" i="195"/>
  <c r="C57" i="195" s="1"/>
  <c r="B65" i="195"/>
  <c r="C65" i="195" s="1"/>
  <c r="B58" i="195"/>
  <c r="C58" i="195" s="1"/>
  <c r="B68" i="195"/>
  <c r="C68" i="195" s="1"/>
  <c r="B59" i="195"/>
  <c r="C59" i="195" s="1"/>
  <c r="B67" i="195"/>
  <c r="C67" i="195" s="1"/>
  <c r="B60" i="195"/>
  <c r="C60" i="195" s="1"/>
  <c r="B55" i="195"/>
  <c r="C55" i="195" s="1"/>
  <c r="B63" i="195"/>
  <c r="C63" i="195" s="1"/>
  <c r="B56" i="195"/>
  <c r="C56" i="195" s="1"/>
  <c r="B64" i="195"/>
  <c r="C64" i="195" s="1"/>
  <c r="B67" i="197"/>
  <c r="C67" i="197" s="1"/>
  <c r="B68" i="197"/>
  <c r="C68" i="197" s="1"/>
  <c r="B55" i="197"/>
  <c r="C55" i="197" s="1"/>
  <c r="B56" i="197"/>
  <c r="C56" i="197" s="1"/>
  <c r="B57" i="206"/>
  <c r="C57" i="206" s="1"/>
  <c r="B65" i="206"/>
  <c r="C65" i="206" s="1"/>
  <c r="B58" i="206"/>
  <c r="C58" i="206" s="1"/>
  <c r="B66" i="206"/>
  <c r="C66" i="206" s="1"/>
  <c r="B61" i="204"/>
  <c r="C61" i="204" s="1"/>
  <c r="B54" i="204"/>
  <c r="C54" i="204" s="1"/>
  <c r="B62" i="204"/>
  <c r="C62" i="204" s="1"/>
  <c r="B57" i="197"/>
  <c r="C57" i="197" s="1"/>
  <c r="B65" i="197"/>
  <c r="C65" i="197" s="1"/>
  <c r="B58" i="197"/>
  <c r="C58" i="197" s="1"/>
  <c r="B66" i="197"/>
  <c r="C66" i="197" s="1"/>
  <c r="B57" i="193"/>
  <c r="C57" i="193" s="1"/>
  <c r="B65" i="193"/>
  <c r="C65" i="193" s="1"/>
  <c r="B58" i="193"/>
  <c r="C58" i="193" s="1"/>
  <c r="B66" i="193"/>
  <c r="C66" i="193" s="1"/>
  <c r="B61" i="206"/>
  <c r="C61" i="206" s="1"/>
  <c r="B54" i="206"/>
  <c r="C54" i="206" s="1"/>
  <c r="B57" i="204"/>
  <c r="C57" i="204" s="1"/>
  <c r="B65" i="204"/>
  <c r="C65" i="204" s="1"/>
  <c r="B58" i="204"/>
  <c r="C58" i="204" s="1"/>
  <c r="B61" i="197"/>
  <c r="C61" i="197" s="1"/>
  <c r="B54" i="197"/>
  <c r="C54" i="197" s="1"/>
  <c r="B61" i="193"/>
  <c r="C61" i="193" s="1"/>
  <c r="B54" i="193"/>
  <c r="C54" i="193" s="1"/>
  <c r="C69" i="201"/>
  <c r="C50" i="201" s="1"/>
  <c r="C69" i="209"/>
  <c r="C50" i="209" s="1"/>
  <c r="C69" i="215" l="1"/>
  <c r="C50" i="215" s="1"/>
  <c r="C69" i="196"/>
  <c r="C50" i="196" s="1"/>
  <c r="C69" i="217"/>
  <c r="C50" i="217" s="1"/>
  <c r="C69" i="213"/>
  <c r="C50" i="213" s="1"/>
  <c r="C69" i="211"/>
  <c r="C50" i="211" s="1"/>
  <c r="C69" i="210"/>
  <c r="C50" i="210" s="1"/>
  <c r="C69" i="204"/>
  <c r="C50" i="204" s="1"/>
  <c r="C69" i="206"/>
  <c r="C50" i="206" s="1"/>
  <c r="C69" i="195"/>
  <c r="C50" i="195" s="1"/>
  <c r="C69" i="194"/>
  <c r="C50" i="194" s="1"/>
  <c r="C69" i="193"/>
  <c r="C50" i="193" s="1"/>
  <c r="C69" i="197"/>
  <c r="C50" i="197" s="1"/>
</calcChain>
</file>

<file path=xl/sharedStrings.xml><?xml version="1.0" encoding="utf-8"?>
<sst xmlns="http://schemas.openxmlformats.org/spreadsheetml/2006/main" count="929" uniqueCount="106">
  <si>
    <t>Pogodbeno zagotavljanje prihrankov</t>
  </si>
  <si>
    <t>Osnovni podatki o objektu</t>
  </si>
  <si>
    <t>Objekt:</t>
  </si>
  <si>
    <t>Naslov:</t>
  </si>
  <si>
    <t>Neto površina m2:</t>
  </si>
  <si>
    <t>Tip energenta:</t>
  </si>
  <si>
    <t>Referenčna poraba in stroški</t>
  </si>
  <si>
    <t>Vrsta energije / enota</t>
  </si>
  <si>
    <t>Električna energija</t>
  </si>
  <si>
    <t>kWh</t>
  </si>
  <si>
    <t>€</t>
  </si>
  <si>
    <t>Stroški predlaganih ukrepov brez DDV</t>
  </si>
  <si>
    <t>DDV</t>
  </si>
  <si>
    <t>Skupni stroški z DDV</t>
  </si>
  <si>
    <t>Novopričakovana raba toplote v kWh:</t>
  </si>
  <si>
    <t>Zajamčeni prihranek toplote v kWh:</t>
  </si>
  <si>
    <t>Zajamčeni prihranek toplote v €:</t>
  </si>
  <si>
    <t>Zajamčeni prihranek toplote %:</t>
  </si>
  <si>
    <t>Novopričakovana raba električne energije v kWh:</t>
  </si>
  <si>
    <t>Zajamčeni prihranek električne energijev kWh:</t>
  </si>
  <si>
    <t>Zajamčeni prihranek električne energije v  %:</t>
  </si>
  <si>
    <t>Zajamčeni prihranek električne energije v €:</t>
  </si>
  <si>
    <t>ZAJAMČENI PRIHRANEK SKUPAJ v €</t>
  </si>
  <si>
    <t>SKUPAJ neto sedanja vrednost prihranka v €</t>
  </si>
  <si>
    <t>Izračun neto sedanje vrednosti:</t>
  </si>
  <si>
    <t>leto</t>
  </si>
  <si>
    <t>NSV</t>
  </si>
  <si>
    <t>SKUPAJ</t>
  </si>
  <si>
    <t>SKUPAJ NSV:</t>
  </si>
  <si>
    <t>diskontna stopnja</t>
  </si>
  <si>
    <t>1. Vsi pripravljalni ukrepi morajo biti izvedeni skladno z veljavnimi predpisi in standardi.</t>
  </si>
  <si>
    <t>Splošne zahteve:</t>
  </si>
  <si>
    <t>MU MOL</t>
  </si>
  <si>
    <t>SEZNAM STORITEV ZA IZVEDBO UKREPOV ZA ZAGOTAVLJANJE  PRIHRANKA</t>
  </si>
  <si>
    <t>Energija za ogrevanje</t>
  </si>
  <si>
    <t>Referenčna poraba in stroški (EG in EE za leto 2013)</t>
  </si>
  <si>
    <t>Cena toplote v €/kWh:</t>
  </si>
  <si>
    <t>Cena električne energije v €/kWh:</t>
  </si>
  <si>
    <t>Seznam potrebnih ukrepov z opisom posameznega ukrepa</t>
  </si>
  <si>
    <t>Referenčna poraba in stroški (EG povprečje od leta 2012 do 2014, EE za leto 2014)</t>
  </si>
  <si>
    <t>Novopričakovan letni strošek toplote v € :</t>
  </si>
  <si>
    <r>
      <t>I.</t>
    </r>
    <r>
      <rPr>
        <b/>
        <sz val="7"/>
        <color indexed="8"/>
        <rFont val="Times New Roman"/>
        <family val="1"/>
        <charset val="238"/>
      </rPr>
      <t xml:space="preserve">             </t>
    </r>
    <r>
      <rPr>
        <b/>
        <sz val="10"/>
        <color indexed="8"/>
        <rFont val="Bookman Old Style"/>
        <family val="1"/>
        <charset val="238"/>
      </rPr>
      <t>UKREPI ZAHTEVANI S STRANI KONCEDENTA ZA ZAGOTAVLJANJE PRIHRANKA</t>
    </r>
  </si>
  <si>
    <t>2. Koncesionar mora ukrepe v pogodbeni dobi izvajati in vzdrževati skladno z veljavnimi predpisi in standardi.</t>
  </si>
  <si>
    <t>3. S svojimi ukrepi koncesionar ne sme znižati predpisanih standardov glede toplotnega udobja (temperatura, vlažnost, hitrost gibanja zraka) in predpisanih osvetlitev prostorov, za posamezno vrsto objekta (izobraževalne ustanove, zdravstveni objekti in podobno).  Če ti pogoji pred izvedbo ukrepov niso bili doseženi, je potrebno to upoštevati pri prilagojenih količinah</t>
  </si>
  <si>
    <t>4. Kjer so referenčne vrednosti rabe energije ocenjene in še ni uvedenih meritev, mora koncesionar do dogovorjenega roka po pogodbi vgraditi merilne naprave.</t>
  </si>
  <si>
    <r>
      <t>5.</t>
    </r>
    <r>
      <rPr>
        <sz val="7"/>
        <color indexed="8"/>
        <rFont val="Times New Roman"/>
        <family val="1"/>
        <charset val="238"/>
      </rPr>
      <t xml:space="preserve">   </t>
    </r>
    <r>
      <rPr>
        <sz val="12"/>
        <color indexed="8"/>
        <rFont val="Bookman Old Style"/>
        <family val="1"/>
        <charset val="238"/>
      </rPr>
      <t>Po dokončanju pripravljalne storitve mora koncesionar naročniku predati naslednjo dokumentacijo:</t>
    </r>
  </si>
  <si>
    <r>
      <rPr>
        <sz val="7"/>
        <color indexed="8"/>
        <rFont val="Times New Roman"/>
        <family val="1"/>
        <charset val="238"/>
      </rPr>
      <t xml:space="preserve">                                     </t>
    </r>
    <r>
      <rPr>
        <sz val="12"/>
        <color indexed="8"/>
        <rFont val="Bookman Old Style"/>
        <family val="1"/>
        <charset val="238"/>
      </rPr>
      <t>Funkcijski opis izvedene storitve</t>
    </r>
  </si>
  <si>
    <r>
      <rPr>
        <sz val="7"/>
        <color indexed="8"/>
        <rFont val="Times New Roman"/>
        <family val="1"/>
        <charset val="238"/>
      </rPr>
      <t xml:space="preserve">                                     </t>
    </r>
    <r>
      <rPr>
        <sz val="12"/>
        <color indexed="8"/>
        <rFont val="Bookman Old Style"/>
        <family val="1"/>
        <charset val="238"/>
      </rPr>
      <t>Seznam vgrajenih elementov in opreme</t>
    </r>
  </si>
  <si>
    <r>
      <rPr>
        <sz val="7"/>
        <color indexed="8"/>
        <rFont val="Times New Roman"/>
        <family val="1"/>
        <charset val="238"/>
      </rPr>
      <t xml:space="preserve">                                     </t>
    </r>
    <r>
      <rPr>
        <sz val="12"/>
        <color indexed="8"/>
        <rFont val="Bookman Old Style"/>
        <family val="1"/>
        <charset val="238"/>
      </rPr>
      <t>Tehnične informacije, podatke o napravah, aparaturah, potrebne ateste</t>
    </r>
  </si>
  <si>
    <r>
      <rPr>
        <sz val="7"/>
        <color indexed="8"/>
        <rFont val="Times New Roman"/>
        <family val="1"/>
        <charset val="238"/>
      </rPr>
      <t xml:space="preserve">                                      </t>
    </r>
    <r>
      <rPr>
        <sz val="12"/>
        <color indexed="8"/>
        <rFont val="Bookman Old Style"/>
        <family val="1"/>
        <charset val="238"/>
      </rPr>
      <t>Poročilo o morebitnih meritvah</t>
    </r>
  </si>
  <si>
    <r>
      <rPr>
        <sz val="7"/>
        <color indexed="8"/>
        <rFont val="Times New Roman"/>
        <family val="1"/>
        <charset val="238"/>
      </rPr>
      <t xml:space="preserve">                                      </t>
    </r>
    <r>
      <rPr>
        <sz val="12"/>
        <color indexed="8"/>
        <rFont val="Bookman Old Style"/>
        <family val="1"/>
        <charset val="238"/>
      </rPr>
      <t>Projekte izvedenih del in projekte za obratovanje in vzdrževanje.</t>
    </r>
  </si>
  <si>
    <r>
      <t>6.</t>
    </r>
    <r>
      <rPr>
        <sz val="7"/>
        <color indexed="8"/>
        <rFont val="Times New Roman"/>
        <family val="1"/>
        <charset val="238"/>
      </rPr>
      <t xml:space="preserve">   </t>
    </r>
    <r>
      <rPr>
        <sz val="12"/>
        <color indexed="8"/>
        <rFont val="Bookman Old Style"/>
        <family val="1"/>
        <charset val="238"/>
      </rPr>
      <t>Izvedbo vsakega ukrepa v objektu mora koncesionar terminsko uskladiti z upravljavcem objekta.</t>
    </r>
  </si>
  <si>
    <r>
      <t>7.</t>
    </r>
    <r>
      <rPr>
        <sz val="7"/>
        <color indexed="8"/>
        <rFont val="Times New Roman"/>
        <family val="1"/>
        <charset val="238"/>
      </rPr>
      <t xml:space="preserve">   </t>
    </r>
    <r>
      <rPr>
        <sz val="12"/>
        <color indexed="8"/>
        <rFont val="Bookman Old Style"/>
        <family val="1"/>
        <charset val="238"/>
      </rPr>
      <t>Koncedent ima pravico kadarkoli izvajati nadzor nad pripravljalnimi deli izvajalca.</t>
    </r>
  </si>
  <si>
    <t>Vrtec Miškolin, enota Rjava cesta I</t>
  </si>
  <si>
    <t>Vrtec Jelka, enota Palčki</t>
  </si>
  <si>
    <t>Vrtec Otona Župančiča, enota Živ žav</t>
  </si>
  <si>
    <t>Vrtec Viški vrtci, enota Na Jamovi</t>
  </si>
  <si>
    <t>Vrtec Ciciban, enota Ajda</t>
  </si>
  <si>
    <t>Vrtec Najdihojca, enota Biba</t>
  </si>
  <si>
    <t>Vrtec Pod gradom, oddelek Stara Ljubljana</t>
  </si>
  <si>
    <t>Prušnikova 99</t>
  </si>
  <si>
    <t>Savlje 101</t>
  </si>
  <si>
    <t>Dunajska cesta 367</t>
  </si>
  <si>
    <t>Bratovševa ploščad 30</t>
  </si>
  <si>
    <t>Osnovna šola Hinka Smrekarja</t>
  </si>
  <si>
    <t>Osnovna šola Mirana Jarca</t>
  </si>
  <si>
    <t>Osnovna šola Vodmat</t>
  </si>
  <si>
    <t>Osnovna šola Oskarja Kovačiča - Rudnik</t>
  </si>
  <si>
    <t>Osnovna šola dr. Vita Kraigherja</t>
  </si>
  <si>
    <t>Osnovna šola Poljane</t>
  </si>
  <si>
    <t>Osnovna šola Bičevje</t>
  </si>
  <si>
    <t>Osnovna šola Ledina</t>
  </si>
  <si>
    <t>Športna dvorana Krim</t>
  </si>
  <si>
    <t>Vrtec Galjevica, enota Galjevica</t>
  </si>
  <si>
    <t>Osnovna šola Oskarja Kovačiča</t>
  </si>
  <si>
    <t>Bivša podružnična šola Šentjakob</t>
  </si>
  <si>
    <t>Galjevica 35</t>
  </si>
  <si>
    <t>Zemeljaski plin</t>
  </si>
  <si>
    <t>Ob dolenjski železnici 50</t>
  </si>
  <si>
    <t>Zemeljski plin</t>
  </si>
  <si>
    <t>ELKO in termoakumolacijske peči</t>
  </si>
  <si>
    <t>Poljanska cesta 99</t>
  </si>
  <si>
    <t>Splitska ulica 13</t>
  </si>
  <si>
    <t>Ob dolenjski železnici 48</t>
  </si>
  <si>
    <t>Komenskega ulica 19</t>
  </si>
  <si>
    <t>Daljinsko ogrevanje</t>
  </si>
  <si>
    <t xml:space="preserve"> </t>
  </si>
  <si>
    <t>Ulica prvoborcev 16</t>
  </si>
  <si>
    <t>Dalinjsko ogrevanje</t>
  </si>
  <si>
    <t>Zajčeva pot 34</t>
  </si>
  <si>
    <t>Ulica na Grad 2a</t>
  </si>
  <si>
    <t>Na peči 20</t>
  </si>
  <si>
    <t>Lavričeva ulica 5a</t>
  </si>
  <si>
    <t>Jamova cesta 23</t>
  </si>
  <si>
    <t>Ljubeljskega ulica 16</t>
  </si>
  <si>
    <t>Rjava cesta 1</t>
  </si>
  <si>
    <t>Večnamenska dvorana Kodeljevo in bazen</t>
  </si>
  <si>
    <t xml:space="preserve">PRILOGA 19 </t>
  </si>
  <si>
    <t>Ipavčeva ulica 1, Ljubljana</t>
  </si>
  <si>
    <t>Gorazdova ulica 16, 1000 Ljubljana</t>
  </si>
  <si>
    <t>Potrčeva ulica 1, Ljubljana</t>
  </si>
  <si>
    <t>Rudnik I 6, Ljubljana</t>
  </si>
  <si>
    <t>Kurilno olje</t>
  </si>
  <si>
    <t>Trg 9.maja 1, Ljubljana</t>
  </si>
  <si>
    <t>Zemljemerska ulica 7</t>
  </si>
  <si>
    <t xml:space="preserve">Referenčna poraba in stroški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</si>
</sst>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0\ &quot;€&quot;;\-#,##0\ &quot;€&quot;"/>
    <numFmt numFmtId="44" formatCode="_-* #,##0.00\ &quot;€&quot;_-;\-* #,##0.00\ &quot;€&quot;_-;_-* &quot;-&quot;??\ &quot;€&quot;_-;_-@_-"/>
    <numFmt numFmtId="43" formatCode="_-* #,##0.00\ _€_-;\-* #,##0.00\ _€_-;_-* &quot;-&quot;??\ _€_-;_-@_-"/>
    <numFmt numFmtId="164" formatCode="#,##0.00\ &quot;€&quot;"/>
    <numFmt numFmtId="165" formatCode="_-* #,##0\ &quot;€&quot;_-;\-* #,##0\ &quot;€&quot;_-;_-* &quot;-&quot;??\ &quot;€&quot;_-;_-@_-"/>
    <numFmt numFmtId="166" formatCode="#,##0.00000"/>
    <numFmt numFmtId="167" formatCode="_-* #,##0.00\ _€_-;\-* #,##0.00\ _€_-;_-* \-??\ _€_-;_-@_-"/>
    <numFmt numFmtId="168" formatCode="_-* #,##0.00&quot; €&quot;_-;\-* #,##0.00&quot; €&quot;_-;_-* \-??&quot; €&quot;_-;_-@_-"/>
    <numFmt numFmtId="169" formatCode="0\ %"/>
  </numFmts>
  <fonts count="21" x14ac:knownFonts="1">
    <font>
      <sz val="11"/>
      <color theme="1"/>
      <name val="Calibri"/>
      <family val="2"/>
      <charset val="238"/>
      <scheme val="minor"/>
    </font>
    <font>
      <sz val="10"/>
      <name val="Arial"/>
      <family val="2"/>
      <charset val="238"/>
    </font>
    <font>
      <b/>
      <sz val="14"/>
      <color indexed="8"/>
      <name val="Bookman Old Style"/>
      <family val="1"/>
      <charset val="238"/>
    </font>
    <font>
      <sz val="10"/>
      <name val="Bookman Old Style"/>
      <family val="1"/>
      <charset val="238"/>
    </font>
    <font>
      <b/>
      <sz val="10"/>
      <color indexed="8"/>
      <name val="Bookman Old Style"/>
      <family val="1"/>
      <charset val="238"/>
    </font>
    <font>
      <b/>
      <sz val="11"/>
      <name val="Bookman Old Style"/>
      <family val="1"/>
      <charset val="238"/>
    </font>
    <font>
      <b/>
      <sz val="10"/>
      <color rgb="FFFF0000"/>
      <name val="Bookman Old Style"/>
      <family val="1"/>
      <charset val="238"/>
    </font>
    <font>
      <sz val="10"/>
      <color rgb="FFFF0000"/>
      <name val="Bookman Old Style"/>
      <family val="1"/>
      <charset val="238"/>
    </font>
    <font>
      <sz val="11"/>
      <color indexed="8"/>
      <name val="Calibri"/>
      <family val="2"/>
      <charset val="238"/>
    </font>
    <font>
      <b/>
      <sz val="10"/>
      <name val="Bookman Old Style"/>
      <family val="1"/>
      <charset val="238"/>
    </font>
    <font>
      <sz val="10"/>
      <color indexed="8"/>
      <name val="Bookman Old Style"/>
      <family val="1"/>
      <charset val="238"/>
    </font>
    <font>
      <sz val="11"/>
      <color indexed="8"/>
      <name val="Calibri"/>
      <family val="2"/>
    </font>
    <font>
      <b/>
      <sz val="7"/>
      <color indexed="8"/>
      <name val="Times New Roman"/>
      <family val="1"/>
      <charset val="238"/>
    </font>
    <font>
      <sz val="12"/>
      <color indexed="8"/>
      <name val="Bookman Old Style"/>
      <family val="1"/>
      <charset val="238"/>
    </font>
    <font>
      <sz val="7"/>
      <color indexed="8"/>
      <name val="Times New Roman"/>
      <family val="1"/>
      <charset val="238"/>
    </font>
    <font>
      <sz val="12"/>
      <color indexed="8"/>
      <name val="Arial"/>
      <family val="2"/>
      <charset val="238"/>
    </font>
    <font>
      <b/>
      <sz val="16"/>
      <color rgb="FF000000"/>
      <name val="Bookman Old Style"/>
      <family val="1"/>
      <charset val="238"/>
    </font>
    <font>
      <sz val="11"/>
      <color theme="1"/>
      <name val="Calibri"/>
      <family val="2"/>
      <charset val="238"/>
      <scheme val="minor"/>
    </font>
    <font>
      <sz val="11"/>
      <color indexed="8"/>
      <name val="Calibri"/>
      <family val="2"/>
      <charset val="1"/>
    </font>
    <font>
      <sz val="11"/>
      <color theme="1"/>
      <name val="Calibri"/>
      <family val="2"/>
      <scheme val="minor"/>
    </font>
    <font>
      <b/>
      <sz val="16"/>
      <color theme="1"/>
      <name val="Bookman Old Style"/>
      <family val="1"/>
      <charset val="238"/>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C0C0C0"/>
        <bgColor rgb="FF000000"/>
      </patternFill>
    </fill>
    <fill>
      <patternFill patternType="solid">
        <fgColor indexed="26"/>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8">
    <xf numFmtId="0" fontId="0" fillId="0" borderId="0"/>
    <xf numFmtId="0" fontId="1" fillId="0" borderId="0"/>
    <xf numFmtId="44" fontId="1" fillId="0" borderId="0" applyFont="0" applyFill="0" applyBorder="0" applyAlignment="0" applyProtection="0"/>
    <xf numFmtId="9" fontId="8" fillId="0" borderId="0" applyFont="0" applyFill="0" applyBorder="0" applyAlignment="0" applyProtection="0"/>
    <xf numFmtId="0" fontId="11" fillId="0" borderId="0"/>
    <xf numFmtId="0" fontId="1" fillId="0" borderId="0"/>
    <xf numFmtId="0" fontId="8" fillId="0" borderId="0"/>
    <xf numFmtId="167" fontId="8" fillId="0" borderId="0" applyFill="0" applyBorder="0" applyProtection="0"/>
    <xf numFmtId="168" fontId="8" fillId="0" borderId="0" applyFill="0" applyBorder="0" applyProtection="0"/>
    <xf numFmtId="0" fontId="8" fillId="0" borderId="0"/>
    <xf numFmtId="0" fontId="18" fillId="0" borderId="0"/>
    <xf numFmtId="169" fontId="8" fillId="0" borderId="0" applyFill="0" applyBorder="0" applyProtection="0"/>
    <xf numFmtId="167" fontId="8" fillId="0" borderId="0" applyFill="0" applyBorder="0" applyProtection="0"/>
    <xf numFmtId="0" fontId="19" fillId="0" borderId="0"/>
    <xf numFmtId="43" fontId="17" fillId="0" borderId="0" applyFont="0" applyFill="0" applyBorder="0" applyAlignment="0" applyProtection="0"/>
    <xf numFmtId="44" fontId="17" fillId="0" borderId="0" applyFont="0" applyFill="0" applyBorder="0" applyAlignment="0" applyProtection="0"/>
    <xf numFmtId="0" fontId="17" fillId="0" borderId="0"/>
    <xf numFmtId="9" fontId="11" fillId="0" borderId="0" applyFont="0" applyFill="0" applyBorder="0" applyAlignment="0" applyProtection="0"/>
  </cellStyleXfs>
  <cellXfs count="84">
    <xf numFmtId="0" fontId="0" fillId="0" borderId="0" xfId="0"/>
    <xf numFmtId="0" fontId="3" fillId="0" borderId="0" xfId="1" applyFont="1" applyProtection="1">
      <protection hidden="1"/>
    </xf>
    <xf numFmtId="0" fontId="3" fillId="2" borderId="1" xfId="1" applyFont="1" applyFill="1" applyBorder="1" applyAlignment="1" applyProtection="1">
      <protection hidden="1"/>
    </xf>
    <xf numFmtId="3" fontId="3" fillId="0" borderId="0" xfId="1" applyNumberFormat="1" applyFont="1" applyProtection="1">
      <protection hidden="1"/>
    </xf>
    <xf numFmtId="0" fontId="3" fillId="2" borderId="3" xfId="1" applyFont="1" applyFill="1" applyBorder="1" applyProtection="1">
      <protection hidden="1"/>
    </xf>
    <xf numFmtId="0" fontId="3" fillId="0" borderId="3" xfId="1" applyFont="1" applyBorder="1" applyAlignment="1" applyProtection="1">
      <alignment horizontal="center"/>
      <protection hidden="1"/>
    </xf>
    <xf numFmtId="3" fontId="3" fillId="0" borderId="3" xfId="1" applyNumberFormat="1" applyFont="1" applyBorder="1" applyAlignment="1" applyProtection="1">
      <alignment horizontal="center"/>
      <protection hidden="1"/>
    </xf>
    <xf numFmtId="164" fontId="3" fillId="0" borderId="3" xfId="2" applyNumberFormat="1" applyFont="1" applyBorder="1" applyAlignment="1" applyProtection="1">
      <alignment horizontal="center"/>
      <protection hidden="1"/>
    </xf>
    <xf numFmtId="164" fontId="3" fillId="0" borderId="0" xfId="1" applyNumberFormat="1" applyFont="1" applyProtection="1">
      <protection hidden="1"/>
    </xf>
    <xf numFmtId="0" fontId="7" fillId="0" borderId="0" xfId="1" applyFont="1" applyProtection="1">
      <protection hidden="1"/>
    </xf>
    <xf numFmtId="165" fontId="6" fillId="3" borderId="3" xfId="2" applyNumberFormat="1" applyFont="1" applyFill="1" applyBorder="1" applyAlignment="1" applyProtection="1">
      <alignment horizontal="left"/>
      <protection locked="0"/>
    </xf>
    <xf numFmtId="165" fontId="3" fillId="0" borderId="3" xfId="2" applyNumberFormat="1" applyFont="1" applyBorder="1" applyAlignment="1" applyProtection="1">
      <alignment horizontal="right"/>
      <protection hidden="1"/>
    </xf>
    <xf numFmtId="0" fontId="3" fillId="0" borderId="0" xfId="1" applyFont="1" applyFill="1" applyBorder="1" applyAlignment="1" applyProtection="1">
      <alignment horizontal="left"/>
      <protection hidden="1"/>
    </xf>
    <xf numFmtId="44" fontId="7" fillId="0" borderId="0" xfId="2" applyFont="1" applyBorder="1" applyAlignment="1" applyProtection="1">
      <alignment horizontal="left"/>
      <protection hidden="1"/>
    </xf>
    <xf numFmtId="3" fontId="6" fillId="3" borderId="3" xfId="1" applyNumberFormat="1" applyFont="1" applyFill="1" applyBorder="1" applyAlignment="1" applyProtection="1">
      <alignment horizontal="right"/>
      <protection locked="0"/>
    </xf>
    <xf numFmtId="3" fontId="3" fillId="0" borderId="3" xfId="1" applyNumberFormat="1" applyFont="1" applyBorder="1" applyAlignment="1" applyProtection="1">
      <alignment horizontal="right"/>
      <protection hidden="1"/>
    </xf>
    <xf numFmtId="164" fontId="3" fillId="0" borderId="3" xfId="1" applyNumberFormat="1" applyFont="1" applyBorder="1" applyAlignment="1" applyProtection="1">
      <alignment horizontal="right"/>
      <protection hidden="1"/>
    </xf>
    <xf numFmtId="164" fontId="3" fillId="0" borderId="3" xfId="3" applyNumberFormat="1" applyFont="1" applyBorder="1" applyAlignment="1" applyProtection="1">
      <alignment horizontal="right"/>
      <protection hidden="1"/>
    </xf>
    <xf numFmtId="10" fontId="3" fillId="0" borderId="3" xfId="2" applyNumberFormat="1" applyFont="1" applyBorder="1" applyAlignment="1" applyProtection="1">
      <alignment horizontal="right"/>
      <protection hidden="1"/>
    </xf>
    <xf numFmtId="5" fontId="3" fillId="0" borderId="0" xfId="1" applyNumberFormat="1" applyFont="1" applyProtection="1">
      <protection hidden="1"/>
    </xf>
    <xf numFmtId="9" fontId="3" fillId="0" borderId="3" xfId="3" applyFont="1" applyBorder="1" applyAlignment="1" applyProtection="1">
      <alignment horizontal="right"/>
      <protection hidden="1"/>
    </xf>
    <xf numFmtId="44" fontId="3" fillId="0" borderId="3" xfId="2" applyFont="1" applyBorder="1" applyAlignment="1" applyProtection="1">
      <alignment horizontal="right"/>
      <protection hidden="1"/>
    </xf>
    <xf numFmtId="164" fontId="9" fillId="0" borderId="15" xfId="2" applyNumberFormat="1" applyFont="1" applyBorder="1" applyAlignment="1" applyProtection="1">
      <alignment horizontal="right"/>
      <protection hidden="1"/>
    </xf>
    <xf numFmtId="44" fontId="9" fillId="0" borderId="18" xfId="2" applyFont="1" applyBorder="1" applyAlignment="1" applyProtection="1">
      <alignment horizontal="center"/>
      <protection hidden="1"/>
    </xf>
    <xf numFmtId="164" fontId="10" fillId="0" borderId="3" xfId="2" applyNumberFormat="1" applyFont="1" applyBorder="1" applyProtection="1">
      <protection hidden="1"/>
    </xf>
    <xf numFmtId="44" fontId="10" fillId="0" borderId="3" xfId="2" applyFont="1" applyBorder="1" applyProtection="1">
      <protection hidden="1"/>
    </xf>
    <xf numFmtId="44" fontId="9" fillId="2" borderId="3" xfId="2" applyFont="1" applyFill="1" applyBorder="1" applyProtection="1">
      <protection hidden="1"/>
    </xf>
    <xf numFmtId="0" fontId="3" fillId="2" borderId="3" xfId="1" applyFont="1" applyFill="1" applyBorder="1" applyAlignment="1" applyProtection="1">
      <alignment horizontal="center"/>
      <protection hidden="1"/>
    </xf>
    <xf numFmtId="9" fontId="3" fillId="2" borderId="3" xfId="1" applyNumberFormat="1" applyFont="1" applyFill="1" applyBorder="1" applyAlignment="1" applyProtection="1">
      <alignment horizontal="center"/>
      <protection hidden="1"/>
    </xf>
    <xf numFmtId="0" fontId="11" fillId="0" borderId="0" xfId="4"/>
    <xf numFmtId="0" fontId="3" fillId="0" borderId="0" xfId="1" applyFont="1" applyFill="1" applyProtection="1">
      <protection hidden="1"/>
    </xf>
    <xf numFmtId="4" fontId="3" fillId="0" borderId="0" xfId="1" applyNumberFormat="1" applyFont="1" applyFill="1" applyProtection="1">
      <protection hidden="1"/>
    </xf>
    <xf numFmtId="0" fontId="16" fillId="0" borderId="0" xfId="0" applyFont="1" applyAlignment="1">
      <alignment horizontal="center" vertical="center"/>
    </xf>
    <xf numFmtId="0" fontId="0" fillId="0" borderId="0" xfId="0"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3" fillId="0" borderId="3" xfId="1" applyFont="1" applyBorder="1" applyAlignment="1" applyProtection="1">
      <alignment horizontal="center"/>
      <protection hidden="1"/>
    </xf>
    <xf numFmtId="0" fontId="9" fillId="2" borderId="3" xfId="1" applyFont="1" applyFill="1" applyBorder="1" applyAlignment="1" applyProtection="1">
      <alignment horizontal="center"/>
      <protection hidden="1"/>
    </xf>
    <xf numFmtId="166" fontId="9" fillId="0" borderId="3" xfId="1" applyNumberFormat="1" applyFont="1" applyFill="1" applyBorder="1" applyAlignment="1" applyProtection="1">
      <alignment horizontal="right"/>
      <protection locked="0"/>
    </xf>
    <xf numFmtId="0" fontId="9" fillId="2" borderId="3" xfId="1" applyFont="1" applyFill="1" applyBorder="1" applyAlignment="1" applyProtection="1">
      <alignment horizontal="center"/>
      <protection hidden="1"/>
    </xf>
    <xf numFmtId="0" fontId="4" fillId="0" borderId="0" xfId="4" applyFont="1" applyAlignment="1">
      <alignment horizontal="justify" vertical="center"/>
    </xf>
    <xf numFmtId="0" fontId="13" fillId="0" borderId="0" xfId="4" applyFont="1" applyAlignment="1">
      <alignment horizontal="justify" vertical="center"/>
    </xf>
    <xf numFmtId="0" fontId="15" fillId="0" borderId="0" xfId="4" applyFont="1" applyAlignment="1">
      <alignment horizontal="justify" vertical="center"/>
    </xf>
    <xf numFmtId="0" fontId="10" fillId="0" borderId="0" xfId="4" applyFont="1" applyAlignment="1">
      <alignment horizontal="justify" vertical="center"/>
    </xf>
    <xf numFmtId="0" fontId="9" fillId="2" borderId="3" xfId="1" applyFont="1" applyFill="1" applyBorder="1" applyAlignment="1" applyProtection="1">
      <alignment horizontal="center"/>
      <protection hidden="1"/>
    </xf>
    <xf numFmtId="0" fontId="9" fillId="2" borderId="3" xfId="1" applyFont="1" applyFill="1" applyBorder="1" applyAlignment="1" applyProtection="1">
      <alignment horizontal="center"/>
      <protection hidden="1"/>
    </xf>
    <xf numFmtId="0" fontId="3" fillId="0" borderId="3" xfId="1" applyFont="1" applyBorder="1" applyProtection="1">
      <protection hidden="1"/>
    </xf>
    <xf numFmtId="0" fontId="9" fillId="0" borderId="3" xfId="1" applyNumberFormat="1" applyFont="1" applyFill="1" applyBorder="1" applyAlignment="1" applyProtection="1">
      <alignment horizontal="right"/>
      <protection locked="0"/>
    </xf>
    <xf numFmtId="0" fontId="0" fillId="0" borderId="0" xfId="0" applyNumberFormat="1"/>
    <xf numFmtId="0" fontId="9" fillId="2" borderId="3" xfId="1" applyFont="1" applyFill="1" applyBorder="1" applyAlignment="1" applyProtection="1">
      <alignment horizontal="center"/>
      <protection hidden="1"/>
    </xf>
    <xf numFmtId="0" fontId="3" fillId="4" borderId="1" xfId="0" applyFont="1" applyFill="1" applyBorder="1" applyAlignment="1" applyProtection="1">
      <alignment horizontal="left"/>
      <protection hidden="1"/>
    </xf>
    <xf numFmtId="0" fontId="3" fillId="4" borderId="4" xfId="0" applyFont="1" applyFill="1" applyBorder="1" applyAlignment="1" applyProtection="1">
      <alignment horizontal="left"/>
      <protection hidden="1"/>
    </xf>
    <xf numFmtId="0" fontId="3" fillId="2" borderId="3" xfId="1" applyFont="1" applyFill="1" applyBorder="1" applyAlignment="1" applyProtection="1">
      <alignment horizontal="left"/>
      <protection hidden="1"/>
    </xf>
    <xf numFmtId="0" fontId="9" fillId="0" borderId="13" xfId="1" applyFont="1" applyBorder="1" applyAlignment="1" applyProtection="1">
      <protection hidden="1"/>
    </xf>
    <xf numFmtId="0" fontId="9" fillId="0" borderId="14" xfId="1" applyFont="1" applyBorder="1" applyAlignment="1" applyProtection="1">
      <protection hidden="1"/>
    </xf>
    <xf numFmtId="0" fontId="9" fillId="0" borderId="16" xfId="1" applyFont="1" applyFill="1" applyBorder="1" applyAlignment="1" applyProtection="1">
      <alignment horizontal="left"/>
      <protection hidden="1"/>
    </xf>
    <xf numFmtId="0" fontId="9" fillId="0" borderId="17" xfId="1" applyFont="1" applyBorder="1" applyAlignment="1" applyProtection="1">
      <alignment horizontal="left"/>
      <protection hidden="1"/>
    </xf>
    <xf numFmtId="0" fontId="4" fillId="2" borderId="3" xfId="1" applyFont="1" applyFill="1" applyBorder="1" applyAlignment="1" applyProtection="1">
      <alignment horizontal="left"/>
      <protection hidden="1"/>
    </xf>
    <xf numFmtId="0" fontId="3" fillId="2" borderId="1" xfId="1" applyFont="1" applyFill="1" applyBorder="1" applyAlignment="1" applyProtection="1">
      <alignment horizontal="left"/>
      <protection hidden="1"/>
    </xf>
    <xf numFmtId="0" fontId="3" fillId="2" borderId="4" xfId="1" applyFont="1" applyFill="1" applyBorder="1" applyAlignment="1" applyProtection="1">
      <alignment horizontal="left"/>
      <protection hidden="1"/>
    </xf>
    <xf numFmtId="3" fontId="3" fillId="0" borderId="1" xfId="1" applyNumberFormat="1" applyFont="1" applyBorder="1" applyAlignment="1" applyProtection="1">
      <alignment horizontal="left"/>
      <protection hidden="1"/>
    </xf>
    <xf numFmtId="3" fontId="3" fillId="0" borderId="4" xfId="1" applyNumberFormat="1" applyFont="1" applyBorder="1" applyAlignment="1" applyProtection="1">
      <alignment horizontal="left"/>
      <protection hidden="1"/>
    </xf>
    <xf numFmtId="0" fontId="2" fillId="0" borderId="0" xfId="1" applyFont="1" applyAlignment="1" applyProtection="1">
      <alignment horizontal="left"/>
      <protection hidden="1"/>
    </xf>
    <xf numFmtId="0" fontId="4" fillId="2" borderId="1" xfId="1" applyFont="1" applyFill="1" applyBorder="1" applyAlignment="1" applyProtection="1">
      <alignment horizontal="left"/>
      <protection hidden="1"/>
    </xf>
    <xf numFmtId="0" fontId="4" fillId="2" borderId="2" xfId="1" applyFont="1" applyFill="1" applyBorder="1" applyAlignment="1" applyProtection="1">
      <alignment horizontal="left"/>
      <protection hidden="1"/>
    </xf>
    <xf numFmtId="0" fontId="5" fillId="0" borderId="3" xfId="1" applyFont="1" applyBorder="1" applyAlignment="1" applyProtection="1">
      <alignment horizontal="left"/>
      <protection hidden="1"/>
    </xf>
    <xf numFmtId="0" fontId="3" fillId="0" borderId="1" xfId="1" applyFont="1" applyBorder="1" applyAlignment="1" applyProtection="1">
      <alignment horizontal="left"/>
      <protection hidden="1"/>
    </xf>
    <xf numFmtId="0" fontId="3" fillId="0" borderId="4" xfId="1" applyFont="1" applyBorder="1" applyAlignment="1" applyProtection="1">
      <alignment horizontal="left"/>
      <protection hidden="1"/>
    </xf>
    <xf numFmtId="0" fontId="4" fillId="5" borderId="8" xfId="1" applyFont="1" applyFill="1" applyBorder="1" applyAlignment="1" applyProtection="1">
      <alignment horizontal="left"/>
      <protection locked="0"/>
    </xf>
    <xf numFmtId="0" fontId="3" fillId="0" borderId="0" xfId="1" applyFont="1" applyBorder="1" applyProtection="1">
      <protection locked="0"/>
    </xf>
    <xf numFmtId="0" fontId="3" fillId="0" borderId="9" xfId="1" applyFont="1" applyBorder="1" applyProtection="1">
      <protection locked="0"/>
    </xf>
    <xf numFmtId="0" fontId="3" fillId="0" borderId="3" xfId="1" applyFont="1" applyBorder="1" applyAlignment="1" applyProtection="1">
      <alignment horizontal="left"/>
      <protection hidden="1"/>
    </xf>
    <xf numFmtId="0" fontId="4" fillId="2" borderId="4" xfId="1" applyFont="1" applyFill="1" applyBorder="1" applyAlignment="1" applyProtection="1">
      <alignment horizontal="left"/>
      <protection hidden="1"/>
    </xf>
    <xf numFmtId="0" fontId="9" fillId="5" borderId="5" xfId="1" applyFont="1" applyFill="1" applyBorder="1" applyAlignment="1" applyProtection="1">
      <alignment horizontal="left"/>
      <protection locked="0"/>
    </xf>
    <xf numFmtId="0" fontId="3" fillId="0" borderId="6" xfId="1" applyFont="1" applyBorder="1" applyProtection="1">
      <protection locked="0"/>
    </xf>
    <xf numFmtId="0" fontId="3" fillId="0" borderId="7" xfId="1" applyFont="1" applyBorder="1" applyProtection="1">
      <protection locked="0"/>
    </xf>
    <xf numFmtId="0" fontId="9" fillId="5" borderId="8" xfId="1" applyFont="1" applyFill="1" applyBorder="1" applyAlignment="1" applyProtection="1">
      <alignment horizontal="left"/>
      <protection locked="0"/>
    </xf>
    <xf numFmtId="0" fontId="6" fillId="5" borderId="8" xfId="1" applyFont="1" applyFill="1" applyBorder="1" applyAlignment="1" applyProtection="1">
      <alignment horizontal="left"/>
      <protection locked="0"/>
    </xf>
    <xf numFmtId="0" fontId="7" fillId="0" borderId="0" xfId="1" applyFont="1" applyBorder="1" applyProtection="1">
      <protection locked="0"/>
    </xf>
    <xf numFmtId="0" fontId="7" fillId="0" borderId="9" xfId="1" applyFont="1" applyBorder="1" applyProtection="1">
      <protection locked="0"/>
    </xf>
    <xf numFmtId="0" fontId="4" fillId="5" borderId="10" xfId="1" applyFont="1" applyFill="1" applyBorder="1" applyAlignment="1" applyProtection="1">
      <alignment horizontal="left"/>
      <protection locked="0"/>
    </xf>
    <xf numFmtId="0" fontId="3" fillId="0" borderId="11" xfId="1" applyFont="1" applyBorder="1" applyProtection="1">
      <protection locked="0"/>
    </xf>
    <xf numFmtId="0" fontId="3" fillId="0" borderId="12" xfId="1" applyFont="1" applyBorder="1" applyProtection="1">
      <protection locked="0"/>
    </xf>
    <xf numFmtId="3" fontId="3" fillId="0" borderId="3" xfId="1" applyNumberFormat="1" applyFont="1" applyBorder="1" applyAlignment="1" applyProtection="1">
      <alignment horizontal="left"/>
      <protection hidden="1"/>
    </xf>
  </cellXfs>
  <cellStyles count="18">
    <cellStyle name="Comma 2" xfId="7"/>
    <cellStyle name="Comma 2 2" xfId="14"/>
    <cellStyle name="Currency 2" xfId="2"/>
    <cellStyle name="Currency 2 2" xfId="8"/>
    <cellStyle name="Currency 2 3" xfId="15"/>
    <cellStyle name="Navadno" xfId="0" builtinId="0"/>
    <cellStyle name="Navadno 2" xfId="6"/>
    <cellStyle name="Normal 2" xfId="1"/>
    <cellStyle name="Normal 2 2" xfId="5"/>
    <cellStyle name="Normal 2 3" xfId="9"/>
    <cellStyle name="Normal 2 4" xfId="16"/>
    <cellStyle name="Normal 3" xfId="4"/>
    <cellStyle name="Normal 3 2" xfId="10"/>
    <cellStyle name="Normal 3 3" xfId="13"/>
    <cellStyle name="Percent 2" xfId="3"/>
    <cellStyle name="Percent 2 2" xfId="11"/>
    <cellStyle name="Percent 2 3" xfId="17"/>
    <cellStyle name="Vejica 2" xfId="12"/>
  </cellStyles>
  <dxfs count="119">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s>
  <tableStyles count="0" defaultTableStyle="TableStyleMedium2" defaultPivotStyle="PivotStyleLight16"/>
  <colors>
    <mruColors>
      <color rgb="FF00FF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B14"/>
  <sheetViews>
    <sheetView workbookViewId="0">
      <selection activeCell="B29" sqref="B29"/>
    </sheetView>
  </sheetViews>
  <sheetFormatPr defaultRowHeight="15" x14ac:dyDescent="0.25"/>
  <cols>
    <col min="2" max="2" width="57.85546875" customWidth="1"/>
  </cols>
  <sheetData>
    <row r="10" spans="2:2" ht="20.25" x14ac:dyDescent="0.25">
      <c r="B10" s="32" t="s">
        <v>97</v>
      </c>
    </row>
    <row r="11" spans="2:2" x14ac:dyDescent="0.25">
      <c r="B11" s="33"/>
    </row>
    <row r="12" spans="2:2" ht="60.75" x14ac:dyDescent="0.25">
      <c r="B12" s="34" t="s">
        <v>33</v>
      </c>
    </row>
    <row r="14" spans="2:2" ht="20.25" x14ac:dyDescent="0.25">
      <c r="B14" s="3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8"/>
  <dimension ref="A1:M71"/>
  <sheetViews>
    <sheetView topLeftCell="A46" workbookViewId="0">
      <selection activeCell="A22" sqref="A22:C22"/>
    </sheetView>
  </sheetViews>
  <sheetFormatPr defaultRowHeight="15" x14ac:dyDescent="0.3"/>
  <cols>
    <col min="1" max="1" width="30.7109375" style="1" customWidth="1"/>
    <col min="2" max="2" width="23.140625" style="1" customWidth="1"/>
    <col min="3" max="3" width="29.7109375" style="1" customWidth="1"/>
    <col min="4" max="16384" width="9.140625" style="1"/>
  </cols>
  <sheetData>
    <row r="1" spans="1:7" ht="18.75" x14ac:dyDescent="0.3">
      <c r="A1" s="62" t="s">
        <v>0</v>
      </c>
      <c r="B1" s="62"/>
      <c r="C1" s="62"/>
    </row>
    <row r="3" spans="1:7" x14ac:dyDescent="0.3">
      <c r="A3" s="63" t="s">
        <v>1</v>
      </c>
      <c r="B3" s="64"/>
      <c r="C3" s="64"/>
    </row>
    <row r="4" spans="1:7" ht="15.75" x14ac:dyDescent="0.3">
      <c r="A4" s="2" t="s">
        <v>2</v>
      </c>
      <c r="B4" s="65" t="s">
        <v>32</v>
      </c>
      <c r="C4" s="65"/>
    </row>
    <row r="5" spans="1:7" x14ac:dyDescent="0.3">
      <c r="A5" s="2" t="s">
        <v>3</v>
      </c>
      <c r="B5" s="71" t="s">
        <v>60</v>
      </c>
      <c r="C5" s="71"/>
    </row>
    <row r="6" spans="1:7" x14ac:dyDescent="0.3">
      <c r="A6" s="2" t="s">
        <v>4</v>
      </c>
      <c r="B6" s="83">
        <v>822</v>
      </c>
      <c r="C6" s="83"/>
      <c r="F6" s="3"/>
      <c r="G6" s="3"/>
    </row>
    <row r="7" spans="1:7" x14ac:dyDescent="0.3">
      <c r="A7" s="2" t="s">
        <v>5</v>
      </c>
      <c r="B7" s="71" t="s">
        <v>79</v>
      </c>
      <c r="C7" s="71"/>
    </row>
    <row r="9" spans="1:7" x14ac:dyDescent="0.3">
      <c r="A9" s="63" t="s">
        <v>35</v>
      </c>
      <c r="B9" s="64"/>
      <c r="C9" s="72"/>
    </row>
    <row r="10" spans="1:7" x14ac:dyDescent="0.3">
      <c r="A10" s="4" t="s">
        <v>7</v>
      </c>
      <c r="B10" s="36" t="s">
        <v>34</v>
      </c>
      <c r="C10" s="5" t="s">
        <v>8</v>
      </c>
    </row>
    <row r="11" spans="1:7" x14ac:dyDescent="0.3">
      <c r="A11" s="4" t="s">
        <v>9</v>
      </c>
      <c r="B11" s="6">
        <v>64691</v>
      </c>
      <c r="C11" s="6">
        <v>20125.669999999998</v>
      </c>
      <c r="E11" s="3"/>
      <c r="F11" s="3"/>
    </row>
    <row r="12" spans="1:7" x14ac:dyDescent="0.3">
      <c r="A12" s="4" t="s">
        <v>10</v>
      </c>
      <c r="B12" s="7">
        <v>5860</v>
      </c>
      <c r="C12" s="7">
        <v>2768</v>
      </c>
      <c r="E12" s="8"/>
      <c r="F12" s="8"/>
    </row>
    <row r="14" spans="1:7" x14ac:dyDescent="0.3">
      <c r="A14" s="63" t="s">
        <v>38</v>
      </c>
      <c r="B14" s="64"/>
      <c r="C14" s="72"/>
    </row>
    <row r="15" spans="1:7" x14ac:dyDescent="0.3">
      <c r="A15" s="73"/>
      <c r="B15" s="74"/>
      <c r="C15" s="75"/>
    </row>
    <row r="16" spans="1:7" x14ac:dyDescent="0.3">
      <c r="A16" s="76"/>
      <c r="B16" s="69"/>
      <c r="C16" s="70"/>
    </row>
    <row r="17" spans="1:13" x14ac:dyDescent="0.3">
      <c r="A17" s="76"/>
      <c r="B17" s="69"/>
      <c r="C17" s="70"/>
    </row>
    <row r="18" spans="1:13" x14ac:dyDescent="0.3">
      <c r="A18" s="76"/>
      <c r="B18" s="69"/>
      <c r="C18" s="70"/>
    </row>
    <row r="19" spans="1:13" s="9" customFormat="1" x14ac:dyDescent="0.3">
      <c r="A19" s="76"/>
      <c r="B19" s="69"/>
      <c r="C19" s="70"/>
    </row>
    <row r="20" spans="1:13" x14ac:dyDescent="0.3">
      <c r="A20" s="76"/>
      <c r="B20" s="69"/>
      <c r="C20" s="70"/>
    </row>
    <row r="21" spans="1:13" x14ac:dyDescent="0.3">
      <c r="A21" s="68"/>
      <c r="B21" s="69"/>
      <c r="C21" s="70"/>
    </row>
    <row r="22" spans="1:13" x14ac:dyDescent="0.3">
      <c r="A22" s="77"/>
      <c r="B22" s="78"/>
      <c r="C22" s="79"/>
    </row>
    <row r="23" spans="1:13" x14ac:dyDescent="0.3">
      <c r="A23" s="68"/>
      <c r="B23" s="69"/>
      <c r="C23" s="70"/>
    </row>
    <row r="24" spans="1:13" x14ac:dyDescent="0.3">
      <c r="A24" s="68"/>
      <c r="B24" s="69"/>
      <c r="C24" s="70"/>
    </row>
    <row r="25" spans="1:13" x14ac:dyDescent="0.3">
      <c r="A25" s="68"/>
      <c r="B25" s="69"/>
      <c r="C25" s="70"/>
    </row>
    <row r="26" spans="1:13" x14ac:dyDescent="0.3">
      <c r="A26" s="68"/>
      <c r="B26" s="69"/>
      <c r="C26" s="70"/>
    </row>
    <row r="27" spans="1:13" x14ac:dyDescent="0.3">
      <c r="A27" s="68"/>
      <c r="B27" s="69"/>
      <c r="C27" s="70"/>
    </row>
    <row r="28" spans="1:13" x14ac:dyDescent="0.3">
      <c r="A28" s="68"/>
      <c r="B28" s="69"/>
      <c r="C28" s="70"/>
    </row>
    <row r="29" spans="1:13" x14ac:dyDescent="0.3">
      <c r="A29" s="68"/>
      <c r="B29" s="69"/>
      <c r="C29" s="70"/>
    </row>
    <row r="30" spans="1:13" x14ac:dyDescent="0.3">
      <c r="A30" s="68"/>
      <c r="B30" s="69"/>
      <c r="C30" s="70"/>
      <c r="F30" s="31"/>
      <c r="G30" s="30"/>
      <c r="H30" s="30"/>
      <c r="I30" s="30"/>
      <c r="J30" s="30"/>
      <c r="K30" s="30"/>
      <c r="L30" s="30"/>
      <c r="M30" s="30"/>
    </row>
    <row r="31" spans="1:13" x14ac:dyDescent="0.3">
      <c r="A31" s="80"/>
      <c r="B31" s="81"/>
      <c r="C31" s="82"/>
      <c r="F31" s="30"/>
      <c r="G31" s="30"/>
      <c r="H31" s="30"/>
      <c r="I31" s="30"/>
      <c r="J31" s="30"/>
      <c r="K31" s="30"/>
      <c r="L31" s="30"/>
      <c r="M31" s="30"/>
    </row>
    <row r="32" spans="1:13" x14ac:dyDescent="0.3">
      <c r="A32" s="52" t="s">
        <v>11</v>
      </c>
      <c r="B32" s="52"/>
      <c r="C32" s="10"/>
      <c r="F32" s="30"/>
      <c r="G32" s="30"/>
      <c r="H32" s="30"/>
      <c r="I32" s="30"/>
      <c r="J32" s="30"/>
      <c r="K32" s="30"/>
      <c r="L32" s="30"/>
      <c r="M32" s="30"/>
    </row>
    <row r="33" spans="1:13" x14ac:dyDescent="0.3">
      <c r="A33" s="52" t="s">
        <v>12</v>
      </c>
      <c r="B33" s="52"/>
      <c r="C33" s="11">
        <f>(C32*1.22)-C32</f>
        <v>0</v>
      </c>
      <c r="F33" s="30"/>
      <c r="G33" s="30"/>
      <c r="H33" s="30"/>
      <c r="I33" s="30"/>
      <c r="J33" s="30"/>
      <c r="K33" s="30"/>
      <c r="L33" s="30"/>
      <c r="M33" s="30"/>
    </row>
    <row r="34" spans="1:13" x14ac:dyDescent="0.3">
      <c r="A34" s="52" t="s">
        <v>13</v>
      </c>
      <c r="B34" s="52"/>
      <c r="C34" s="11">
        <f>C33+C32</f>
        <v>0</v>
      </c>
      <c r="F34" s="30"/>
      <c r="G34" s="30"/>
      <c r="H34" s="30"/>
      <c r="I34" s="30"/>
      <c r="J34" s="30"/>
      <c r="K34" s="30"/>
      <c r="L34" s="30"/>
      <c r="M34" s="30"/>
    </row>
    <row r="35" spans="1:13" x14ac:dyDescent="0.3">
      <c r="A35" s="12"/>
      <c r="B35" s="12"/>
      <c r="C35" s="13"/>
      <c r="D35" s="3"/>
      <c r="F35" s="30"/>
      <c r="G35" s="30"/>
      <c r="H35" s="30"/>
      <c r="I35" s="30"/>
      <c r="J35" s="30"/>
      <c r="K35" s="30"/>
      <c r="L35" s="30"/>
      <c r="M35" s="30"/>
    </row>
    <row r="36" spans="1:13" x14ac:dyDescent="0.3">
      <c r="A36" s="52" t="s">
        <v>14</v>
      </c>
      <c r="B36" s="52"/>
      <c r="C36" s="14"/>
      <c r="D36" s="3"/>
      <c r="F36" s="30"/>
      <c r="G36" s="30"/>
      <c r="H36" s="30"/>
      <c r="I36" s="30"/>
      <c r="J36" s="30"/>
      <c r="K36" s="30"/>
      <c r="L36" s="30"/>
      <c r="M36" s="30"/>
    </row>
    <row r="37" spans="1:13" x14ac:dyDescent="0.3">
      <c r="A37" s="52" t="s">
        <v>15</v>
      </c>
      <c r="B37" s="52"/>
      <c r="C37" s="15">
        <f>IF(C36=0, 0,B11- C36)</f>
        <v>0</v>
      </c>
      <c r="D37" s="3"/>
      <c r="F37" s="30"/>
      <c r="G37" s="30"/>
      <c r="H37" s="30"/>
      <c r="I37" s="30"/>
      <c r="J37" s="30"/>
      <c r="K37" s="30"/>
      <c r="L37" s="30"/>
      <c r="M37" s="30"/>
    </row>
    <row r="38" spans="1:13" x14ac:dyDescent="0.3">
      <c r="A38" s="58" t="s">
        <v>36</v>
      </c>
      <c r="B38" s="59"/>
      <c r="C38" s="38">
        <f>+B12/B11</f>
        <v>9.0584470791918503E-2</v>
      </c>
      <c r="F38" s="30"/>
      <c r="G38" s="30"/>
      <c r="H38" s="30"/>
      <c r="I38" s="30"/>
      <c r="J38" s="30"/>
      <c r="K38" s="30"/>
      <c r="L38" s="30"/>
      <c r="M38" s="30"/>
    </row>
    <row r="39" spans="1:13" x14ac:dyDescent="0.3">
      <c r="A39" s="58" t="s">
        <v>40</v>
      </c>
      <c r="B39" s="59"/>
      <c r="C39" s="16">
        <f>C38*C36</f>
        <v>0</v>
      </c>
      <c r="D39" s="19"/>
      <c r="F39" s="30"/>
      <c r="G39" s="30"/>
      <c r="H39" s="30"/>
      <c r="I39" s="30"/>
      <c r="J39" s="30"/>
      <c r="K39" s="30"/>
      <c r="L39" s="30"/>
      <c r="M39" s="30"/>
    </row>
    <row r="40" spans="1:13" x14ac:dyDescent="0.3">
      <c r="A40" s="50" t="s">
        <v>16</v>
      </c>
      <c r="B40" s="51"/>
      <c r="C40" s="17">
        <f>IF(C39=0,0,B12-C39)</f>
        <v>0</v>
      </c>
      <c r="F40" s="30"/>
      <c r="G40" s="30"/>
      <c r="H40" s="30"/>
      <c r="I40" s="30"/>
      <c r="J40" s="30"/>
      <c r="K40" s="30"/>
      <c r="L40" s="30"/>
      <c r="M40" s="30"/>
    </row>
    <row r="41" spans="1:13" x14ac:dyDescent="0.3">
      <c r="A41" s="50" t="s">
        <v>17</v>
      </c>
      <c r="B41" s="51"/>
      <c r="C41" s="18">
        <f>C37/B11</f>
        <v>0</v>
      </c>
      <c r="F41" s="30"/>
      <c r="G41" s="30"/>
      <c r="H41" s="30"/>
      <c r="I41" s="30"/>
      <c r="J41" s="30"/>
      <c r="K41" s="30"/>
      <c r="L41" s="30"/>
      <c r="M41" s="30"/>
    </row>
    <row r="42" spans="1:13" x14ac:dyDescent="0.3">
      <c r="C42" s="9"/>
      <c r="F42" s="30"/>
      <c r="G42" s="30"/>
      <c r="H42" s="30"/>
      <c r="I42" s="30"/>
      <c r="J42" s="30"/>
      <c r="K42" s="30"/>
      <c r="L42" s="30"/>
      <c r="M42" s="30"/>
    </row>
    <row r="43" spans="1:13" x14ac:dyDescent="0.3">
      <c r="A43" s="52" t="s">
        <v>18</v>
      </c>
      <c r="B43" s="52"/>
      <c r="C43" s="14"/>
    </row>
    <row r="44" spans="1:13" x14ac:dyDescent="0.3">
      <c r="A44" s="58" t="s">
        <v>37</v>
      </c>
      <c r="B44" s="59"/>
      <c r="C44" s="38">
        <f>+C12/C11</f>
        <v>0.13753579383941009</v>
      </c>
    </row>
    <row r="45" spans="1:13" x14ac:dyDescent="0.3">
      <c r="A45" s="52" t="s">
        <v>19</v>
      </c>
      <c r="B45" s="52"/>
      <c r="C45" s="15">
        <f>IF(C43=0, 0,C11- C43)</f>
        <v>0</v>
      </c>
    </row>
    <row r="46" spans="1:13" x14ac:dyDescent="0.3">
      <c r="A46" s="52" t="s">
        <v>20</v>
      </c>
      <c r="B46" s="52"/>
      <c r="C46" s="20">
        <f>IF(C43=0, 0, 1-C43/C11)</f>
        <v>0</v>
      </c>
    </row>
    <row r="47" spans="1:13" x14ac:dyDescent="0.3">
      <c r="A47" s="52" t="s">
        <v>21</v>
      </c>
      <c r="B47" s="52"/>
      <c r="C47" s="21">
        <f>IF(C43=0, 0, C45*C12/C11)</f>
        <v>0</v>
      </c>
    </row>
    <row r="48" spans="1:13" ht="15.75" thickBot="1" x14ac:dyDescent="0.35">
      <c r="C48" s="9"/>
    </row>
    <row r="49" spans="1:3" ht="15.75" thickBot="1" x14ac:dyDescent="0.35">
      <c r="A49" s="53" t="s">
        <v>22</v>
      </c>
      <c r="B49" s="54"/>
      <c r="C49" s="22">
        <f>C40+C47</f>
        <v>0</v>
      </c>
    </row>
    <row r="50" spans="1:3" ht="15.75" thickBot="1" x14ac:dyDescent="0.35">
      <c r="A50" s="55" t="s">
        <v>23</v>
      </c>
      <c r="B50" s="56"/>
      <c r="C50" s="23">
        <f>C69</f>
        <v>0</v>
      </c>
    </row>
    <row r="52" spans="1:3" x14ac:dyDescent="0.3">
      <c r="A52" s="57" t="s">
        <v>24</v>
      </c>
      <c r="B52" s="57"/>
      <c r="C52" s="57"/>
    </row>
    <row r="53" spans="1:3" x14ac:dyDescent="0.3">
      <c r="A53" s="37" t="s">
        <v>25</v>
      </c>
      <c r="B53" s="37" t="s">
        <v>26</v>
      </c>
      <c r="C53" s="37" t="s">
        <v>27</v>
      </c>
    </row>
    <row r="54" spans="1:3" x14ac:dyDescent="0.3">
      <c r="A54" s="36">
        <v>1</v>
      </c>
      <c r="B54" s="24">
        <f>$C$49</f>
        <v>0</v>
      </c>
      <c r="C54" s="25">
        <f t="shared" ref="C54:C68" si="0">B54/(1+$B$71)^A54</f>
        <v>0</v>
      </c>
    </row>
    <row r="55" spans="1:3" x14ac:dyDescent="0.3">
      <c r="A55" s="36">
        <v>2</v>
      </c>
      <c r="B55" s="24">
        <f t="shared" ref="B55:B68" si="1">$C$49</f>
        <v>0</v>
      </c>
      <c r="C55" s="25">
        <f t="shared" si="0"/>
        <v>0</v>
      </c>
    </row>
    <row r="56" spans="1:3" x14ac:dyDescent="0.3">
      <c r="A56" s="36">
        <v>3</v>
      </c>
      <c r="B56" s="24">
        <f t="shared" si="1"/>
        <v>0</v>
      </c>
      <c r="C56" s="25">
        <f t="shared" si="0"/>
        <v>0</v>
      </c>
    </row>
    <row r="57" spans="1:3" x14ac:dyDescent="0.3">
      <c r="A57" s="36">
        <v>4</v>
      </c>
      <c r="B57" s="24">
        <f t="shared" si="1"/>
        <v>0</v>
      </c>
      <c r="C57" s="25">
        <f t="shared" si="0"/>
        <v>0</v>
      </c>
    </row>
    <row r="58" spans="1:3" x14ac:dyDescent="0.3">
      <c r="A58" s="36">
        <v>5</v>
      </c>
      <c r="B58" s="24">
        <f t="shared" si="1"/>
        <v>0</v>
      </c>
      <c r="C58" s="25">
        <f t="shared" si="0"/>
        <v>0</v>
      </c>
    </row>
    <row r="59" spans="1:3" x14ac:dyDescent="0.3">
      <c r="A59" s="36">
        <v>6</v>
      </c>
      <c r="B59" s="24">
        <f t="shared" si="1"/>
        <v>0</v>
      </c>
      <c r="C59" s="25">
        <f t="shared" si="0"/>
        <v>0</v>
      </c>
    </row>
    <row r="60" spans="1:3" x14ac:dyDescent="0.3">
      <c r="A60" s="36">
        <v>7</v>
      </c>
      <c r="B60" s="24">
        <f t="shared" si="1"/>
        <v>0</v>
      </c>
      <c r="C60" s="25">
        <f t="shared" si="0"/>
        <v>0</v>
      </c>
    </row>
    <row r="61" spans="1:3" x14ac:dyDescent="0.3">
      <c r="A61" s="36">
        <v>8</v>
      </c>
      <c r="B61" s="24">
        <f t="shared" si="1"/>
        <v>0</v>
      </c>
      <c r="C61" s="25">
        <f t="shared" si="0"/>
        <v>0</v>
      </c>
    </row>
    <row r="62" spans="1:3" x14ac:dyDescent="0.3">
      <c r="A62" s="36">
        <v>9</v>
      </c>
      <c r="B62" s="24">
        <f t="shared" si="1"/>
        <v>0</v>
      </c>
      <c r="C62" s="25">
        <f t="shared" si="0"/>
        <v>0</v>
      </c>
    </row>
    <row r="63" spans="1:3" x14ac:dyDescent="0.3">
      <c r="A63" s="36">
        <v>10</v>
      </c>
      <c r="B63" s="24">
        <f t="shared" si="1"/>
        <v>0</v>
      </c>
      <c r="C63" s="25">
        <f t="shared" si="0"/>
        <v>0</v>
      </c>
    </row>
    <row r="64" spans="1:3" x14ac:dyDescent="0.3">
      <c r="A64" s="36">
        <v>11</v>
      </c>
      <c r="B64" s="24">
        <f t="shared" si="1"/>
        <v>0</v>
      </c>
      <c r="C64" s="25">
        <f t="shared" si="0"/>
        <v>0</v>
      </c>
    </row>
    <row r="65" spans="1:3" x14ac:dyDescent="0.3">
      <c r="A65" s="36">
        <v>12</v>
      </c>
      <c r="B65" s="24">
        <f t="shared" si="1"/>
        <v>0</v>
      </c>
      <c r="C65" s="25">
        <f t="shared" si="0"/>
        <v>0</v>
      </c>
    </row>
    <row r="66" spans="1:3" x14ac:dyDescent="0.3">
      <c r="A66" s="36">
        <v>13</v>
      </c>
      <c r="B66" s="24">
        <f t="shared" si="1"/>
        <v>0</v>
      </c>
      <c r="C66" s="25">
        <f t="shared" si="0"/>
        <v>0</v>
      </c>
    </row>
    <row r="67" spans="1:3" x14ac:dyDescent="0.3">
      <c r="A67" s="36">
        <v>14</v>
      </c>
      <c r="B67" s="24">
        <f t="shared" si="1"/>
        <v>0</v>
      </c>
      <c r="C67" s="25">
        <f t="shared" si="0"/>
        <v>0</v>
      </c>
    </row>
    <row r="68" spans="1:3" x14ac:dyDescent="0.3">
      <c r="A68" s="36">
        <v>15</v>
      </c>
      <c r="B68" s="24">
        <f t="shared" si="1"/>
        <v>0</v>
      </c>
      <c r="C68" s="25">
        <f t="shared" si="0"/>
        <v>0</v>
      </c>
    </row>
    <row r="69" spans="1:3" x14ac:dyDescent="0.3">
      <c r="A69" s="49" t="s">
        <v>28</v>
      </c>
      <c r="B69" s="49"/>
      <c r="C69" s="26">
        <f>SUM(C54:C68)</f>
        <v>0</v>
      </c>
    </row>
    <row r="71" spans="1:3" x14ac:dyDescent="0.3">
      <c r="A71" s="27" t="s">
        <v>29</v>
      </c>
      <c r="B71" s="28">
        <v>0.04</v>
      </c>
    </row>
  </sheetData>
  <mergeCells count="43">
    <mergeCell ref="A39:B39"/>
    <mergeCell ref="A27:C27"/>
    <mergeCell ref="A28:C28"/>
    <mergeCell ref="A29:C29"/>
    <mergeCell ref="A32:B32"/>
    <mergeCell ref="A34:B34"/>
    <mergeCell ref="A36:B36"/>
    <mergeCell ref="A37:B37"/>
    <mergeCell ref="A38:B38"/>
    <mergeCell ref="A30:C30"/>
    <mergeCell ref="A31:C31"/>
    <mergeCell ref="A33:B33"/>
    <mergeCell ref="A26:C26"/>
    <mergeCell ref="B7:C7"/>
    <mergeCell ref="A9:C9"/>
    <mergeCell ref="A14:C14"/>
    <mergeCell ref="A15:C15"/>
    <mergeCell ref="A16:C16"/>
    <mergeCell ref="A17:C17"/>
    <mergeCell ref="A19:C19"/>
    <mergeCell ref="A21:C21"/>
    <mergeCell ref="A23:C23"/>
    <mergeCell ref="A24:C24"/>
    <mergeCell ref="A25:C25"/>
    <mergeCell ref="A18:C18"/>
    <mergeCell ref="A20:C20"/>
    <mergeCell ref="A22:C22"/>
    <mergeCell ref="B6:C6"/>
    <mergeCell ref="A1:C1"/>
    <mergeCell ref="A3:C3"/>
    <mergeCell ref="B4:C4"/>
    <mergeCell ref="B5:C5"/>
    <mergeCell ref="A69:B69"/>
    <mergeCell ref="A40:B40"/>
    <mergeCell ref="A45:B45"/>
    <mergeCell ref="A49:B49"/>
    <mergeCell ref="A50:B50"/>
    <mergeCell ref="A52:C52"/>
    <mergeCell ref="A41:B41"/>
    <mergeCell ref="A43:B43"/>
    <mergeCell ref="A44:B44"/>
    <mergeCell ref="A46:B46"/>
    <mergeCell ref="A47:B47"/>
  </mergeCells>
  <conditionalFormatting sqref="C43 C38">
    <cfRule type="cellIs" dxfId="83" priority="5" operator="lessThan">
      <formula>0</formula>
    </cfRule>
  </conditionalFormatting>
  <conditionalFormatting sqref="C43 C38">
    <cfRule type="cellIs" dxfId="82" priority="4" operator="lessThan">
      <formula>0</formula>
    </cfRule>
  </conditionalFormatting>
  <conditionalFormatting sqref="C43 C38">
    <cfRule type="cellIs" dxfId="81" priority="3" operator="lessThan">
      <formula>0</formula>
    </cfRule>
  </conditionalFormatting>
  <conditionalFormatting sqref="C43 C38">
    <cfRule type="cellIs" dxfId="80" priority="2" operator="lessThan">
      <formula>0</formula>
    </cfRule>
  </conditionalFormatting>
  <conditionalFormatting sqref="C46 C40">
    <cfRule type="cellIs" dxfId="79" priority="1" operator="lessThan">
      <formula>0</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5"/>
  <dimension ref="A1:M71"/>
  <sheetViews>
    <sheetView topLeftCell="A46" workbookViewId="0">
      <selection activeCell="B71" sqref="B71"/>
    </sheetView>
  </sheetViews>
  <sheetFormatPr defaultRowHeight="15" x14ac:dyDescent="0.3"/>
  <cols>
    <col min="1" max="1" width="30.7109375" style="1" customWidth="1"/>
    <col min="2" max="2" width="23.140625" style="1" customWidth="1"/>
    <col min="3" max="3" width="29.7109375" style="1" customWidth="1"/>
    <col min="4" max="16384" width="9.140625" style="1"/>
  </cols>
  <sheetData>
    <row r="1" spans="1:7" ht="18.75" x14ac:dyDescent="0.3">
      <c r="A1" s="62" t="s">
        <v>0</v>
      </c>
      <c r="B1" s="62"/>
      <c r="C1" s="62"/>
    </row>
    <row r="3" spans="1:7" x14ac:dyDescent="0.3">
      <c r="A3" s="63" t="s">
        <v>1</v>
      </c>
      <c r="B3" s="64"/>
      <c r="C3" s="64"/>
    </row>
    <row r="4" spans="1:7" ht="15.75" x14ac:dyDescent="0.3">
      <c r="A4" s="2" t="s">
        <v>2</v>
      </c>
      <c r="B4" s="65" t="s">
        <v>32</v>
      </c>
      <c r="C4" s="65"/>
    </row>
    <row r="5" spans="1:7" x14ac:dyDescent="0.3">
      <c r="A5" s="2" t="s">
        <v>3</v>
      </c>
      <c r="B5" s="71" t="s">
        <v>61</v>
      </c>
      <c r="C5" s="71"/>
    </row>
    <row r="6" spans="1:7" x14ac:dyDescent="0.3">
      <c r="A6" s="2" t="s">
        <v>4</v>
      </c>
      <c r="B6" s="83">
        <v>770</v>
      </c>
      <c r="C6" s="83"/>
      <c r="F6" s="3"/>
      <c r="G6" s="3"/>
    </row>
    <row r="7" spans="1:7" x14ac:dyDescent="0.3">
      <c r="A7" s="2" t="s">
        <v>5</v>
      </c>
      <c r="B7" s="71" t="s">
        <v>79</v>
      </c>
      <c r="C7" s="71"/>
    </row>
    <row r="9" spans="1:7" x14ac:dyDescent="0.3">
      <c r="A9" s="63" t="s">
        <v>6</v>
      </c>
      <c r="B9" s="64"/>
      <c r="C9" s="72"/>
    </row>
    <row r="10" spans="1:7" x14ac:dyDescent="0.3">
      <c r="A10" s="4" t="s">
        <v>7</v>
      </c>
      <c r="B10" s="36" t="s">
        <v>34</v>
      </c>
      <c r="C10" s="5" t="s">
        <v>8</v>
      </c>
    </row>
    <row r="11" spans="1:7" x14ac:dyDescent="0.3">
      <c r="A11" s="4" t="s">
        <v>9</v>
      </c>
      <c r="B11" s="6">
        <v>37283.300000000003</v>
      </c>
      <c r="C11" s="6">
        <v>274</v>
      </c>
      <c r="E11" s="3"/>
      <c r="F11" s="3"/>
    </row>
    <row r="12" spans="1:7" x14ac:dyDescent="0.3">
      <c r="A12" s="4" t="s">
        <v>10</v>
      </c>
      <c r="B12" s="7">
        <v>1296.58</v>
      </c>
      <c r="C12" s="7">
        <v>296.18</v>
      </c>
      <c r="E12" s="8"/>
      <c r="F12" s="8"/>
    </row>
    <row r="14" spans="1:7" x14ac:dyDescent="0.3">
      <c r="A14" s="63" t="s">
        <v>38</v>
      </c>
      <c r="B14" s="64"/>
      <c r="C14" s="72"/>
    </row>
    <row r="15" spans="1:7" x14ac:dyDescent="0.3">
      <c r="A15" s="73"/>
      <c r="B15" s="74"/>
      <c r="C15" s="75"/>
    </row>
    <row r="16" spans="1:7" x14ac:dyDescent="0.3">
      <c r="A16" s="76"/>
      <c r="B16" s="69"/>
      <c r="C16" s="70"/>
    </row>
    <row r="17" spans="1:13" x14ac:dyDescent="0.3">
      <c r="A17" s="76"/>
      <c r="B17" s="69"/>
      <c r="C17" s="70"/>
    </row>
    <row r="18" spans="1:13" x14ac:dyDescent="0.3">
      <c r="A18" s="76"/>
      <c r="B18" s="69"/>
      <c r="C18" s="70"/>
    </row>
    <row r="19" spans="1:13" s="9" customFormat="1" x14ac:dyDescent="0.3">
      <c r="A19" s="76"/>
      <c r="B19" s="69"/>
      <c r="C19" s="70"/>
    </row>
    <row r="20" spans="1:13" x14ac:dyDescent="0.3">
      <c r="A20" s="76"/>
      <c r="B20" s="69"/>
      <c r="C20" s="70"/>
    </row>
    <row r="21" spans="1:13" x14ac:dyDescent="0.3">
      <c r="A21" s="68"/>
      <c r="B21" s="69"/>
      <c r="C21" s="70"/>
    </row>
    <row r="22" spans="1:13" x14ac:dyDescent="0.3">
      <c r="A22" s="77"/>
      <c r="B22" s="78"/>
      <c r="C22" s="79"/>
    </row>
    <row r="23" spans="1:13" x14ac:dyDescent="0.3">
      <c r="A23" s="68"/>
      <c r="B23" s="69"/>
      <c r="C23" s="70"/>
    </row>
    <row r="24" spans="1:13" x14ac:dyDescent="0.3">
      <c r="A24" s="68"/>
      <c r="B24" s="69"/>
      <c r="C24" s="70"/>
    </row>
    <row r="25" spans="1:13" x14ac:dyDescent="0.3">
      <c r="A25" s="68"/>
      <c r="B25" s="69"/>
      <c r="C25" s="70"/>
    </row>
    <row r="26" spans="1:13" x14ac:dyDescent="0.3">
      <c r="A26" s="68"/>
      <c r="B26" s="69"/>
      <c r="C26" s="70"/>
    </row>
    <row r="27" spans="1:13" x14ac:dyDescent="0.3">
      <c r="A27" s="68"/>
      <c r="B27" s="69"/>
      <c r="C27" s="70"/>
    </row>
    <row r="28" spans="1:13" x14ac:dyDescent="0.3">
      <c r="A28" s="68"/>
      <c r="B28" s="69"/>
      <c r="C28" s="70"/>
    </row>
    <row r="29" spans="1:13" x14ac:dyDescent="0.3">
      <c r="A29" s="68"/>
      <c r="B29" s="69"/>
      <c r="C29" s="70"/>
    </row>
    <row r="30" spans="1:13" x14ac:dyDescent="0.3">
      <c r="A30" s="68"/>
      <c r="B30" s="69"/>
      <c r="C30" s="70"/>
      <c r="F30" s="31"/>
      <c r="G30" s="30"/>
      <c r="H30" s="30"/>
      <c r="I30" s="30"/>
      <c r="J30" s="30"/>
      <c r="K30" s="30"/>
      <c r="L30" s="30"/>
      <c r="M30" s="30"/>
    </row>
    <row r="31" spans="1:13" x14ac:dyDescent="0.3">
      <c r="A31" s="80"/>
      <c r="B31" s="81"/>
      <c r="C31" s="82"/>
      <c r="F31" s="30"/>
      <c r="G31" s="30"/>
      <c r="H31" s="30"/>
      <c r="I31" s="30"/>
      <c r="J31" s="30"/>
      <c r="K31" s="30"/>
      <c r="L31" s="30"/>
      <c r="M31" s="30"/>
    </row>
    <row r="32" spans="1:13" x14ac:dyDescent="0.3">
      <c r="A32" s="52" t="s">
        <v>11</v>
      </c>
      <c r="B32" s="52"/>
      <c r="C32" s="10"/>
      <c r="F32" s="30"/>
      <c r="G32" s="30"/>
      <c r="H32" s="30"/>
      <c r="I32" s="30"/>
      <c r="J32" s="30"/>
      <c r="K32" s="30"/>
      <c r="L32" s="30"/>
      <c r="M32" s="30"/>
    </row>
    <row r="33" spans="1:13" x14ac:dyDescent="0.3">
      <c r="A33" s="52" t="s">
        <v>12</v>
      </c>
      <c r="B33" s="52"/>
      <c r="C33" s="11">
        <f>(C32*1.22)-C32</f>
        <v>0</v>
      </c>
      <c r="F33" s="30"/>
      <c r="G33" s="30"/>
      <c r="H33" s="30"/>
      <c r="I33" s="30"/>
      <c r="J33" s="30"/>
      <c r="K33" s="30"/>
      <c r="L33" s="30"/>
      <c r="M33" s="30"/>
    </row>
    <row r="34" spans="1:13" x14ac:dyDescent="0.3">
      <c r="A34" s="52" t="s">
        <v>13</v>
      </c>
      <c r="B34" s="52"/>
      <c r="C34" s="11">
        <f>C33+C32</f>
        <v>0</v>
      </c>
      <c r="F34" s="30"/>
      <c r="G34" s="30"/>
      <c r="H34" s="30"/>
      <c r="I34" s="30"/>
      <c r="J34" s="30"/>
      <c r="K34" s="30"/>
      <c r="L34" s="30"/>
      <c r="M34" s="30"/>
    </row>
    <row r="35" spans="1:13" x14ac:dyDescent="0.3">
      <c r="A35" s="12"/>
      <c r="B35" s="12"/>
      <c r="C35" s="13"/>
      <c r="D35" s="3"/>
      <c r="F35" s="30"/>
      <c r="G35" s="30"/>
      <c r="H35" s="30"/>
      <c r="I35" s="30"/>
      <c r="J35" s="30"/>
      <c r="K35" s="30"/>
      <c r="L35" s="30"/>
      <c r="M35" s="30"/>
    </row>
    <row r="36" spans="1:13" x14ac:dyDescent="0.3">
      <c r="A36" s="52" t="s">
        <v>14</v>
      </c>
      <c r="B36" s="52"/>
      <c r="C36" s="14"/>
      <c r="D36" s="3"/>
      <c r="F36" s="30"/>
      <c r="G36" s="30"/>
      <c r="H36" s="30"/>
      <c r="I36" s="30"/>
      <c r="J36" s="30"/>
      <c r="K36" s="30"/>
      <c r="L36" s="30"/>
      <c r="M36" s="30"/>
    </row>
    <row r="37" spans="1:13" x14ac:dyDescent="0.3">
      <c r="A37" s="52" t="s">
        <v>15</v>
      </c>
      <c r="B37" s="52"/>
      <c r="C37" s="15">
        <v>0</v>
      </c>
      <c r="D37" s="3"/>
      <c r="F37" s="30"/>
      <c r="G37" s="30"/>
      <c r="H37" s="30"/>
      <c r="I37" s="30"/>
      <c r="J37" s="30"/>
      <c r="K37" s="30"/>
      <c r="L37" s="30"/>
      <c r="M37" s="30"/>
    </row>
    <row r="38" spans="1:13" x14ac:dyDescent="0.3">
      <c r="A38" s="58" t="s">
        <v>36</v>
      </c>
      <c r="B38" s="59"/>
      <c r="C38" s="38">
        <f>+B12/B11</f>
        <v>3.4776428052237858E-2</v>
      </c>
      <c r="F38" s="30"/>
      <c r="G38" s="30"/>
      <c r="H38" s="30"/>
      <c r="I38" s="30"/>
      <c r="J38" s="30"/>
      <c r="K38" s="30"/>
      <c r="L38" s="30"/>
      <c r="M38" s="30"/>
    </row>
    <row r="39" spans="1:13" x14ac:dyDescent="0.3">
      <c r="A39" s="58" t="s">
        <v>40</v>
      </c>
      <c r="B39" s="59"/>
      <c r="C39" s="16">
        <f>C38*C36</f>
        <v>0</v>
      </c>
      <c r="D39" s="19"/>
      <c r="F39" s="30"/>
      <c r="G39" s="30"/>
      <c r="H39" s="30"/>
      <c r="I39" s="30"/>
      <c r="J39" s="30"/>
      <c r="K39" s="30"/>
      <c r="L39" s="30"/>
      <c r="M39" s="30"/>
    </row>
    <row r="40" spans="1:13" x14ac:dyDescent="0.3">
      <c r="A40" s="50" t="s">
        <v>16</v>
      </c>
      <c r="B40" s="51"/>
      <c r="C40" s="17">
        <f>IF(C39=0,0,B12-C39)</f>
        <v>0</v>
      </c>
      <c r="F40" s="30"/>
      <c r="G40" s="30"/>
      <c r="H40" s="30"/>
      <c r="I40" s="30"/>
      <c r="J40" s="30"/>
      <c r="K40" s="30"/>
      <c r="L40" s="30"/>
      <c r="M40" s="30"/>
    </row>
    <row r="41" spans="1:13" x14ac:dyDescent="0.3">
      <c r="A41" s="50" t="s">
        <v>17</v>
      </c>
      <c r="B41" s="51"/>
      <c r="C41" s="18">
        <f>C37/B11</f>
        <v>0</v>
      </c>
      <c r="F41" s="30"/>
      <c r="G41" s="30"/>
      <c r="H41" s="30"/>
      <c r="I41" s="30"/>
      <c r="J41" s="30"/>
      <c r="K41" s="30"/>
      <c r="L41" s="30"/>
      <c r="M41" s="30"/>
    </row>
    <row r="42" spans="1:13" x14ac:dyDescent="0.3">
      <c r="C42" s="9"/>
      <c r="F42" s="30"/>
      <c r="G42" s="30"/>
      <c r="H42" s="30"/>
      <c r="I42" s="30"/>
      <c r="J42" s="30"/>
      <c r="K42" s="30"/>
      <c r="L42" s="30"/>
      <c r="M42" s="30"/>
    </row>
    <row r="43" spans="1:13" x14ac:dyDescent="0.3">
      <c r="A43" s="52" t="s">
        <v>18</v>
      </c>
      <c r="B43" s="52"/>
      <c r="C43" s="14"/>
    </row>
    <row r="44" spans="1:13" x14ac:dyDescent="0.3">
      <c r="A44" s="58" t="s">
        <v>37</v>
      </c>
      <c r="B44" s="59"/>
      <c r="C44" s="38">
        <f>+C12/C11</f>
        <v>1.0809489051094892</v>
      </c>
    </row>
    <row r="45" spans="1:13" x14ac:dyDescent="0.3">
      <c r="A45" s="52" t="s">
        <v>19</v>
      </c>
      <c r="B45" s="52"/>
      <c r="C45" s="15">
        <f>IF(C43=0, 0,C11- C43)</f>
        <v>0</v>
      </c>
    </row>
    <row r="46" spans="1:13" x14ac:dyDescent="0.3">
      <c r="A46" s="52" t="s">
        <v>20</v>
      </c>
      <c r="B46" s="52"/>
      <c r="C46" s="20">
        <f>IF(C43=0, 0, 1-C43/C11)</f>
        <v>0</v>
      </c>
    </row>
    <row r="47" spans="1:13" x14ac:dyDescent="0.3">
      <c r="A47" s="52" t="s">
        <v>21</v>
      </c>
      <c r="B47" s="52"/>
      <c r="C47" s="21">
        <f>IF(C43=0, 0, C45*C12/C11)</f>
        <v>0</v>
      </c>
    </row>
    <row r="48" spans="1:13" ht="15.75" thickBot="1" x14ac:dyDescent="0.35">
      <c r="C48" s="9"/>
    </row>
    <row r="49" spans="1:3" ht="15.75" thickBot="1" x14ac:dyDescent="0.35">
      <c r="A49" s="53" t="s">
        <v>22</v>
      </c>
      <c r="B49" s="54"/>
      <c r="C49" s="22">
        <f>C40+C47</f>
        <v>0</v>
      </c>
    </row>
    <row r="50" spans="1:3" ht="15.75" thickBot="1" x14ac:dyDescent="0.35">
      <c r="A50" s="55" t="s">
        <v>23</v>
      </c>
      <c r="B50" s="56"/>
      <c r="C50" s="23">
        <f>C69</f>
        <v>0</v>
      </c>
    </row>
    <row r="52" spans="1:3" x14ac:dyDescent="0.3">
      <c r="A52" s="57" t="s">
        <v>24</v>
      </c>
      <c r="B52" s="57"/>
      <c r="C52" s="57"/>
    </row>
    <row r="53" spans="1:3" x14ac:dyDescent="0.3">
      <c r="A53" s="37" t="s">
        <v>25</v>
      </c>
      <c r="B53" s="37" t="s">
        <v>26</v>
      </c>
      <c r="C53" s="37" t="s">
        <v>27</v>
      </c>
    </row>
    <row r="54" spans="1:3" x14ac:dyDescent="0.3">
      <c r="A54" s="36">
        <v>1</v>
      </c>
      <c r="B54" s="24">
        <f>$C$49</f>
        <v>0</v>
      </c>
      <c r="C54" s="25">
        <f t="shared" ref="C54:C68" si="0">B54/(1+$B$71)^A54</f>
        <v>0</v>
      </c>
    </row>
    <row r="55" spans="1:3" x14ac:dyDescent="0.3">
      <c r="A55" s="36">
        <v>2</v>
      </c>
      <c r="B55" s="24">
        <f t="shared" ref="B55:B68" si="1">$C$49</f>
        <v>0</v>
      </c>
      <c r="C55" s="25">
        <f t="shared" si="0"/>
        <v>0</v>
      </c>
    </row>
    <row r="56" spans="1:3" x14ac:dyDescent="0.3">
      <c r="A56" s="36">
        <v>3</v>
      </c>
      <c r="B56" s="24">
        <f t="shared" si="1"/>
        <v>0</v>
      </c>
      <c r="C56" s="25">
        <f t="shared" si="0"/>
        <v>0</v>
      </c>
    </row>
    <row r="57" spans="1:3" x14ac:dyDescent="0.3">
      <c r="A57" s="36">
        <v>4</v>
      </c>
      <c r="B57" s="24">
        <f t="shared" si="1"/>
        <v>0</v>
      </c>
      <c r="C57" s="25">
        <f t="shared" si="0"/>
        <v>0</v>
      </c>
    </row>
    <row r="58" spans="1:3" x14ac:dyDescent="0.3">
      <c r="A58" s="36">
        <v>5</v>
      </c>
      <c r="B58" s="24">
        <f t="shared" si="1"/>
        <v>0</v>
      </c>
      <c r="C58" s="25">
        <f t="shared" si="0"/>
        <v>0</v>
      </c>
    </row>
    <row r="59" spans="1:3" x14ac:dyDescent="0.3">
      <c r="A59" s="36">
        <v>6</v>
      </c>
      <c r="B59" s="24">
        <f t="shared" si="1"/>
        <v>0</v>
      </c>
      <c r="C59" s="25">
        <f t="shared" si="0"/>
        <v>0</v>
      </c>
    </row>
    <row r="60" spans="1:3" x14ac:dyDescent="0.3">
      <c r="A60" s="36">
        <v>7</v>
      </c>
      <c r="B60" s="24">
        <f t="shared" si="1"/>
        <v>0</v>
      </c>
      <c r="C60" s="25">
        <f t="shared" si="0"/>
        <v>0</v>
      </c>
    </row>
    <row r="61" spans="1:3" x14ac:dyDescent="0.3">
      <c r="A61" s="36">
        <v>8</v>
      </c>
      <c r="B61" s="24">
        <f t="shared" si="1"/>
        <v>0</v>
      </c>
      <c r="C61" s="25">
        <f t="shared" si="0"/>
        <v>0</v>
      </c>
    </row>
    <row r="62" spans="1:3" x14ac:dyDescent="0.3">
      <c r="A62" s="36">
        <v>9</v>
      </c>
      <c r="B62" s="24">
        <f t="shared" si="1"/>
        <v>0</v>
      </c>
      <c r="C62" s="25">
        <f t="shared" si="0"/>
        <v>0</v>
      </c>
    </row>
    <row r="63" spans="1:3" x14ac:dyDescent="0.3">
      <c r="A63" s="36">
        <v>10</v>
      </c>
      <c r="B63" s="24">
        <f t="shared" si="1"/>
        <v>0</v>
      </c>
      <c r="C63" s="25">
        <f t="shared" si="0"/>
        <v>0</v>
      </c>
    </row>
    <row r="64" spans="1:3" x14ac:dyDescent="0.3">
      <c r="A64" s="36">
        <v>11</v>
      </c>
      <c r="B64" s="24">
        <f t="shared" si="1"/>
        <v>0</v>
      </c>
      <c r="C64" s="25">
        <f t="shared" si="0"/>
        <v>0</v>
      </c>
    </row>
    <row r="65" spans="1:3" x14ac:dyDescent="0.3">
      <c r="A65" s="36">
        <v>12</v>
      </c>
      <c r="B65" s="24">
        <f t="shared" si="1"/>
        <v>0</v>
      </c>
      <c r="C65" s="25">
        <f t="shared" si="0"/>
        <v>0</v>
      </c>
    </row>
    <row r="66" spans="1:3" x14ac:dyDescent="0.3">
      <c r="A66" s="36">
        <v>13</v>
      </c>
      <c r="B66" s="24">
        <f t="shared" si="1"/>
        <v>0</v>
      </c>
      <c r="C66" s="25">
        <f t="shared" si="0"/>
        <v>0</v>
      </c>
    </row>
    <row r="67" spans="1:3" x14ac:dyDescent="0.3">
      <c r="A67" s="36">
        <v>14</v>
      </c>
      <c r="B67" s="24">
        <f t="shared" si="1"/>
        <v>0</v>
      </c>
      <c r="C67" s="25">
        <f t="shared" si="0"/>
        <v>0</v>
      </c>
    </row>
    <row r="68" spans="1:3" x14ac:dyDescent="0.3">
      <c r="A68" s="36">
        <v>15</v>
      </c>
      <c r="B68" s="24">
        <f t="shared" si="1"/>
        <v>0</v>
      </c>
      <c r="C68" s="25">
        <f t="shared" si="0"/>
        <v>0</v>
      </c>
    </row>
    <row r="69" spans="1:3" x14ac:dyDescent="0.3">
      <c r="A69" s="49" t="s">
        <v>28</v>
      </c>
      <c r="B69" s="49"/>
      <c r="C69" s="26">
        <f>SUM(C54:C68)</f>
        <v>0</v>
      </c>
    </row>
    <row r="71" spans="1:3" x14ac:dyDescent="0.3">
      <c r="A71" s="27" t="s">
        <v>29</v>
      </c>
      <c r="B71" s="28">
        <v>0.04</v>
      </c>
    </row>
  </sheetData>
  <mergeCells count="43">
    <mergeCell ref="A39:B39"/>
    <mergeCell ref="A27:C27"/>
    <mergeCell ref="A28:C28"/>
    <mergeCell ref="A29:C29"/>
    <mergeCell ref="A32:B32"/>
    <mergeCell ref="A34:B34"/>
    <mergeCell ref="A36:B36"/>
    <mergeCell ref="A37:B37"/>
    <mergeCell ref="A38:B38"/>
    <mergeCell ref="A30:C30"/>
    <mergeCell ref="A31:C31"/>
    <mergeCell ref="A33:B33"/>
    <mergeCell ref="A26:C26"/>
    <mergeCell ref="B7:C7"/>
    <mergeCell ref="A9:C9"/>
    <mergeCell ref="A14:C14"/>
    <mergeCell ref="A15:C15"/>
    <mergeCell ref="A16:C16"/>
    <mergeCell ref="A17:C17"/>
    <mergeCell ref="A19:C19"/>
    <mergeCell ref="A21:C21"/>
    <mergeCell ref="A23:C23"/>
    <mergeCell ref="A24:C24"/>
    <mergeCell ref="A25:C25"/>
    <mergeCell ref="A18:C18"/>
    <mergeCell ref="A20:C20"/>
    <mergeCell ref="A22:C22"/>
    <mergeCell ref="B6:C6"/>
    <mergeCell ref="A1:C1"/>
    <mergeCell ref="A3:C3"/>
    <mergeCell ref="B4:C4"/>
    <mergeCell ref="B5:C5"/>
    <mergeCell ref="A69:B69"/>
    <mergeCell ref="A40:B40"/>
    <mergeCell ref="A45:B45"/>
    <mergeCell ref="A49:B49"/>
    <mergeCell ref="A50:B50"/>
    <mergeCell ref="A52:C52"/>
    <mergeCell ref="A41:B41"/>
    <mergeCell ref="A43:B43"/>
    <mergeCell ref="A44:B44"/>
    <mergeCell ref="A46:B46"/>
    <mergeCell ref="A47:B47"/>
  </mergeCells>
  <conditionalFormatting sqref="C43 C38">
    <cfRule type="cellIs" dxfId="78" priority="5" operator="lessThan">
      <formula>0</formula>
    </cfRule>
  </conditionalFormatting>
  <conditionalFormatting sqref="C43 C38">
    <cfRule type="cellIs" dxfId="77" priority="4" operator="lessThan">
      <formula>0</formula>
    </cfRule>
  </conditionalFormatting>
  <conditionalFormatting sqref="C43 C38">
    <cfRule type="cellIs" dxfId="76" priority="3" operator="lessThan">
      <formula>0</formula>
    </cfRule>
  </conditionalFormatting>
  <conditionalFormatting sqref="C43 C38">
    <cfRule type="cellIs" dxfId="75" priority="2" operator="lessThan">
      <formula>0</formula>
    </cfRule>
  </conditionalFormatting>
  <conditionalFormatting sqref="C46 C40">
    <cfRule type="cellIs" dxfId="74" priority="1" operator="lessThan">
      <formula>0</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1"/>
  <dimension ref="A1:M71"/>
  <sheetViews>
    <sheetView topLeftCell="A43" workbookViewId="0">
      <selection activeCell="A23" sqref="A23:C23"/>
    </sheetView>
  </sheetViews>
  <sheetFormatPr defaultRowHeight="15" x14ac:dyDescent="0.3"/>
  <cols>
    <col min="1" max="1" width="30.7109375" style="1" customWidth="1"/>
    <col min="2" max="2" width="23.140625" style="1" customWidth="1"/>
    <col min="3" max="3" width="29.7109375" style="1" customWidth="1"/>
    <col min="4" max="16384" width="9.140625" style="1"/>
  </cols>
  <sheetData>
    <row r="1" spans="1:7" ht="18.75" x14ac:dyDescent="0.3">
      <c r="A1" s="62" t="s">
        <v>0</v>
      </c>
      <c r="B1" s="62"/>
      <c r="C1" s="62"/>
    </row>
    <row r="3" spans="1:7" x14ac:dyDescent="0.3">
      <c r="A3" s="63" t="s">
        <v>1</v>
      </c>
      <c r="B3" s="64"/>
      <c r="C3" s="64"/>
    </row>
    <row r="4" spans="1:7" ht="15.75" x14ac:dyDescent="0.3">
      <c r="A4" s="2" t="s">
        <v>2</v>
      </c>
      <c r="B4" s="65" t="s">
        <v>32</v>
      </c>
      <c r="C4" s="65"/>
    </row>
    <row r="5" spans="1:7" x14ac:dyDescent="0.3">
      <c r="A5" s="2" t="s">
        <v>3</v>
      </c>
      <c r="B5" s="71" t="s">
        <v>62</v>
      </c>
      <c r="C5" s="71"/>
    </row>
    <row r="6" spans="1:7" x14ac:dyDescent="0.3">
      <c r="A6" s="2" t="s">
        <v>4</v>
      </c>
      <c r="B6" s="83">
        <v>1032</v>
      </c>
      <c r="C6" s="71"/>
      <c r="F6" s="3"/>
      <c r="G6" s="3"/>
    </row>
    <row r="7" spans="1:7" x14ac:dyDescent="0.3">
      <c r="A7" s="2" t="s">
        <v>5</v>
      </c>
      <c r="B7" s="46" t="s">
        <v>80</v>
      </c>
      <c r="C7" s="46"/>
    </row>
    <row r="9" spans="1:7" x14ac:dyDescent="0.3">
      <c r="A9" s="63" t="s">
        <v>6</v>
      </c>
      <c r="B9" s="64"/>
      <c r="C9" s="72"/>
    </row>
    <row r="10" spans="1:7" x14ac:dyDescent="0.3">
      <c r="A10" s="4" t="s">
        <v>7</v>
      </c>
      <c r="B10" s="36" t="s">
        <v>34</v>
      </c>
      <c r="C10" s="5" t="s">
        <v>8</v>
      </c>
    </row>
    <row r="11" spans="1:7" x14ac:dyDescent="0.3">
      <c r="A11" s="4" t="s">
        <v>9</v>
      </c>
      <c r="B11" s="6">
        <v>155896</v>
      </c>
      <c r="C11" s="6">
        <v>13806</v>
      </c>
      <c r="E11" s="3"/>
      <c r="F11" s="3"/>
    </row>
    <row r="12" spans="1:7" x14ac:dyDescent="0.3">
      <c r="A12" s="4" t="s">
        <v>10</v>
      </c>
      <c r="B12" s="7">
        <v>11917</v>
      </c>
      <c r="C12" s="7">
        <v>3575</v>
      </c>
      <c r="E12" s="8"/>
      <c r="F12" s="8"/>
    </row>
    <row r="14" spans="1:7" x14ac:dyDescent="0.3">
      <c r="A14" s="63" t="s">
        <v>38</v>
      </c>
      <c r="B14" s="64"/>
      <c r="C14" s="72"/>
    </row>
    <row r="15" spans="1:7" x14ac:dyDescent="0.3">
      <c r="A15" s="73"/>
      <c r="B15" s="74"/>
      <c r="C15" s="75"/>
    </row>
    <row r="16" spans="1:7" x14ac:dyDescent="0.3">
      <c r="A16" s="76"/>
      <c r="B16" s="69"/>
      <c r="C16" s="70"/>
    </row>
    <row r="17" spans="1:13" x14ac:dyDescent="0.3">
      <c r="A17" s="76"/>
      <c r="B17" s="69"/>
      <c r="C17" s="70"/>
    </row>
    <row r="18" spans="1:13" x14ac:dyDescent="0.3">
      <c r="A18" s="76"/>
      <c r="B18" s="69"/>
      <c r="C18" s="70"/>
    </row>
    <row r="19" spans="1:13" s="9" customFormat="1" x14ac:dyDescent="0.3">
      <c r="A19" s="76"/>
      <c r="B19" s="69"/>
      <c r="C19" s="70"/>
    </row>
    <row r="20" spans="1:13" x14ac:dyDescent="0.3">
      <c r="A20" s="76"/>
      <c r="B20" s="69"/>
      <c r="C20" s="70"/>
    </row>
    <row r="21" spans="1:13" x14ac:dyDescent="0.3">
      <c r="A21" s="68"/>
      <c r="B21" s="69"/>
      <c r="C21" s="70"/>
    </row>
    <row r="22" spans="1:13" x14ac:dyDescent="0.3">
      <c r="A22" s="77"/>
      <c r="B22" s="78"/>
      <c r="C22" s="79"/>
    </row>
    <row r="23" spans="1:13" x14ac:dyDescent="0.3">
      <c r="A23" s="68"/>
      <c r="B23" s="69"/>
      <c r="C23" s="70"/>
    </row>
    <row r="24" spans="1:13" x14ac:dyDescent="0.3">
      <c r="A24" s="68"/>
      <c r="B24" s="69"/>
      <c r="C24" s="70"/>
    </row>
    <row r="25" spans="1:13" x14ac:dyDescent="0.3">
      <c r="A25" s="68"/>
      <c r="B25" s="69"/>
      <c r="C25" s="70"/>
    </row>
    <row r="26" spans="1:13" x14ac:dyDescent="0.3">
      <c r="A26" s="68"/>
      <c r="B26" s="69"/>
      <c r="C26" s="70"/>
    </row>
    <row r="27" spans="1:13" x14ac:dyDescent="0.3">
      <c r="A27" s="68"/>
      <c r="B27" s="69"/>
      <c r="C27" s="70"/>
    </row>
    <row r="28" spans="1:13" x14ac:dyDescent="0.3">
      <c r="A28" s="68"/>
      <c r="B28" s="69"/>
      <c r="C28" s="70"/>
    </row>
    <row r="29" spans="1:13" x14ac:dyDescent="0.3">
      <c r="A29" s="68"/>
      <c r="B29" s="69"/>
      <c r="C29" s="70"/>
    </row>
    <row r="30" spans="1:13" x14ac:dyDescent="0.3">
      <c r="A30" s="68"/>
      <c r="B30" s="69"/>
      <c r="C30" s="70"/>
      <c r="F30" s="31"/>
      <c r="G30" s="30"/>
      <c r="H30" s="30"/>
      <c r="I30" s="30"/>
      <c r="J30" s="30"/>
      <c r="K30" s="30"/>
      <c r="L30" s="30"/>
      <c r="M30" s="30"/>
    </row>
    <row r="31" spans="1:13" x14ac:dyDescent="0.3">
      <c r="A31" s="80"/>
      <c r="B31" s="81"/>
      <c r="C31" s="82"/>
      <c r="F31" s="30"/>
      <c r="G31" s="30"/>
      <c r="H31" s="30"/>
      <c r="I31" s="30"/>
      <c r="J31" s="30"/>
      <c r="K31" s="30"/>
      <c r="L31" s="30"/>
      <c r="M31" s="30"/>
    </row>
    <row r="32" spans="1:13" x14ac:dyDescent="0.3">
      <c r="A32" s="52" t="s">
        <v>11</v>
      </c>
      <c r="B32" s="52"/>
      <c r="C32" s="10"/>
      <c r="F32" s="30"/>
      <c r="G32" s="30"/>
      <c r="H32" s="30"/>
      <c r="I32" s="30"/>
      <c r="J32" s="30"/>
      <c r="K32" s="30"/>
      <c r="L32" s="30"/>
      <c r="M32" s="30"/>
    </row>
    <row r="33" spans="1:13" x14ac:dyDescent="0.3">
      <c r="A33" s="52" t="s">
        <v>12</v>
      </c>
      <c r="B33" s="52"/>
      <c r="C33" s="11">
        <f>(C32*1.22)-C32</f>
        <v>0</v>
      </c>
      <c r="F33" s="30"/>
      <c r="G33" s="30"/>
      <c r="H33" s="30"/>
      <c r="I33" s="30"/>
      <c r="J33" s="30"/>
      <c r="K33" s="30"/>
      <c r="L33" s="30"/>
      <c r="M33" s="30"/>
    </row>
    <row r="34" spans="1:13" x14ac:dyDescent="0.3">
      <c r="A34" s="52" t="s">
        <v>13</v>
      </c>
      <c r="B34" s="52"/>
      <c r="C34" s="11">
        <f>C33+C32</f>
        <v>0</v>
      </c>
      <c r="F34" s="30"/>
      <c r="G34" s="30"/>
      <c r="H34" s="30"/>
      <c r="I34" s="30"/>
      <c r="J34" s="30"/>
      <c r="K34" s="30"/>
      <c r="L34" s="30"/>
      <c r="M34" s="30"/>
    </row>
    <row r="35" spans="1:13" x14ac:dyDescent="0.3">
      <c r="A35" s="12"/>
      <c r="B35" s="12"/>
      <c r="C35" s="13"/>
      <c r="D35" s="3"/>
      <c r="F35" s="30"/>
      <c r="G35" s="30"/>
      <c r="H35" s="30"/>
      <c r="I35" s="30"/>
      <c r="J35" s="30"/>
      <c r="K35" s="30"/>
      <c r="L35" s="30"/>
      <c r="M35" s="30"/>
    </row>
    <row r="36" spans="1:13" x14ac:dyDescent="0.3">
      <c r="A36" s="52" t="s">
        <v>14</v>
      </c>
      <c r="B36" s="52"/>
      <c r="C36" s="14"/>
      <c r="D36" s="3"/>
      <c r="F36" s="30"/>
      <c r="G36" s="30"/>
      <c r="H36" s="30"/>
      <c r="I36" s="30"/>
      <c r="J36" s="30"/>
      <c r="K36" s="30"/>
      <c r="L36" s="30"/>
      <c r="M36" s="30"/>
    </row>
    <row r="37" spans="1:13" x14ac:dyDescent="0.3">
      <c r="A37" s="52" t="s">
        <v>15</v>
      </c>
      <c r="B37" s="52"/>
      <c r="C37" s="15">
        <v>0</v>
      </c>
      <c r="D37" s="3"/>
      <c r="F37" s="30"/>
      <c r="G37" s="30"/>
      <c r="H37" s="30"/>
      <c r="I37" s="30"/>
      <c r="J37" s="30"/>
      <c r="K37" s="30"/>
      <c r="L37" s="30"/>
      <c r="M37" s="30"/>
    </row>
    <row r="38" spans="1:13" x14ac:dyDescent="0.3">
      <c r="A38" s="58" t="s">
        <v>36</v>
      </c>
      <c r="B38" s="59"/>
      <c r="C38" s="38">
        <f>+B12/B11</f>
        <v>7.6441986965669423E-2</v>
      </c>
      <c r="F38" s="30"/>
      <c r="G38" s="30"/>
      <c r="H38" s="30"/>
      <c r="I38" s="30"/>
      <c r="J38" s="30"/>
      <c r="K38" s="30"/>
      <c r="L38" s="30"/>
      <c r="M38" s="30"/>
    </row>
    <row r="39" spans="1:13" x14ac:dyDescent="0.3">
      <c r="A39" s="58" t="s">
        <v>40</v>
      </c>
      <c r="B39" s="59"/>
      <c r="C39" s="16">
        <v>0</v>
      </c>
      <c r="D39" s="19"/>
      <c r="F39" s="30"/>
      <c r="G39" s="30"/>
      <c r="H39" s="30"/>
      <c r="I39" s="30"/>
      <c r="J39" s="30"/>
      <c r="K39" s="30"/>
      <c r="L39" s="30"/>
      <c r="M39" s="30"/>
    </row>
    <row r="40" spans="1:13" x14ac:dyDescent="0.3">
      <c r="A40" s="50" t="s">
        <v>16</v>
      </c>
      <c r="B40" s="51"/>
      <c r="C40" s="17">
        <f>IF(C39=0,0,B12-C39)</f>
        <v>0</v>
      </c>
      <c r="F40" s="30"/>
      <c r="G40" s="30"/>
      <c r="H40" s="30"/>
      <c r="I40" s="30"/>
      <c r="J40" s="30"/>
      <c r="K40" s="30"/>
      <c r="L40" s="30"/>
      <c r="M40" s="30"/>
    </row>
    <row r="41" spans="1:13" x14ac:dyDescent="0.3">
      <c r="A41" s="50" t="s">
        <v>17</v>
      </c>
      <c r="B41" s="51"/>
      <c r="C41" s="18">
        <f>C37/B11</f>
        <v>0</v>
      </c>
      <c r="F41" s="30"/>
      <c r="G41" s="30"/>
      <c r="H41" s="30"/>
      <c r="I41" s="30"/>
      <c r="J41" s="30"/>
      <c r="K41" s="30"/>
      <c r="L41" s="30"/>
      <c r="M41" s="30"/>
    </row>
    <row r="42" spans="1:13" x14ac:dyDescent="0.3">
      <c r="C42" s="9"/>
      <c r="F42" s="30"/>
      <c r="G42" s="30"/>
      <c r="H42" s="30"/>
      <c r="I42" s="30"/>
      <c r="J42" s="30"/>
      <c r="K42" s="30"/>
      <c r="L42" s="30"/>
      <c r="M42" s="30"/>
    </row>
    <row r="43" spans="1:13" x14ac:dyDescent="0.3">
      <c r="A43" s="52" t="s">
        <v>18</v>
      </c>
      <c r="B43" s="52"/>
      <c r="C43" s="14"/>
    </row>
    <row r="44" spans="1:13" x14ac:dyDescent="0.3">
      <c r="A44" s="58" t="s">
        <v>37</v>
      </c>
      <c r="B44" s="59"/>
      <c r="C44" s="38">
        <f>+C12/C11</f>
        <v>0.25894538606403011</v>
      </c>
    </row>
    <row r="45" spans="1:13" x14ac:dyDescent="0.3">
      <c r="A45" s="52" t="s">
        <v>19</v>
      </c>
      <c r="B45" s="52"/>
      <c r="C45" s="15">
        <f>IF(C43=0, 0,C11- C43)</f>
        <v>0</v>
      </c>
    </row>
    <row r="46" spans="1:13" x14ac:dyDescent="0.3">
      <c r="A46" s="52" t="s">
        <v>20</v>
      </c>
      <c r="B46" s="52"/>
      <c r="C46" s="20">
        <f>IF(C43=0, 0, 1-C43/C11)</f>
        <v>0</v>
      </c>
    </row>
    <row r="47" spans="1:13" x14ac:dyDescent="0.3">
      <c r="A47" s="52" t="s">
        <v>21</v>
      </c>
      <c r="B47" s="52"/>
      <c r="C47" s="21">
        <f>IF(C43=0, 0, C45*C12/C11)</f>
        <v>0</v>
      </c>
    </row>
    <row r="48" spans="1:13" ht="15.75" thickBot="1" x14ac:dyDescent="0.35">
      <c r="C48" s="9"/>
    </row>
    <row r="49" spans="1:3" ht="15.75" thickBot="1" x14ac:dyDescent="0.35">
      <c r="A49" s="53" t="s">
        <v>22</v>
      </c>
      <c r="B49" s="54"/>
      <c r="C49" s="22">
        <f>C40+C47</f>
        <v>0</v>
      </c>
    </row>
    <row r="50" spans="1:3" ht="15.75" thickBot="1" x14ac:dyDescent="0.35">
      <c r="A50" s="55" t="s">
        <v>23</v>
      </c>
      <c r="B50" s="56"/>
      <c r="C50" s="23">
        <f>C69</f>
        <v>0</v>
      </c>
    </row>
    <row r="52" spans="1:3" x14ac:dyDescent="0.3">
      <c r="A52" s="57" t="s">
        <v>24</v>
      </c>
      <c r="B52" s="57"/>
      <c r="C52" s="57"/>
    </row>
    <row r="53" spans="1:3" x14ac:dyDescent="0.3">
      <c r="A53" s="37" t="s">
        <v>25</v>
      </c>
      <c r="B53" s="37" t="s">
        <v>26</v>
      </c>
      <c r="C53" s="37" t="s">
        <v>27</v>
      </c>
    </row>
    <row r="54" spans="1:3" x14ac:dyDescent="0.3">
      <c r="A54" s="36">
        <v>1</v>
      </c>
      <c r="B54" s="24">
        <f>$C$49</f>
        <v>0</v>
      </c>
      <c r="C54" s="25">
        <f t="shared" ref="C54:C68" si="0">B54/(1+$B$71)^A54</f>
        <v>0</v>
      </c>
    </row>
    <row r="55" spans="1:3" x14ac:dyDescent="0.3">
      <c r="A55" s="36">
        <v>2</v>
      </c>
      <c r="B55" s="24">
        <f t="shared" ref="B55:B68" si="1">$C$49</f>
        <v>0</v>
      </c>
      <c r="C55" s="25">
        <f t="shared" si="0"/>
        <v>0</v>
      </c>
    </row>
    <row r="56" spans="1:3" x14ac:dyDescent="0.3">
      <c r="A56" s="36">
        <v>3</v>
      </c>
      <c r="B56" s="24">
        <f t="shared" si="1"/>
        <v>0</v>
      </c>
      <c r="C56" s="25">
        <f t="shared" si="0"/>
        <v>0</v>
      </c>
    </row>
    <row r="57" spans="1:3" x14ac:dyDescent="0.3">
      <c r="A57" s="36">
        <v>4</v>
      </c>
      <c r="B57" s="24">
        <f t="shared" si="1"/>
        <v>0</v>
      </c>
      <c r="C57" s="25">
        <f t="shared" si="0"/>
        <v>0</v>
      </c>
    </row>
    <row r="58" spans="1:3" x14ac:dyDescent="0.3">
      <c r="A58" s="36">
        <v>5</v>
      </c>
      <c r="B58" s="24">
        <f t="shared" si="1"/>
        <v>0</v>
      </c>
      <c r="C58" s="25">
        <f t="shared" si="0"/>
        <v>0</v>
      </c>
    </row>
    <row r="59" spans="1:3" x14ac:dyDescent="0.3">
      <c r="A59" s="36">
        <v>6</v>
      </c>
      <c r="B59" s="24">
        <f t="shared" si="1"/>
        <v>0</v>
      </c>
      <c r="C59" s="25">
        <f t="shared" si="0"/>
        <v>0</v>
      </c>
    </row>
    <row r="60" spans="1:3" x14ac:dyDescent="0.3">
      <c r="A60" s="36">
        <v>7</v>
      </c>
      <c r="B60" s="24">
        <f t="shared" si="1"/>
        <v>0</v>
      </c>
      <c r="C60" s="25">
        <f t="shared" si="0"/>
        <v>0</v>
      </c>
    </row>
    <row r="61" spans="1:3" x14ac:dyDescent="0.3">
      <c r="A61" s="36">
        <v>8</v>
      </c>
      <c r="B61" s="24">
        <f t="shared" si="1"/>
        <v>0</v>
      </c>
      <c r="C61" s="25">
        <f t="shared" si="0"/>
        <v>0</v>
      </c>
    </row>
    <row r="62" spans="1:3" x14ac:dyDescent="0.3">
      <c r="A62" s="36">
        <v>9</v>
      </c>
      <c r="B62" s="24">
        <f t="shared" si="1"/>
        <v>0</v>
      </c>
      <c r="C62" s="25">
        <f t="shared" si="0"/>
        <v>0</v>
      </c>
    </row>
    <row r="63" spans="1:3" x14ac:dyDescent="0.3">
      <c r="A63" s="36">
        <v>10</v>
      </c>
      <c r="B63" s="24">
        <f t="shared" si="1"/>
        <v>0</v>
      </c>
      <c r="C63" s="25">
        <f t="shared" si="0"/>
        <v>0</v>
      </c>
    </row>
    <row r="64" spans="1:3" x14ac:dyDescent="0.3">
      <c r="A64" s="36">
        <v>11</v>
      </c>
      <c r="B64" s="24">
        <f t="shared" si="1"/>
        <v>0</v>
      </c>
      <c r="C64" s="25">
        <f t="shared" si="0"/>
        <v>0</v>
      </c>
    </row>
    <row r="65" spans="1:3" x14ac:dyDescent="0.3">
      <c r="A65" s="36">
        <v>12</v>
      </c>
      <c r="B65" s="24">
        <f t="shared" si="1"/>
        <v>0</v>
      </c>
      <c r="C65" s="25">
        <f t="shared" si="0"/>
        <v>0</v>
      </c>
    </row>
    <row r="66" spans="1:3" x14ac:dyDescent="0.3">
      <c r="A66" s="36">
        <v>13</v>
      </c>
      <c r="B66" s="24">
        <f t="shared" si="1"/>
        <v>0</v>
      </c>
      <c r="C66" s="25">
        <f t="shared" si="0"/>
        <v>0</v>
      </c>
    </row>
    <row r="67" spans="1:3" x14ac:dyDescent="0.3">
      <c r="A67" s="36">
        <v>14</v>
      </c>
      <c r="B67" s="24">
        <f t="shared" si="1"/>
        <v>0</v>
      </c>
      <c r="C67" s="25">
        <f t="shared" si="0"/>
        <v>0</v>
      </c>
    </row>
    <row r="68" spans="1:3" x14ac:dyDescent="0.3">
      <c r="A68" s="36">
        <v>15</v>
      </c>
      <c r="B68" s="24">
        <f t="shared" si="1"/>
        <v>0</v>
      </c>
      <c r="C68" s="25">
        <f t="shared" si="0"/>
        <v>0</v>
      </c>
    </row>
    <row r="69" spans="1:3" x14ac:dyDescent="0.3">
      <c r="A69" s="49" t="s">
        <v>28</v>
      </c>
      <c r="B69" s="49"/>
      <c r="C69" s="26">
        <f>SUM(C54:C68)</f>
        <v>0</v>
      </c>
    </row>
    <row r="71" spans="1:3" x14ac:dyDescent="0.3">
      <c r="A71" s="27" t="s">
        <v>29</v>
      </c>
      <c r="B71" s="28">
        <v>0.04</v>
      </c>
    </row>
  </sheetData>
  <mergeCells count="42">
    <mergeCell ref="A25:C25"/>
    <mergeCell ref="A18:C18"/>
    <mergeCell ref="A20:C20"/>
    <mergeCell ref="A22:C22"/>
    <mergeCell ref="A39:B39"/>
    <mergeCell ref="A27:C27"/>
    <mergeCell ref="A28:C28"/>
    <mergeCell ref="A29:C29"/>
    <mergeCell ref="A32:B32"/>
    <mergeCell ref="A34:B34"/>
    <mergeCell ref="A36:B36"/>
    <mergeCell ref="A37:B37"/>
    <mergeCell ref="A38:B38"/>
    <mergeCell ref="A30:C30"/>
    <mergeCell ref="A31:C31"/>
    <mergeCell ref="A33:B33"/>
    <mergeCell ref="A17:C17"/>
    <mergeCell ref="A19:C19"/>
    <mergeCell ref="A21:C21"/>
    <mergeCell ref="A23:C23"/>
    <mergeCell ref="A24:C24"/>
    <mergeCell ref="B6:C6"/>
    <mergeCell ref="A9:C9"/>
    <mergeCell ref="A14:C14"/>
    <mergeCell ref="A15:C15"/>
    <mergeCell ref="A16:C16"/>
    <mergeCell ref="A1:C1"/>
    <mergeCell ref="A3:C3"/>
    <mergeCell ref="B4:C4"/>
    <mergeCell ref="B5:C5"/>
    <mergeCell ref="A69:B69"/>
    <mergeCell ref="A40:B40"/>
    <mergeCell ref="A45:B45"/>
    <mergeCell ref="A49:B49"/>
    <mergeCell ref="A50:B50"/>
    <mergeCell ref="A52:C52"/>
    <mergeCell ref="A41:B41"/>
    <mergeCell ref="A43:B43"/>
    <mergeCell ref="A44:B44"/>
    <mergeCell ref="A46:B46"/>
    <mergeCell ref="A47:B47"/>
    <mergeCell ref="A26:C26"/>
  </mergeCells>
  <conditionalFormatting sqref="C43 C38">
    <cfRule type="cellIs" dxfId="73" priority="5" operator="lessThan">
      <formula>0</formula>
    </cfRule>
  </conditionalFormatting>
  <conditionalFormatting sqref="C43 C38">
    <cfRule type="cellIs" dxfId="72" priority="4" operator="lessThan">
      <formula>0</formula>
    </cfRule>
  </conditionalFormatting>
  <conditionalFormatting sqref="C43 C38">
    <cfRule type="cellIs" dxfId="71" priority="3" operator="lessThan">
      <formula>0</formula>
    </cfRule>
  </conditionalFormatting>
  <conditionalFormatting sqref="C43 C38">
    <cfRule type="cellIs" dxfId="70" priority="2" operator="lessThan">
      <formula>0</formula>
    </cfRule>
  </conditionalFormatting>
  <conditionalFormatting sqref="C46 C40">
    <cfRule type="cellIs" dxfId="69" priority="1" operator="lessThan">
      <formula>0</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3"/>
  <dimension ref="A1:M71"/>
  <sheetViews>
    <sheetView topLeftCell="A43" workbookViewId="0">
      <selection activeCell="B7" sqref="B7"/>
    </sheetView>
  </sheetViews>
  <sheetFormatPr defaultRowHeight="15" x14ac:dyDescent="0.3"/>
  <cols>
    <col min="1" max="1" width="30.7109375" style="1" customWidth="1"/>
    <col min="2" max="2" width="23.140625" style="1" customWidth="1"/>
    <col min="3" max="3" width="29.7109375" style="1" customWidth="1"/>
    <col min="4" max="16384" width="9.140625" style="1"/>
  </cols>
  <sheetData>
    <row r="1" spans="1:7" ht="18.75" x14ac:dyDescent="0.3">
      <c r="A1" s="62" t="s">
        <v>0</v>
      </c>
      <c r="B1" s="62"/>
      <c r="C1" s="62"/>
    </row>
    <row r="3" spans="1:7" x14ac:dyDescent="0.3">
      <c r="A3" s="63" t="s">
        <v>1</v>
      </c>
      <c r="B3" s="64"/>
      <c r="C3" s="64"/>
    </row>
    <row r="4" spans="1:7" ht="15.75" x14ac:dyDescent="0.3">
      <c r="A4" s="2" t="s">
        <v>2</v>
      </c>
      <c r="B4" s="65" t="s">
        <v>32</v>
      </c>
      <c r="C4" s="65"/>
    </row>
    <row r="5" spans="1:7" x14ac:dyDescent="0.3">
      <c r="A5" s="2" t="s">
        <v>3</v>
      </c>
      <c r="B5" s="71" t="s">
        <v>63</v>
      </c>
      <c r="C5" s="71"/>
    </row>
    <row r="6" spans="1:7" x14ac:dyDescent="0.3">
      <c r="A6" s="2" t="s">
        <v>4</v>
      </c>
      <c r="B6" s="71">
        <v>494</v>
      </c>
      <c r="C6" s="71"/>
      <c r="F6" s="3"/>
      <c r="G6" s="3"/>
    </row>
    <row r="7" spans="1:7" x14ac:dyDescent="0.3">
      <c r="A7" s="2" t="s">
        <v>5</v>
      </c>
      <c r="B7" s="1" t="s">
        <v>85</v>
      </c>
    </row>
    <row r="9" spans="1:7" x14ac:dyDescent="0.3">
      <c r="A9" s="63" t="s">
        <v>6</v>
      </c>
      <c r="B9" s="64"/>
      <c r="C9" s="72"/>
    </row>
    <row r="10" spans="1:7" x14ac:dyDescent="0.3">
      <c r="A10" s="4" t="s">
        <v>7</v>
      </c>
      <c r="B10" s="36" t="s">
        <v>34</v>
      </c>
      <c r="C10" s="5" t="s">
        <v>8</v>
      </c>
    </row>
    <row r="11" spans="1:7" x14ac:dyDescent="0.3">
      <c r="A11" s="4" t="s">
        <v>9</v>
      </c>
      <c r="B11" s="6">
        <v>52097.33</v>
      </c>
      <c r="C11" s="6">
        <v>18118.669999999998</v>
      </c>
      <c r="E11" s="3"/>
      <c r="F11" s="3"/>
    </row>
    <row r="12" spans="1:7" x14ac:dyDescent="0.3">
      <c r="A12" s="4" t="s">
        <v>10</v>
      </c>
      <c r="B12" s="7">
        <v>3651.37</v>
      </c>
      <c r="C12" s="7">
        <v>2372.71</v>
      </c>
      <c r="E12" s="8"/>
      <c r="F12" s="8"/>
    </row>
    <row r="14" spans="1:7" x14ac:dyDescent="0.3">
      <c r="A14" s="63" t="s">
        <v>38</v>
      </c>
      <c r="B14" s="64"/>
      <c r="C14" s="72"/>
    </row>
    <row r="15" spans="1:7" x14ac:dyDescent="0.3">
      <c r="A15" s="73"/>
      <c r="B15" s="74"/>
      <c r="C15" s="75"/>
    </row>
    <row r="16" spans="1:7" x14ac:dyDescent="0.3">
      <c r="A16" s="76"/>
      <c r="B16" s="69"/>
      <c r="C16" s="70"/>
    </row>
    <row r="17" spans="1:13" x14ac:dyDescent="0.3">
      <c r="A17" s="76"/>
      <c r="B17" s="69"/>
      <c r="C17" s="70"/>
    </row>
    <row r="18" spans="1:13" x14ac:dyDescent="0.3">
      <c r="A18" s="76"/>
      <c r="B18" s="69"/>
      <c r="C18" s="70"/>
    </row>
    <row r="19" spans="1:13" s="9" customFormat="1" x14ac:dyDescent="0.3">
      <c r="A19" s="76"/>
      <c r="B19" s="69"/>
      <c r="C19" s="70"/>
    </row>
    <row r="20" spans="1:13" x14ac:dyDescent="0.3">
      <c r="A20" s="76"/>
      <c r="B20" s="69"/>
      <c r="C20" s="70"/>
    </row>
    <row r="21" spans="1:13" x14ac:dyDescent="0.3">
      <c r="A21" s="68"/>
      <c r="B21" s="69"/>
      <c r="C21" s="70"/>
    </row>
    <row r="22" spans="1:13" x14ac:dyDescent="0.3">
      <c r="A22" s="77"/>
      <c r="B22" s="78"/>
      <c r="C22" s="79"/>
    </row>
    <row r="23" spans="1:13" x14ac:dyDescent="0.3">
      <c r="A23" s="68"/>
      <c r="B23" s="69"/>
      <c r="C23" s="70"/>
    </row>
    <row r="24" spans="1:13" x14ac:dyDescent="0.3">
      <c r="A24" s="68"/>
      <c r="B24" s="69"/>
      <c r="C24" s="70"/>
    </row>
    <row r="25" spans="1:13" x14ac:dyDescent="0.3">
      <c r="A25" s="68"/>
      <c r="B25" s="69"/>
      <c r="C25" s="70"/>
    </row>
    <row r="26" spans="1:13" x14ac:dyDescent="0.3">
      <c r="A26" s="68"/>
      <c r="B26" s="69"/>
      <c r="C26" s="70"/>
    </row>
    <row r="27" spans="1:13" x14ac:dyDescent="0.3">
      <c r="A27" s="68"/>
      <c r="B27" s="69"/>
      <c r="C27" s="70"/>
    </row>
    <row r="28" spans="1:13" x14ac:dyDescent="0.3">
      <c r="A28" s="68"/>
      <c r="B28" s="69"/>
      <c r="C28" s="70"/>
    </row>
    <row r="29" spans="1:13" x14ac:dyDescent="0.3">
      <c r="A29" s="68"/>
      <c r="B29" s="69"/>
      <c r="C29" s="70"/>
    </row>
    <row r="30" spans="1:13" x14ac:dyDescent="0.3">
      <c r="A30" s="68"/>
      <c r="B30" s="69"/>
      <c r="C30" s="70"/>
      <c r="F30" s="31"/>
      <c r="G30" s="30"/>
      <c r="H30" s="30"/>
      <c r="I30" s="30"/>
      <c r="J30" s="30"/>
      <c r="K30" s="30"/>
      <c r="L30" s="30"/>
      <c r="M30" s="30"/>
    </row>
    <row r="31" spans="1:13" x14ac:dyDescent="0.3">
      <c r="A31" s="80"/>
      <c r="B31" s="81"/>
      <c r="C31" s="82"/>
      <c r="F31" s="30"/>
      <c r="G31" s="30"/>
      <c r="H31" s="30"/>
      <c r="I31" s="30"/>
      <c r="J31" s="30"/>
      <c r="K31" s="30"/>
      <c r="L31" s="30"/>
      <c r="M31" s="30"/>
    </row>
    <row r="32" spans="1:13" x14ac:dyDescent="0.3">
      <c r="A32" s="52" t="s">
        <v>11</v>
      </c>
      <c r="B32" s="52"/>
      <c r="C32" s="10"/>
      <c r="F32" s="30"/>
      <c r="G32" s="30"/>
      <c r="H32" s="30"/>
      <c r="I32" s="30"/>
      <c r="J32" s="30"/>
      <c r="K32" s="30"/>
      <c r="L32" s="30"/>
      <c r="M32" s="30"/>
    </row>
    <row r="33" spans="1:13" x14ac:dyDescent="0.3">
      <c r="A33" s="52" t="s">
        <v>12</v>
      </c>
      <c r="B33" s="52"/>
      <c r="C33" s="11">
        <f>(C32*1.22)-C32</f>
        <v>0</v>
      </c>
      <c r="F33" s="30"/>
      <c r="G33" s="30"/>
      <c r="H33" s="30"/>
      <c r="I33" s="30"/>
      <c r="J33" s="30"/>
      <c r="K33" s="30"/>
      <c r="L33" s="30"/>
      <c r="M33" s="30"/>
    </row>
    <row r="34" spans="1:13" x14ac:dyDescent="0.3">
      <c r="A34" s="52" t="s">
        <v>13</v>
      </c>
      <c r="B34" s="52"/>
      <c r="C34" s="11">
        <f>C33+C32</f>
        <v>0</v>
      </c>
      <c r="F34" s="30"/>
      <c r="G34" s="30"/>
      <c r="H34" s="30"/>
      <c r="I34" s="30"/>
      <c r="J34" s="30"/>
      <c r="K34" s="30"/>
      <c r="L34" s="30"/>
      <c r="M34" s="30"/>
    </row>
    <row r="35" spans="1:13" x14ac:dyDescent="0.3">
      <c r="A35" s="12"/>
      <c r="B35" s="12"/>
      <c r="C35" s="13"/>
      <c r="D35" s="3"/>
      <c r="F35" s="30"/>
      <c r="G35" s="30"/>
      <c r="H35" s="30"/>
      <c r="I35" s="30"/>
      <c r="J35" s="30"/>
      <c r="K35" s="30"/>
      <c r="L35" s="30"/>
      <c r="M35" s="30"/>
    </row>
    <row r="36" spans="1:13" x14ac:dyDescent="0.3">
      <c r="A36" s="52" t="s">
        <v>14</v>
      </c>
      <c r="B36" s="52"/>
      <c r="C36" s="14"/>
      <c r="D36" s="3"/>
      <c r="F36" s="30"/>
      <c r="G36" s="30"/>
      <c r="H36" s="30"/>
      <c r="I36" s="30"/>
      <c r="J36" s="30"/>
      <c r="K36" s="30"/>
      <c r="L36" s="30"/>
      <c r="M36" s="30"/>
    </row>
    <row r="37" spans="1:13" x14ac:dyDescent="0.3">
      <c r="A37" s="52" t="s">
        <v>15</v>
      </c>
      <c r="B37" s="52"/>
      <c r="C37" s="15">
        <f>IF(C36=0, 0,B11- C36)</f>
        <v>0</v>
      </c>
      <c r="D37" s="3"/>
      <c r="F37" s="30"/>
      <c r="G37" s="30"/>
      <c r="H37" s="30"/>
      <c r="I37" s="30"/>
      <c r="J37" s="30"/>
      <c r="K37" s="30"/>
      <c r="L37" s="30"/>
      <c r="M37" s="30"/>
    </row>
    <row r="38" spans="1:13" x14ac:dyDescent="0.3">
      <c r="A38" s="58" t="s">
        <v>36</v>
      </c>
      <c r="B38" s="59"/>
      <c r="C38" s="38">
        <f>+B12/B11</f>
        <v>7.0087468973937819E-2</v>
      </c>
      <c r="F38" s="30"/>
      <c r="G38" s="30"/>
      <c r="H38" s="30"/>
      <c r="I38" s="30"/>
      <c r="J38" s="30"/>
      <c r="K38" s="30"/>
      <c r="L38" s="30"/>
      <c r="M38" s="30"/>
    </row>
    <row r="39" spans="1:13" x14ac:dyDescent="0.3">
      <c r="A39" s="58" t="s">
        <v>40</v>
      </c>
      <c r="B39" s="59"/>
      <c r="C39" s="16">
        <f>C38*C36</f>
        <v>0</v>
      </c>
      <c r="D39" s="19"/>
      <c r="F39" s="30"/>
      <c r="G39" s="30"/>
      <c r="H39" s="30"/>
      <c r="I39" s="30"/>
      <c r="J39" s="30"/>
      <c r="K39" s="30"/>
      <c r="L39" s="30"/>
      <c r="M39" s="30"/>
    </row>
    <row r="40" spans="1:13" x14ac:dyDescent="0.3">
      <c r="A40" s="50" t="s">
        <v>16</v>
      </c>
      <c r="B40" s="51"/>
      <c r="C40" s="17">
        <f>IF(C39=0,0,B12-C39)</f>
        <v>0</v>
      </c>
      <c r="F40" s="30"/>
      <c r="G40" s="30"/>
      <c r="H40" s="30"/>
      <c r="I40" s="30"/>
      <c r="J40" s="30"/>
      <c r="K40" s="30"/>
      <c r="L40" s="30"/>
      <c r="M40" s="30"/>
    </row>
    <row r="41" spans="1:13" x14ac:dyDescent="0.3">
      <c r="A41" s="50" t="s">
        <v>17</v>
      </c>
      <c r="B41" s="51"/>
      <c r="C41" s="18">
        <f>C37/B11</f>
        <v>0</v>
      </c>
      <c r="F41" s="30"/>
      <c r="G41" s="30"/>
      <c r="H41" s="30"/>
      <c r="I41" s="30"/>
      <c r="J41" s="30"/>
      <c r="K41" s="30"/>
      <c r="L41" s="30"/>
      <c r="M41" s="30"/>
    </row>
    <row r="42" spans="1:13" x14ac:dyDescent="0.3">
      <c r="C42" s="9"/>
      <c r="F42" s="30"/>
      <c r="G42" s="30"/>
      <c r="H42" s="30"/>
      <c r="I42" s="30"/>
      <c r="J42" s="30"/>
      <c r="K42" s="30"/>
      <c r="L42" s="30"/>
      <c r="M42" s="30"/>
    </row>
    <row r="43" spans="1:13" x14ac:dyDescent="0.3">
      <c r="A43" s="52" t="s">
        <v>18</v>
      </c>
      <c r="B43" s="52"/>
      <c r="C43" s="14"/>
    </row>
    <row r="44" spans="1:13" x14ac:dyDescent="0.3">
      <c r="A44" s="58" t="s">
        <v>37</v>
      </c>
      <c r="B44" s="59"/>
      <c r="C44" s="38">
        <f>+C12/C11</f>
        <v>0.13095387244207221</v>
      </c>
    </row>
    <row r="45" spans="1:13" x14ac:dyDescent="0.3">
      <c r="A45" s="52" t="s">
        <v>19</v>
      </c>
      <c r="B45" s="52"/>
      <c r="C45" s="15">
        <f>IF(C43=0, 0,C11- C43)</f>
        <v>0</v>
      </c>
    </row>
    <row r="46" spans="1:13" x14ac:dyDescent="0.3">
      <c r="A46" s="52" t="s">
        <v>20</v>
      </c>
      <c r="B46" s="52"/>
      <c r="C46" s="20">
        <f>IF(C43=0, 0, 1-C43/C11)</f>
        <v>0</v>
      </c>
    </row>
    <row r="47" spans="1:13" x14ac:dyDescent="0.3">
      <c r="A47" s="52" t="s">
        <v>21</v>
      </c>
      <c r="B47" s="52"/>
      <c r="C47" s="21">
        <f>IF(C43=0, 0, C45*C12/C11)</f>
        <v>0</v>
      </c>
    </row>
    <row r="48" spans="1:13" ht="15.75" thickBot="1" x14ac:dyDescent="0.35">
      <c r="C48" s="9"/>
    </row>
    <row r="49" spans="1:3" ht="15.75" thickBot="1" x14ac:dyDescent="0.35">
      <c r="A49" s="53" t="s">
        <v>22</v>
      </c>
      <c r="B49" s="54"/>
      <c r="C49" s="22">
        <f>C40+C47</f>
        <v>0</v>
      </c>
    </row>
    <row r="50" spans="1:3" ht="15.75" thickBot="1" x14ac:dyDescent="0.35">
      <c r="A50" s="55" t="s">
        <v>23</v>
      </c>
      <c r="B50" s="56"/>
      <c r="C50" s="23">
        <f>C69</f>
        <v>0</v>
      </c>
    </row>
    <row r="52" spans="1:3" x14ac:dyDescent="0.3">
      <c r="A52" s="57" t="s">
        <v>24</v>
      </c>
      <c r="B52" s="57"/>
      <c r="C52" s="57"/>
    </row>
    <row r="53" spans="1:3" x14ac:dyDescent="0.3">
      <c r="A53" s="37" t="s">
        <v>25</v>
      </c>
      <c r="B53" s="37" t="s">
        <v>26</v>
      </c>
      <c r="C53" s="37" t="s">
        <v>27</v>
      </c>
    </row>
    <row r="54" spans="1:3" x14ac:dyDescent="0.3">
      <c r="A54" s="36">
        <v>1</v>
      </c>
      <c r="B54" s="24">
        <f>$C$49</f>
        <v>0</v>
      </c>
      <c r="C54" s="25">
        <f t="shared" ref="C54:C68" si="0">B54/(1+$B$71)^A54</f>
        <v>0</v>
      </c>
    </row>
    <row r="55" spans="1:3" x14ac:dyDescent="0.3">
      <c r="A55" s="36">
        <v>2</v>
      </c>
      <c r="B55" s="24">
        <f t="shared" ref="B55:B68" si="1">$C$49</f>
        <v>0</v>
      </c>
      <c r="C55" s="25">
        <f t="shared" si="0"/>
        <v>0</v>
      </c>
    </row>
    <row r="56" spans="1:3" x14ac:dyDescent="0.3">
      <c r="A56" s="36">
        <v>3</v>
      </c>
      <c r="B56" s="24">
        <f t="shared" si="1"/>
        <v>0</v>
      </c>
      <c r="C56" s="25">
        <f t="shared" si="0"/>
        <v>0</v>
      </c>
    </row>
    <row r="57" spans="1:3" x14ac:dyDescent="0.3">
      <c r="A57" s="36">
        <v>4</v>
      </c>
      <c r="B57" s="24">
        <f t="shared" si="1"/>
        <v>0</v>
      </c>
      <c r="C57" s="25">
        <f t="shared" si="0"/>
        <v>0</v>
      </c>
    </row>
    <row r="58" spans="1:3" x14ac:dyDescent="0.3">
      <c r="A58" s="36">
        <v>5</v>
      </c>
      <c r="B58" s="24">
        <f t="shared" si="1"/>
        <v>0</v>
      </c>
      <c r="C58" s="25">
        <f t="shared" si="0"/>
        <v>0</v>
      </c>
    </row>
    <row r="59" spans="1:3" x14ac:dyDescent="0.3">
      <c r="A59" s="36">
        <v>6</v>
      </c>
      <c r="B59" s="24">
        <f t="shared" si="1"/>
        <v>0</v>
      </c>
      <c r="C59" s="25">
        <f t="shared" si="0"/>
        <v>0</v>
      </c>
    </row>
    <row r="60" spans="1:3" x14ac:dyDescent="0.3">
      <c r="A60" s="36">
        <v>7</v>
      </c>
      <c r="B60" s="24">
        <f t="shared" si="1"/>
        <v>0</v>
      </c>
      <c r="C60" s="25">
        <f t="shared" si="0"/>
        <v>0</v>
      </c>
    </row>
    <row r="61" spans="1:3" x14ac:dyDescent="0.3">
      <c r="A61" s="36">
        <v>8</v>
      </c>
      <c r="B61" s="24">
        <f t="shared" si="1"/>
        <v>0</v>
      </c>
      <c r="C61" s="25">
        <f t="shared" si="0"/>
        <v>0</v>
      </c>
    </row>
    <row r="62" spans="1:3" x14ac:dyDescent="0.3">
      <c r="A62" s="36">
        <v>9</v>
      </c>
      <c r="B62" s="24">
        <f t="shared" si="1"/>
        <v>0</v>
      </c>
      <c r="C62" s="25">
        <f t="shared" si="0"/>
        <v>0</v>
      </c>
    </row>
    <row r="63" spans="1:3" x14ac:dyDescent="0.3">
      <c r="A63" s="36">
        <v>10</v>
      </c>
      <c r="B63" s="24">
        <f t="shared" si="1"/>
        <v>0</v>
      </c>
      <c r="C63" s="25">
        <f t="shared" si="0"/>
        <v>0</v>
      </c>
    </row>
    <row r="64" spans="1:3" x14ac:dyDescent="0.3">
      <c r="A64" s="36">
        <v>11</v>
      </c>
      <c r="B64" s="24">
        <f t="shared" si="1"/>
        <v>0</v>
      </c>
      <c r="C64" s="25">
        <f t="shared" si="0"/>
        <v>0</v>
      </c>
    </row>
    <row r="65" spans="1:3" x14ac:dyDescent="0.3">
      <c r="A65" s="36">
        <v>12</v>
      </c>
      <c r="B65" s="24">
        <f t="shared" si="1"/>
        <v>0</v>
      </c>
      <c r="C65" s="25">
        <f t="shared" si="0"/>
        <v>0</v>
      </c>
    </row>
    <row r="66" spans="1:3" x14ac:dyDescent="0.3">
      <c r="A66" s="36">
        <v>13</v>
      </c>
      <c r="B66" s="24">
        <f t="shared" si="1"/>
        <v>0</v>
      </c>
      <c r="C66" s="25">
        <f t="shared" si="0"/>
        <v>0</v>
      </c>
    </row>
    <row r="67" spans="1:3" x14ac:dyDescent="0.3">
      <c r="A67" s="36">
        <v>14</v>
      </c>
      <c r="B67" s="24">
        <f t="shared" si="1"/>
        <v>0</v>
      </c>
      <c r="C67" s="25">
        <f t="shared" si="0"/>
        <v>0</v>
      </c>
    </row>
    <row r="68" spans="1:3" x14ac:dyDescent="0.3">
      <c r="A68" s="36">
        <v>15</v>
      </c>
      <c r="B68" s="24">
        <f t="shared" si="1"/>
        <v>0</v>
      </c>
      <c r="C68" s="25">
        <f t="shared" si="0"/>
        <v>0</v>
      </c>
    </row>
    <row r="69" spans="1:3" x14ac:dyDescent="0.3">
      <c r="A69" s="49" t="s">
        <v>28</v>
      </c>
      <c r="B69" s="49"/>
      <c r="C69" s="26">
        <f>SUM(C54:C68)</f>
        <v>0</v>
      </c>
    </row>
    <row r="71" spans="1:3" x14ac:dyDescent="0.3">
      <c r="A71" s="27" t="s">
        <v>29</v>
      </c>
      <c r="B71" s="28">
        <v>0.04</v>
      </c>
    </row>
  </sheetData>
  <mergeCells count="42">
    <mergeCell ref="A25:C25"/>
    <mergeCell ref="A18:C18"/>
    <mergeCell ref="A20:C20"/>
    <mergeCell ref="A22:C22"/>
    <mergeCell ref="A39:B39"/>
    <mergeCell ref="A27:C27"/>
    <mergeCell ref="A28:C28"/>
    <mergeCell ref="A29:C29"/>
    <mergeCell ref="A32:B32"/>
    <mergeCell ref="A34:B34"/>
    <mergeCell ref="A36:B36"/>
    <mergeCell ref="A37:B37"/>
    <mergeCell ref="A38:B38"/>
    <mergeCell ref="A30:C30"/>
    <mergeCell ref="A31:C31"/>
    <mergeCell ref="A33:B33"/>
    <mergeCell ref="A17:C17"/>
    <mergeCell ref="A19:C19"/>
    <mergeCell ref="A21:C21"/>
    <mergeCell ref="A23:C23"/>
    <mergeCell ref="A24:C24"/>
    <mergeCell ref="B6:C6"/>
    <mergeCell ref="A9:C9"/>
    <mergeCell ref="A14:C14"/>
    <mergeCell ref="A15:C15"/>
    <mergeCell ref="A16:C16"/>
    <mergeCell ref="A1:C1"/>
    <mergeCell ref="A3:C3"/>
    <mergeCell ref="B4:C4"/>
    <mergeCell ref="B5:C5"/>
    <mergeCell ref="A69:B69"/>
    <mergeCell ref="A40:B40"/>
    <mergeCell ref="A45:B45"/>
    <mergeCell ref="A49:B49"/>
    <mergeCell ref="A50:B50"/>
    <mergeCell ref="A52:C52"/>
    <mergeCell ref="A41:B41"/>
    <mergeCell ref="A43:B43"/>
    <mergeCell ref="A44:B44"/>
    <mergeCell ref="A46:B46"/>
    <mergeCell ref="A47:B47"/>
    <mergeCell ref="A26:C26"/>
  </mergeCells>
  <conditionalFormatting sqref="C43 C38">
    <cfRule type="cellIs" dxfId="68" priority="5" operator="lessThan">
      <formula>0</formula>
    </cfRule>
  </conditionalFormatting>
  <conditionalFormatting sqref="C43 C38">
    <cfRule type="cellIs" dxfId="67" priority="4" operator="lessThan">
      <formula>0</formula>
    </cfRule>
  </conditionalFormatting>
  <conditionalFormatting sqref="C43 C38">
    <cfRule type="cellIs" dxfId="66" priority="3" operator="lessThan">
      <formula>0</formula>
    </cfRule>
  </conditionalFormatting>
  <conditionalFormatting sqref="C43 C38">
    <cfRule type="cellIs" dxfId="65" priority="2" operator="lessThan">
      <formula>0</formula>
    </cfRule>
  </conditionalFormatting>
  <conditionalFormatting sqref="C46 C40">
    <cfRule type="cellIs" dxfId="64" priority="1" operator="lessThan">
      <formula>0</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2"/>
  <dimension ref="A1:M71"/>
  <sheetViews>
    <sheetView topLeftCell="A49" workbookViewId="0">
      <selection activeCell="A21" sqref="A21:C21"/>
    </sheetView>
  </sheetViews>
  <sheetFormatPr defaultRowHeight="15" x14ac:dyDescent="0.3"/>
  <cols>
    <col min="1" max="1" width="30.7109375" style="1" customWidth="1"/>
    <col min="2" max="2" width="23.140625" style="1" customWidth="1"/>
    <col min="3" max="3" width="29.7109375" style="1" customWidth="1"/>
    <col min="4" max="16384" width="9.140625" style="1"/>
  </cols>
  <sheetData>
    <row r="1" spans="1:7" ht="18.75" x14ac:dyDescent="0.3">
      <c r="A1" s="62" t="s">
        <v>0</v>
      </c>
      <c r="B1" s="62"/>
      <c r="C1" s="62"/>
    </row>
    <row r="3" spans="1:7" x14ac:dyDescent="0.3">
      <c r="A3" s="63" t="s">
        <v>1</v>
      </c>
      <c r="B3" s="64"/>
      <c r="C3" s="64"/>
    </row>
    <row r="4" spans="1:7" ht="15.75" x14ac:dyDescent="0.3">
      <c r="A4" s="2" t="s">
        <v>2</v>
      </c>
      <c r="B4" s="65" t="s">
        <v>64</v>
      </c>
      <c r="C4" s="65"/>
    </row>
    <row r="5" spans="1:7" x14ac:dyDescent="0.3">
      <c r="A5" s="2" t="s">
        <v>3</v>
      </c>
      <c r="B5" s="71" t="s">
        <v>99</v>
      </c>
      <c r="C5" s="71"/>
    </row>
    <row r="6" spans="1:7" x14ac:dyDescent="0.3">
      <c r="A6" s="2" t="s">
        <v>4</v>
      </c>
      <c r="B6" s="83">
        <v>5227</v>
      </c>
      <c r="C6" s="83"/>
      <c r="F6" s="3"/>
      <c r="G6" s="3"/>
    </row>
    <row r="7" spans="1:7" x14ac:dyDescent="0.3">
      <c r="A7" s="2" t="s">
        <v>5</v>
      </c>
      <c r="B7" s="71" t="s">
        <v>85</v>
      </c>
      <c r="C7" s="71"/>
    </row>
    <row r="9" spans="1:7" x14ac:dyDescent="0.3">
      <c r="A9" s="63" t="s">
        <v>6</v>
      </c>
      <c r="B9" s="64"/>
      <c r="C9" s="72"/>
    </row>
    <row r="10" spans="1:7" x14ac:dyDescent="0.3">
      <c r="A10" s="4" t="s">
        <v>7</v>
      </c>
      <c r="B10" s="36" t="s">
        <v>34</v>
      </c>
      <c r="C10" s="5" t="s">
        <v>8</v>
      </c>
    </row>
    <row r="11" spans="1:7" x14ac:dyDescent="0.3">
      <c r="A11" s="4" t="s">
        <v>9</v>
      </c>
      <c r="B11" s="6">
        <v>554910</v>
      </c>
      <c r="C11" s="6">
        <v>170241</v>
      </c>
      <c r="E11" s="3"/>
      <c r="F11" s="3"/>
    </row>
    <row r="12" spans="1:7" x14ac:dyDescent="0.3">
      <c r="A12" s="4" t="s">
        <v>10</v>
      </c>
      <c r="B12" s="7">
        <v>41199.377</v>
      </c>
      <c r="C12" s="7">
        <v>17759.888000000003</v>
      </c>
      <c r="E12" s="8"/>
      <c r="F12" s="8"/>
    </row>
    <row r="14" spans="1:7" x14ac:dyDescent="0.3">
      <c r="A14" s="63" t="s">
        <v>38</v>
      </c>
      <c r="B14" s="64"/>
      <c r="C14" s="72"/>
    </row>
    <row r="15" spans="1:7" x14ac:dyDescent="0.3">
      <c r="A15" s="73"/>
      <c r="B15" s="74"/>
      <c r="C15" s="75"/>
    </row>
    <row r="16" spans="1:7" x14ac:dyDescent="0.3">
      <c r="A16" s="76"/>
      <c r="B16" s="69"/>
      <c r="C16" s="70"/>
    </row>
    <row r="17" spans="1:13" x14ac:dyDescent="0.3">
      <c r="A17" s="76"/>
      <c r="B17" s="69"/>
      <c r="C17" s="70"/>
    </row>
    <row r="18" spans="1:13" x14ac:dyDescent="0.3">
      <c r="A18" s="76"/>
      <c r="B18" s="69"/>
      <c r="C18" s="70"/>
    </row>
    <row r="19" spans="1:13" s="9" customFormat="1" x14ac:dyDescent="0.3">
      <c r="A19" s="76"/>
      <c r="B19" s="69"/>
      <c r="C19" s="70"/>
    </row>
    <row r="20" spans="1:13" x14ac:dyDescent="0.3">
      <c r="A20" s="76"/>
      <c r="B20" s="69"/>
      <c r="C20" s="70"/>
    </row>
    <row r="21" spans="1:13" x14ac:dyDescent="0.3">
      <c r="A21" s="68"/>
      <c r="B21" s="69"/>
      <c r="C21" s="70"/>
    </row>
    <row r="22" spans="1:13" x14ac:dyDescent="0.3">
      <c r="A22" s="77"/>
      <c r="B22" s="78"/>
      <c r="C22" s="79"/>
    </row>
    <row r="23" spans="1:13" x14ac:dyDescent="0.3">
      <c r="A23" s="68"/>
      <c r="B23" s="69"/>
      <c r="C23" s="70"/>
    </row>
    <row r="24" spans="1:13" x14ac:dyDescent="0.3">
      <c r="A24" s="68"/>
      <c r="B24" s="69"/>
      <c r="C24" s="70"/>
    </row>
    <row r="25" spans="1:13" x14ac:dyDescent="0.3">
      <c r="A25" s="68"/>
      <c r="B25" s="69"/>
      <c r="C25" s="70"/>
    </row>
    <row r="26" spans="1:13" x14ac:dyDescent="0.3">
      <c r="A26" s="68"/>
      <c r="B26" s="69"/>
      <c r="C26" s="70"/>
    </row>
    <row r="27" spans="1:13" x14ac:dyDescent="0.3">
      <c r="A27" s="68"/>
      <c r="B27" s="69"/>
      <c r="C27" s="70"/>
    </row>
    <row r="28" spans="1:13" x14ac:dyDescent="0.3">
      <c r="A28" s="68"/>
      <c r="B28" s="69"/>
      <c r="C28" s="70"/>
    </row>
    <row r="29" spans="1:13" x14ac:dyDescent="0.3">
      <c r="A29" s="68"/>
      <c r="B29" s="69"/>
      <c r="C29" s="70"/>
    </row>
    <row r="30" spans="1:13" x14ac:dyDescent="0.3">
      <c r="A30" s="68"/>
      <c r="B30" s="69"/>
      <c r="C30" s="70"/>
      <c r="F30" s="31"/>
      <c r="G30" s="30"/>
      <c r="H30" s="30"/>
      <c r="I30" s="30"/>
      <c r="J30" s="30"/>
      <c r="K30" s="30"/>
      <c r="L30" s="30"/>
      <c r="M30" s="30"/>
    </row>
    <row r="31" spans="1:13" x14ac:dyDescent="0.3">
      <c r="A31" s="80"/>
      <c r="B31" s="81"/>
      <c r="C31" s="82"/>
      <c r="F31" s="30"/>
      <c r="G31" s="30"/>
      <c r="H31" s="30"/>
      <c r="I31" s="30"/>
      <c r="J31" s="30"/>
      <c r="K31" s="30"/>
      <c r="L31" s="30"/>
      <c r="M31" s="30"/>
    </row>
    <row r="32" spans="1:13" x14ac:dyDescent="0.3">
      <c r="A32" s="52" t="s">
        <v>11</v>
      </c>
      <c r="B32" s="52"/>
      <c r="C32" s="10"/>
      <c r="F32" s="30"/>
      <c r="G32" s="30"/>
      <c r="H32" s="30"/>
      <c r="I32" s="30"/>
      <c r="J32" s="30"/>
      <c r="K32" s="30"/>
      <c r="L32" s="30"/>
      <c r="M32" s="30"/>
    </row>
    <row r="33" spans="1:13" x14ac:dyDescent="0.3">
      <c r="A33" s="52" t="s">
        <v>12</v>
      </c>
      <c r="B33" s="52"/>
      <c r="C33" s="11">
        <f>(C32*1.22)-C32</f>
        <v>0</v>
      </c>
      <c r="F33" s="30"/>
      <c r="G33" s="30"/>
      <c r="H33" s="30"/>
      <c r="I33" s="30"/>
      <c r="J33" s="30"/>
      <c r="K33" s="30"/>
      <c r="L33" s="30"/>
      <c r="M33" s="30"/>
    </row>
    <row r="34" spans="1:13" x14ac:dyDescent="0.3">
      <c r="A34" s="52" t="s">
        <v>13</v>
      </c>
      <c r="B34" s="52"/>
      <c r="C34" s="11">
        <f>C33+C32</f>
        <v>0</v>
      </c>
      <c r="F34" s="30"/>
      <c r="G34" s="30"/>
      <c r="H34" s="30"/>
      <c r="I34" s="30"/>
      <c r="J34" s="30"/>
      <c r="K34" s="30"/>
      <c r="L34" s="30"/>
      <c r="M34" s="30"/>
    </row>
    <row r="35" spans="1:13" x14ac:dyDescent="0.3">
      <c r="A35" s="12"/>
      <c r="B35" s="12"/>
      <c r="C35" s="13"/>
      <c r="D35" s="3"/>
      <c r="F35" s="30"/>
      <c r="G35" s="30"/>
      <c r="H35" s="30"/>
      <c r="I35" s="30"/>
      <c r="J35" s="30"/>
      <c r="K35" s="30"/>
      <c r="L35" s="30"/>
      <c r="M35" s="30"/>
    </row>
    <row r="36" spans="1:13" x14ac:dyDescent="0.3">
      <c r="A36" s="52" t="s">
        <v>14</v>
      </c>
      <c r="B36" s="52"/>
      <c r="C36" s="14"/>
      <c r="D36" s="3"/>
      <c r="F36" s="30"/>
      <c r="G36" s="30"/>
      <c r="H36" s="30"/>
      <c r="I36" s="30"/>
      <c r="J36" s="30"/>
      <c r="K36" s="30"/>
      <c r="L36" s="30"/>
      <c r="M36" s="30"/>
    </row>
    <row r="37" spans="1:13" x14ac:dyDescent="0.3">
      <c r="A37" s="52" t="s">
        <v>15</v>
      </c>
      <c r="B37" s="52"/>
      <c r="C37" s="15">
        <v>0</v>
      </c>
      <c r="D37" s="3"/>
      <c r="F37" s="30"/>
      <c r="G37" s="30"/>
      <c r="H37" s="30"/>
      <c r="I37" s="30"/>
      <c r="J37" s="30"/>
      <c r="K37" s="30"/>
      <c r="L37" s="30"/>
      <c r="M37" s="30"/>
    </row>
    <row r="38" spans="1:13" x14ac:dyDescent="0.3">
      <c r="A38" s="58" t="s">
        <v>36</v>
      </c>
      <c r="B38" s="59"/>
      <c r="C38" s="38">
        <f>+B12/B11</f>
        <v>7.4245151466003495E-2</v>
      </c>
      <c r="F38" s="30"/>
      <c r="G38" s="30"/>
      <c r="H38" s="30"/>
      <c r="I38" s="30"/>
      <c r="J38" s="30"/>
      <c r="K38" s="30"/>
      <c r="L38" s="30"/>
      <c r="M38" s="30"/>
    </row>
    <row r="39" spans="1:13" x14ac:dyDescent="0.3">
      <c r="A39" s="58" t="s">
        <v>40</v>
      </c>
      <c r="B39" s="59"/>
      <c r="C39" s="16">
        <v>0</v>
      </c>
      <c r="D39" s="19"/>
      <c r="F39" s="30"/>
      <c r="G39" s="30"/>
      <c r="H39" s="30"/>
      <c r="I39" s="30"/>
      <c r="J39" s="30"/>
      <c r="K39" s="30"/>
      <c r="L39" s="30"/>
      <c r="M39" s="30"/>
    </row>
    <row r="40" spans="1:13" x14ac:dyDescent="0.3">
      <c r="A40" s="50" t="s">
        <v>16</v>
      </c>
      <c r="B40" s="51"/>
      <c r="C40" s="17">
        <f>IF(C39=0,0,B12-C39)</f>
        <v>0</v>
      </c>
      <c r="F40" s="30"/>
      <c r="G40" s="30"/>
      <c r="H40" s="30"/>
      <c r="I40" s="30"/>
      <c r="J40" s="30"/>
      <c r="K40" s="30"/>
      <c r="L40" s="30"/>
      <c r="M40" s="30"/>
    </row>
    <row r="41" spans="1:13" x14ac:dyDescent="0.3">
      <c r="A41" s="50" t="s">
        <v>17</v>
      </c>
      <c r="B41" s="51"/>
      <c r="C41" s="18">
        <f>C37/B11</f>
        <v>0</v>
      </c>
      <c r="F41" s="30"/>
      <c r="G41" s="30"/>
      <c r="H41" s="30"/>
      <c r="I41" s="30"/>
      <c r="J41" s="30"/>
      <c r="K41" s="30"/>
      <c r="L41" s="30"/>
      <c r="M41" s="30"/>
    </row>
    <row r="42" spans="1:13" x14ac:dyDescent="0.3">
      <c r="C42" s="9"/>
      <c r="F42" s="30"/>
      <c r="G42" s="30"/>
      <c r="H42" s="30"/>
      <c r="I42" s="30"/>
      <c r="J42" s="30"/>
      <c r="K42" s="30"/>
      <c r="L42" s="30"/>
      <c r="M42" s="30"/>
    </row>
    <row r="43" spans="1:13" x14ac:dyDescent="0.3">
      <c r="A43" s="52" t="s">
        <v>18</v>
      </c>
      <c r="B43" s="52"/>
      <c r="C43" s="14"/>
    </row>
    <row r="44" spans="1:13" x14ac:dyDescent="0.3">
      <c r="A44" s="58" t="s">
        <v>37</v>
      </c>
      <c r="B44" s="59"/>
      <c r="C44" s="38">
        <f>+C12/C11</f>
        <v>0.10432203758201609</v>
      </c>
    </row>
    <row r="45" spans="1:13" x14ac:dyDescent="0.3">
      <c r="A45" s="52" t="s">
        <v>19</v>
      </c>
      <c r="B45" s="52"/>
      <c r="C45" s="15">
        <f>IF(C43=0, 0,C11- C43)</f>
        <v>0</v>
      </c>
    </row>
    <row r="46" spans="1:13" x14ac:dyDescent="0.3">
      <c r="A46" s="52" t="s">
        <v>20</v>
      </c>
      <c r="B46" s="52"/>
      <c r="C46" s="20">
        <f>IF(C43=0, 0, 1-C43/C11)</f>
        <v>0</v>
      </c>
    </row>
    <row r="47" spans="1:13" x14ac:dyDescent="0.3">
      <c r="A47" s="52" t="s">
        <v>21</v>
      </c>
      <c r="B47" s="52"/>
      <c r="C47" s="21">
        <f>IF(C43=0, 0, C45*C12/C11)</f>
        <v>0</v>
      </c>
    </row>
    <row r="48" spans="1:13" ht="15.75" thickBot="1" x14ac:dyDescent="0.35">
      <c r="C48" s="9"/>
    </row>
    <row r="49" spans="1:3" ht="15.75" thickBot="1" x14ac:dyDescent="0.35">
      <c r="A49" s="53" t="s">
        <v>22</v>
      </c>
      <c r="B49" s="54"/>
      <c r="C49" s="22">
        <f>C40+C47</f>
        <v>0</v>
      </c>
    </row>
    <row r="50" spans="1:3" ht="15.75" thickBot="1" x14ac:dyDescent="0.35">
      <c r="A50" s="55" t="s">
        <v>23</v>
      </c>
      <c r="B50" s="56"/>
      <c r="C50" s="23">
        <f>C69</f>
        <v>0</v>
      </c>
    </row>
    <row r="52" spans="1:3" x14ac:dyDescent="0.3">
      <c r="A52" s="57" t="s">
        <v>24</v>
      </c>
      <c r="B52" s="57"/>
      <c r="C52" s="57"/>
    </row>
    <row r="53" spans="1:3" x14ac:dyDescent="0.3">
      <c r="A53" s="37" t="s">
        <v>25</v>
      </c>
      <c r="B53" s="37" t="s">
        <v>26</v>
      </c>
      <c r="C53" s="37" t="s">
        <v>27</v>
      </c>
    </row>
    <row r="54" spans="1:3" x14ac:dyDescent="0.3">
      <c r="A54" s="36">
        <v>1</v>
      </c>
      <c r="B54" s="24">
        <f>$C$49</f>
        <v>0</v>
      </c>
      <c r="C54" s="25">
        <f t="shared" ref="C54:C68" si="0">B54/(1+$B$71)^A54</f>
        <v>0</v>
      </c>
    </row>
    <row r="55" spans="1:3" x14ac:dyDescent="0.3">
      <c r="A55" s="36">
        <v>2</v>
      </c>
      <c r="B55" s="24">
        <f t="shared" ref="B55:B68" si="1">$C$49</f>
        <v>0</v>
      </c>
      <c r="C55" s="25">
        <f t="shared" si="0"/>
        <v>0</v>
      </c>
    </row>
    <row r="56" spans="1:3" x14ac:dyDescent="0.3">
      <c r="A56" s="36">
        <v>3</v>
      </c>
      <c r="B56" s="24">
        <f t="shared" si="1"/>
        <v>0</v>
      </c>
      <c r="C56" s="25">
        <f t="shared" si="0"/>
        <v>0</v>
      </c>
    </row>
    <row r="57" spans="1:3" x14ac:dyDescent="0.3">
      <c r="A57" s="36">
        <v>4</v>
      </c>
      <c r="B57" s="24">
        <f t="shared" si="1"/>
        <v>0</v>
      </c>
      <c r="C57" s="25">
        <f t="shared" si="0"/>
        <v>0</v>
      </c>
    </row>
    <row r="58" spans="1:3" x14ac:dyDescent="0.3">
      <c r="A58" s="36">
        <v>5</v>
      </c>
      <c r="B58" s="24">
        <f t="shared" si="1"/>
        <v>0</v>
      </c>
      <c r="C58" s="25">
        <f t="shared" si="0"/>
        <v>0</v>
      </c>
    </row>
    <row r="59" spans="1:3" x14ac:dyDescent="0.3">
      <c r="A59" s="36">
        <v>6</v>
      </c>
      <c r="B59" s="24">
        <f t="shared" si="1"/>
        <v>0</v>
      </c>
      <c r="C59" s="25">
        <f t="shared" si="0"/>
        <v>0</v>
      </c>
    </row>
    <row r="60" spans="1:3" x14ac:dyDescent="0.3">
      <c r="A60" s="36">
        <v>7</v>
      </c>
      <c r="B60" s="24">
        <f t="shared" si="1"/>
        <v>0</v>
      </c>
      <c r="C60" s="25">
        <f t="shared" si="0"/>
        <v>0</v>
      </c>
    </row>
    <row r="61" spans="1:3" x14ac:dyDescent="0.3">
      <c r="A61" s="36">
        <v>8</v>
      </c>
      <c r="B61" s="24">
        <f t="shared" si="1"/>
        <v>0</v>
      </c>
      <c r="C61" s="25">
        <f t="shared" si="0"/>
        <v>0</v>
      </c>
    </row>
    <row r="62" spans="1:3" x14ac:dyDescent="0.3">
      <c r="A62" s="36">
        <v>9</v>
      </c>
      <c r="B62" s="24">
        <f t="shared" si="1"/>
        <v>0</v>
      </c>
      <c r="C62" s="25">
        <f t="shared" si="0"/>
        <v>0</v>
      </c>
    </row>
    <row r="63" spans="1:3" x14ac:dyDescent="0.3">
      <c r="A63" s="36">
        <v>10</v>
      </c>
      <c r="B63" s="24">
        <f t="shared" si="1"/>
        <v>0</v>
      </c>
      <c r="C63" s="25">
        <f t="shared" si="0"/>
        <v>0</v>
      </c>
    </row>
    <row r="64" spans="1:3" x14ac:dyDescent="0.3">
      <c r="A64" s="36">
        <v>11</v>
      </c>
      <c r="B64" s="24">
        <f t="shared" si="1"/>
        <v>0</v>
      </c>
      <c r="C64" s="25">
        <f t="shared" si="0"/>
        <v>0</v>
      </c>
    </row>
    <row r="65" spans="1:3" x14ac:dyDescent="0.3">
      <c r="A65" s="36">
        <v>12</v>
      </c>
      <c r="B65" s="24">
        <f t="shared" si="1"/>
        <v>0</v>
      </c>
      <c r="C65" s="25">
        <f t="shared" si="0"/>
        <v>0</v>
      </c>
    </row>
    <row r="66" spans="1:3" x14ac:dyDescent="0.3">
      <c r="A66" s="36">
        <v>13</v>
      </c>
      <c r="B66" s="24">
        <f t="shared" si="1"/>
        <v>0</v>
      </c>
      <c r="C66" s="25">
        <f t="shared" si="0"/>
        <v>0</v>
      </c>
    </row>
    <row r="67" spans="1:3" x14ac:dyDescent="0.3">
      <c r="A67" s="36">
        <v>14</v>
      </c>
      <c r="B67" s="24">
        <f t="shared" si="1"/>
        <v>0</v>
      </c>
      <c r="C67" s="25">
        <f t="shared" si="0"/>
        <v>0</v>
      </c>
    </row>
    <row r="68" spans="1:3" x14ac:dyDescent="0.3">
      <c r="A68" s="36">
        <v>15</v>
      </c>
      <c r="B68" s="24">
        <f t="shared" si="1"/>
        <v>0</v>
      </c>
      <c r="C68" s="25">
        <f t="shared" si="0"/>
        <v>0</v>
      </c>
    </row>
    <row r="69" spans="1:3" x14ac:dyDescent="0.3">
      <c r="A69" s="49" t="s">
        <v>28</v>
      </c>
      <c r="B69" s="49"/>
      <c r="C69" s="26">
        <f>SUM(C54:C68)</f>
        <v>0</v>
      </c>
    </row>
    <row r="71" spans="1:3" x14ac:dyDescent="0.3">
      <c r="A71" s="27" t="s">
        <v>29</v>
      </c>
      <c r="B71" s="28">
        <v>0.04</v>
      </c>
    </row>
  </sheetData>
  <mergeCells count="43">
    <mergeCell ref="A39:B39"/>
    <mergeCell ref="A27:C27"/>
    <mergeCell ref="A28:C28"/>
    <mergeCell ref="A29:C29"/>
    <mergeCell ref="A32:B32"/>
    <mergeCell ref="A34:B34"/>
    <mergeCell ref="A36:B36"/>
    <mergeCell ref="A37:B37"/>
    <mergeCell ref="A38:B38"/>
    <mergeCell ref="A30:C30"/>
    <mergeCell ref="A31:C31"/>
    <mergeCell ref="A33:B33"/>
    <mergeCell ref="A26:C26"/>
    <mergeCell ref="B7:C7"/>
    <mergeCell ref="A9:C9"/>
    <mergeCell ref="A14:C14"/>
    <mergeCell ref="A15:C15"/>
    <mergeCell ref="A16:C16"/>
    <mergeCell ref="A17:C17"/>
    <mergeCell ref="A19:C19"/>
    <mergeCell ref="A21:C21"/>
    <mergeCell ref="A23:C23"/>
    <mergeCell ref="A24:C24"/>
    <mergeCell ref="A25:C25"/>
    <mergeCell ref="A18:C18"/>
    <mergeCell ref="A20:C20"/>
    <mergeCell ref="A22:C22"/>
    <mergeCell ref="B6:C6"/>
    <mergeCell ref="A1:C1"/>
    <mergeCell ref="A3:C3"/>
    <mergeCell ref="B4:C4"/>
    <mergeCell ref="B5:C5"/>
    <mergeCell ref="A69:B69"/>
    <mergeCell ref="A40:B40"/>
    <mergeCell ref="A45:B45"/>
    <mergeCell ref="A49:B49"/>
    <mergeCell ref="A50:B50"/>
    <mergeCell ref="A52:C52"/>
    <mergeCell ref="A41:B41"/>
    <mergeCell ref="A43:B43"/>
    <mergeCell ref="A44:B44"/>
    <mergeCell ref="A46:B46"/>
    <mergeCell ref="A47:B47"/>
  </mergeCells>
  <conditionalFormatting sqref="C43 C38">
    <cfRule type="cellIs" dxfId="63" priority="5" operator="lessThan">
      <formula>0</formula>
    </cfRule>
  </conditionalFormatting>
  <conditionalFormatting sqref="C43 C38">
    <cfRule type="cellIs" dxfId="62" priority="4" operator="lessThan">
      <formula>0</formula>
    </cfRule>
  </conditionalFormatting>
  <conditionalFormatting sqref="C43 C38">
    <cfRule type="cellIs" dxfId="61" priority="3" operator="lessThan">
      <formula>0</formula>
    </cfRule>
  </conditionalFormatting>
  <conditionalFormatting sqref="C43 C38">
    <cfRule type="cellIs" dxfId="60" priority="2" operator="lessThan">
      <formula>0</formula>
    </cfRule>
  </conditionalFormatting>
  <conditionalFormatting sqref="C46 C40">
    <cfRule type="cellIs" dxfId="59" priority="1" operator="lessThan">
      <formula>0</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topLeftCell="A40" workbookViewId="0">
      <selection activeCell="B7" sqref="B7:C7"/>
    </sheetView>
  </sheetViews>
  <sheetFormatPr defaultRowHeight="15" x14ac:dyDescent="0.3"/>
  <cols>
    <col min="1" max="1" width="30.7109375" style="1" customWidth="1"/>
    <col min="2" max="2" width="23.140625" style="1" customWidth="1"/>
    <col min="3" max="3" width="29.7109375" style="1" customWidth="1"/>
    <col min="4" max="16384" width="9.140625" style="1"/>
  </cols>
  <sheetData>
    <row r="1" spans="1:7" ht="18.75" x14ac:dyDescent="0.3">
      <c r="A1" s="62" t="s">
        <v>0</v>
      </c>
      <c r="B1" s="62"/>
      <c r="C1" s="62"/>
    </row>
    <row r="3" spans="1:7" x14ac:dyDescent="0.3">
      <c r="A3" s="63" t="s">
        <v>1</v>
      </c>
      <c r="B3" s="64"/>
      <c r="C3" s="64"/>
    </row>
    <row r="4" spans="1:7" ht="15.75" x14ac:dyDescent="0.3">
      <c r="A4" s="2" t="s">
        <v>2</v>
      </c>
      <c r="B4" s="65" t="s">
        <v>65</v>
      </c>
      <c r="C4" s="65"/>
    </row>
    <row r="5" spans="1:7" x14ac:dyDescent="0.3">
      <c r="A5" s="2" t="s">
        <v>3</v>
      </c>
      <c r="B5" s="66" t="s">
        <v>98</v>
      </c>
      <c r="C5" s="67"/>
    </row>
    <row r="6" spans="1:7" x14ac:dyDescent="0.3">
      <c r="A6" s="2" t="s">
        <v>4</v>
      </c>
      <c r="B6" s="83">
        <v>4884</v>
      </c>
      <c r="C6" s="83"/>
      <c r="F6" s="3"/>
      <c r="G6" s="3"/>
    </row>
    <row r="7" spans="1:7" x14ac:dyDescent="0.3">
      <c r="A7" s="2" t="s">
        <v>5</v>
      </c>
      <c r="B7" s="71" t="s">
        <v>85</v>
      </c>
      <c r="C7" s="71"/>
    </row>
    <row r="9" spans="1:7" x14ac:dyDescent="0.3">
      <c r="A9" s="63" t="s">
        <v>6</v>
      </c>
      <c r="B9" s="64"/>
      <c r="C9" s="72"/>
    </row>
    <row r="10" spans="1:7" x14ac:dyDescent="0.3">
      <c r="A10" s="4" t="s">
        <v>7</v>
      </c>
      <c r="B10" s="36" t="s">
        <v>34</v>
      </c>
      <c r="C10" s="36" t="s">
        <v>8</v>
      </c>
    </row>
    <row r="11" spans="1:7" x14ac:dyDescent="0.3">
      <c r="A11" s="4" t="s">
        <v>9</v>
      </c>
      <c r="B11" s="6">
        <v>631414</v>
      </c>
      <c r="C11" s="6">
        <v>194413</v>
      </c>
      <c r="E11" s="3"/>
      <c r="F11" s="3"/>
    </row>
    <row r="12" spans="1:7" x14ac:dyDescent="0.3">
      <c r="A12" s="4" t="s">
        <v>10</v>
      </c>
      <c r="B12" s="7">
        <v>47706</v>
      </c>
      <c r="C12" s="7">
        <v>21889</v>
      </c>
      <c r="E12" s="8"/>
      <c r="F12" s="8"/>
    </row>
    <row r="14" spans="1:7" x14ac:dyDescent="0.3">
      <c r="A14" s="63" t="s">
        <v>38</v>
      </c>
      <c r="B14" s="64"/>
      <c r="C14" s="72"/>
    </row>
    <row r="15" spans="1:7" x14ac:dyDescent="0.3">
      <c r="A15" s="73"/>
      <c r="B15" s="74"/>
      <c r="C15" s="75"/>
    </row>
    <row r="16" spans="1:7" x14ac:dyDescent="0.3">
      <c r="A16" s="76"/>
      <c r="B16" s="69"/>
      <c r="C16" s="70"/>
    </row>
    <row r="17" spans="1:13" x14ac:dyDescent="0.3">
      <c r="A17" s="76"/>
      <c r="B17" s="69"/>
      <c r="C17" s="70"/>
    </row>
    <row r="18" spans="1:13" x14ac:dyDescent="0.3">
      <c r="A18" s="76"/>
      <c r="B18" s="69"/>
      <c r="C18" s="70"/>
    </row>
    <row r="19" spans="1:13" s="9" customFormat="1" x14ac:dyDescent="0.3">
      <c r="A19" s="76"/>
      <c r="B19" s="69"/>
      <c r="C19" s="70"/>
    </row>
    <row r="20" spans="1:13" x14ac:dyDescent="0.3">
      <c r="A20" s="76"/>
      <c r="B20" s="69"/>
      <c r="C20" s="70"/>
    </row>
    <row r="21" spans="1:13" x14ac:dyDescent="0.3">
      <c r="A21" s="68"/>
      <c r="B21" s="69"/>
      <c r="C21" s="70"/>
    </row>
    <row r="22" spans="1:13" x14ac:dyDescent="0.3">
      <c r="A22" s="77"/>
      <c r="B22" s="78"/>
      <c r="C22" s="79"/>
    </row>
    <row r="23" spans="1:13" x14ac:dyDescent="0.3">
      <c r="A23" s="68"/>
      <c r="B23" s="69"/>
      <c r="C23" s="70"/>
    </row>
    <row r="24" spans="1:13" x14ac:dyDescent="0.3">
      <c r="A24" s="68"/>
      <c r="B24" s="69"/>
      <c r="C24" s="70"/>
    </row>
    <row r="25" spans="1:13" x14ac:dyDescent="0.3">
      <c r="A25" s="68"/>
      <c r="B25" s="69"/>
      <c r="C25" s="70"/>
    </row>
    <row r="26" spans="1:13" x14ac:dyDescent="0.3">
      <c r="A26" s="68"/>
      <c r="B26" s="69"/>
      <c r="C26" s="70"/>
    </row>
    <row r="27" spans="1:13" x14ac:dyDescent="0.3">
      <c r="A27" s="68"/>
      <c r="B27" s="69"/>
      <c r="C27" s="70"/>
    </row>
    <row r="28" spans="1:13" x14ac:dyDescent="0.3">
      <c r="A28" s="68"/>
      <c r="B28" s="69"/>
      <c r="C28" s="70"/>
    </row>
    <row r="29" spans="1:13" x14ac:dyDescent="0.3">
      <c r="A29" s="68"/>
      <c r="B29" s="69"/>
      <c r="C29" s="70"/>
    </row>
    <row r="30" spans="1:13" x14ac:dyDescent="0.3">
      <c r="A30" s="68"/>
      <c r="B30" s="69"/>
      <c r="C30" s="70"/>
      <c r="F30" s="31"/>
      <c r="G30" s="30"/>
      <c r="H30" s="30"/>
      <c r="I30" s="30"/>
      <c r="J30" s="30"/>
      <c r="K30" s="30"/>
      <c r="L30" s="30"/>
      <c r="M30" s="30"/>
    </row>
    <row r="31" spans="1:13" x14ac:dyDescent="0.3">
      <c r="A31" s="80"/>
      <c r="B31" s="81"/>
      <c r="C31" s="82"/>
      <c r="F31" s="30"/>
      <c r="G31" s="30"/>
      <c r="H31" s="30"/>
      <c r="I31" s="30"/>
      <c r="J31" s="30"/>
      <c r="K31" s="30"/>
      <c r="L31" s="30"/>
      <c r="M31" s="30"/>
    </row>
    <row r="32" spans="1:13" x14ac:dyDescent="0.3">
      <c r="A32" s="52" t="s">
        <v>11</v>
      </c>
      <c r="B32" s="52"/>
      <c r="C32" s="10"/>
      <c r="F32" s="30"/>
      <c r="G32" s="30"/>
      <c r="H32" s="30"/>
      <c r="I32" s="30"/>
      <c r="J32" s="30"/>
      <c r="K32" s="30"/>
      <c r="L32" s="30"/>
      <c r="M32" s="30"/>
    </row>
    <row r="33" spans="1:13" x14ac:dyDescent="0.3">
      <c r="A33" s="52" t="s">
        <v>12</v>
      </c>
      <c r="B33" s="52"/>
      <c r="C33" s="11">
        <f>(C32*1.22)-C32</f>
        <v>0</v>
      </c>
      <c r="F33" s="30"/>
      <c r="G33" s="30"/>
      <c r="H33" s="30"/>
      <c r="I33" s="30"/>
      <c r="J33" s="30"/>
      <c r="K33" s="30"/>
      <c r="L33" s="30"/>
      <c r="M33" s="30"/>
    </row>
    <row r="34" spans="1:13" x14ac:dyDescent="0.3">
      <c r="A34" s="52" t="s">
        <v>13</v>
      </c>
      <c r="B34" s="52"/>
      <c r="C34" s="11">
        <f>C33+C32</f>
        <v>0</v>
      </c>
      <c r="F34" s="30"/>
      <c r="G34" s="30"/>
      <c r="H34" s="30"/>
      <c r="I34" s="30"/>
      <c r="J34" s="30"/>
      <c r="K34" s="30"/>
      <c r="L34" s="30"/>
      <c r="M34" s="30"/>
    </row>
    <row r="35" spans="1:13" x14ac:dyDescent="0.3">
      <c r="A35" s="12"/>
      <c r="B35" s="12"/>
      <c r="C35" s="13"/>
      <c r="D35" s="3"/>
      <c r="F35" s="30"/>
      <c r="G35" s="30"/>
      <c r="H35" s="30"/>
      <c r="I35" s="30"/>
      <c r="J35" s="30"/>
      <c r="K35" s="30"/>
      <c r="L35" s="30"/>
      <c r="M35" s="30"/>
    </row>
    <row r="36" spans="1:13" x14ac:dyDescent="0.3">
      <c r="A36" s="52" t="s">
        <v>14</v>
      </c>
      <c r="B36" s="52"/>
      <c r="C36" s="14"/>
      <c r="D36" s="3"/>
      <c r="F36" s="30"/>
      <c r="G36" s="30"/>
      <c r="H36" s="30"/>
      <c r="I36" s="30"/>
      <c r="J36" s="30"/>
      <c r="K36" s="30"/>
      <c r="L36" s="30"/>
      <c r="M36" s="30"/>
    </row>
    <row r="37" spans="1:13" x14ac:dyDescent="0.3">
      <c r="A37" s="52" t="s">
        <v>15</v>
      </c>
      <c r="B37" s="52"/>
      <c r="C37" s="15">
        <v>0</v>
      </c>
      <c r="D37" s="3"/>
      <c r="F37" s="30"/>
      <c r="G37" s="30"/>
      <c r="H37" s="30"/>
      <c r="I37" s="30"/>
      <c r="J37" s="30"/>
      <c r="K37" s="30"/>
      <c r="L37" s="30"/>
      <c r="M37" s="30"/>
    </row>
    <row r="38" spans="1:13" x14ac:dyDescent="0.3">
      <c r="A38" s="58" t="s">
        <v>36</v>
      </c>
      <c r="B38" s="59"/>
      <c r="C38" s="38">
        <f>+B12/B11</f>
        <v>7.5554232246988512E-2</v>
      </c>
      <c r="F38" s="30"/>
      <c r="G38" s="30"/>
      <c r="H38" s="30"/>
      <c r="I38" s="30"/>
      <c r="J38" s="30"/>
      <c r="K38" s="30"/>
      <c r="L38" s="30"/>
      <c r="M38" s="30"/>
    </row>
    <row r="39" spans="1:13" x14ac:dyDescent="0.3">
      <c r="A39" s="58" t="s">
        <v>40</v>
      </c>
      <c r="B39" s="59"/>
      <c r="C39" s="16">
        <v>0</v>
      </c>
      <c r="D39" s="19"/>
      <c r="F39" s="30"/>
      <c r="G39" s="30"/>
      <c r="H39" s="30"/>
      <c r="I39" s="30"/>
      <c r="J39" s="30"/>
      <c r="K39" s="30"/>
      <c r="L39" s="30"/>
      <c r="M39" s="30"/>
    </row>
    <row r="40" spans="1:13" x14ac:dyDescent="0.3">
      <c r="A40" s="50" t="s">
        <v>16</v>
      </c>
      <c r="B40" s="51"/>
      <c r="C40" s="17">
        <f>IF(C39=0,0,B12-C39)</f>
        <v>0</v>
      </c>
      <c r="F40" s="30"/>
      <c r="G40" s="30"/>
      <c r="H40" s="30"/>
      <c r="I40" s="30"/>
      <c r="J40" s="30"/>
      <c r="K40" s="30"/>
      <c r="L40" s="30"/>
      <c r="M40" s="30"/>
    </row>
    <row r="41" spans="1:13" x14ac:dyDescent="0.3">
      <c r="A41" s="50" t="s">
        <v>17</v>
      </c>
      <c r="B41" s="51"/>
      <c r="C41" s="18">
        <f>C37/B11</f>
        <v>0</v>
      </c>
      <c r="F41" s="30"/>
      <c r="G41" s="30"/>
      <c r="H41" s="30"/>
      <c r="I41" s="30"/>
      <c r="J41" s="30"/>
      <c r="K41" s="30"/>
      <c r="L41" s="30"/>
      <c r="M41" s="30"/>
    </row>
    <row r="42" spans="1:13" x14ac:dyDescent="0.3">
      <c r="C42" s="9"/>
      <c r="F42" s="30"/>
      <c r="G42" s="30"/>
      <c r="H42" s="30"/>
      <c r="I42" s="30"/>
      <c r="J42" s="30"/>
      <c r="K42" s="30"/>
      <c r="L42" s="30"/>
      <c r="M42" s="30"/>
    </row>
    <row r="43" spans="1:13" x14ac:dyDescent="0.3">
      <c r="A43" s="52" t="s">
        <v>18</v>
      </c>
      <c r="B43" s="52"/>
      <c r="C43" s="14"/>
    </row>
    <row r="44" spans="1:13" x14ac:dyDescent="0.3">
      <c r="A44" s="58" t="s">
        <v>37</v>
      </c>
      <c r="B44" s="59"/>
      <c r="C44" s="38">
        <f>+C12/C11</f>
        <v>0.11259020744497539</v>
      </c>
    </row>
    <row r="45" spans="1:13" x14ac:dyDescent="0.3">
      <c r="A45" s="52" t="s">
        <v>19</v>
      </c>
      <c r="B45" s="52"/>
      <c r="C45" s="15">
        <f>IF(C43=0, 0,C11- C43)</f>
        <v>0</v>
      </c>
    </row>
    <row r="46" spans="1:13" x14ac:dyDescent="0.3">
      <c r="A46" s="52" t="s">
        <v>20</v>
      </c>
      <c r="B46" s="52"/>
      <c r="C46" s="20">
        <f>IF(C43=0, 0, 1-C43/C11)</f>
        <v>0</v>
      </c>
    </row>
    <row r="47" spans="1:13" x14ac:dyDescent="0.3">
      <c r="A47" s="52" t="s">
        <v>21</v>
      </c>
      <c r="B47" s="52"/>
      <c r="C47" s="21">
        <f>IF(C43=0, 0, C45*C12/C11)</f>
        <v>0</v>
      </c>
    </row>
    <row r="48" spans="1:13" ht="15.75" thickBot="1" x14ac:dyDescent="0.35">
      <c r="C48" s="9"/>
    </row>
    <row r="49" spans="1:3" ht="15.75" thickBot="1" x14ac:dyDescent="0.35">
      <c r="A49" s="53" t="s">
        <v>22</v>
      </c>
      <c r="B49" s="54"/>
      <c r="C49" s="22">
        <f>C40+C47</f>
        <v>0</v>
      </c>
    </row>
    <row r="50" spans="1:3" ht="15.75" thickBot="1" x14ac:dyDescent="0.35">
      <c r="A50" s="55" t="s">
        <v>23</v>
      </c>
      <c r="B50" s="56"/>
      <c r="C50" s="23">
        <f>C69</f>
        <v>0</v>
      </c>
    </row>
    <row r="52" spans="1:3" x14ac:dyDescent="0.3">
      <c r="A52" s="57" t="s">
        <v>24</v>
      </c>
      <c r="B52" s="57"/>
      <c r="C52" s="57"/>
    </row>
    <row r="53" spans="1:3" x14ac:dyDescent="0.3">
      <c r="A53" s="39" t="s">
        <v>25</v>
      </c>
      <c r="B53" s="39" t="s">
        <v>26</v>
      </c>
      <c r="C53" s="39" t="s">
        <v>27</v>
      </c>
    </row>
    <row r="54" spans="1:3" x14ac:dyDescent="0.3">
      <c r="A54" s="36">
        <v>1</v>
      </c>
      <c r="B54" s="24">
        <f>$C$49</f>
        <v>0</v>
      </c>
      <c r="C54" s="25">
        <f t="shared" ref="C54:C68" si="0">B54/(1+$B$71)^A54</f>
        <v>0</v>
      </c>
    </row>
    <row r="55" spans="1:3" x14ac:dyDescent="0.3">
      <c r="A55" s="36">
        <v>2</v>
      </c>
      <c r="B55" s="24">
        <f t="shared" ref="B55:B68" si="1">$C$49</f>
        <v>0</v>
      </c>
      <c r="C55" s="25">
        <f t="shared" si="0"/>
        <v>0</v>
      </c>
    </row>
    <row r="56" spans="1:3" x14ac:dyDescent="0.3">
      <c r="A56" s="36">
        <v>3</v>
      </c>
      <c r="B56" s="24">
        <f t="shared" si="1"/>
        <v>0</v>
      </c>
      <c r="C56" s="25">
        <f t="shared" si="0"/>
        <v>0</v>
      </c>
    </row>
    <row r="57" spans="1:3" x14ac:dyDescent="0.3">
      <c r="A57" s="36">
        <v>4</v>
      </c>
      <c r="B57" s="24">
        <f t="shared" si="1"/>
        <v>0</v>
      </c>
      <c r="C57" s="25">
        <f t="shared" si="0"/>
        <v>0</v>
      </c>
    </row>
    <row r="58" spans="1:3" x14ac:dyDescent="0.3">
      <c r="A58" s="36">
        <v>5</v>
      </c>
      <c r="B58" s="24">
        <f t="shared" si="1"/>
        <v>0</v>
      </c>
      <c r="C58" s="25">
        <f t="shared" si="0"/>
        <v>0</v>
      </c>
    </row>
    <row r="59" spans="1:3" x14ac:dyDescent="0.3">
      <c r="A59" s="36">
        <v>6</v>
      </c>
      <c r="B59" s="24">
        <f t="shared" si="1"/>
        <v>0</v>
      </c>
      <c r="C59" s="25">
        <f t="shared" si="0"/>
        <v>0</v>
      </c>
    </row>
    <row r="60" spans="1:3" x14ac:dyDescent="0.3">
      <c r="A60" s="36">
        <v>7</v>
      </c>
      <c r="B60" s="24">
        <f t="shared" si="1"/>
        <v>0</v>
      </c>
      <c r="C60" s="25">
        <f t="shared" si="0"/>
        <v>0</v>
      </c>
    </row>
    <row r="61" spans="1:3" x14ac:dyDescent="0.3">
      <c r="A61" s="36">
        <v>8</v>
      </c>
      <c r="B61" s="24">
        <f t="shared" si="1"/>
        <v>0</v>
      </c>
      <c r="C61" s="25">
        <f t="shared" si="0"/>
        <v>0</v>
      </c>
    </row>
    <row r="62" spans="1:3" x14ac:dyDescent="0.3">
      <c r="A62" s="36">
        <v>9</v>
      </c>
      <c r="B62" s="24">
        <f t="shared" si="1"/>
        <v>0</v>
      </c>
      <c r="C62" s="25">
        <f t="shared" si="0"/>
        <v>0</v>
      </c>
    </row>
    <row r="63" spans="1:3" x14ac:dyDescent="0.3">
      <c r="A63" s="36">
        <v>10</v>
      </c>
      <c r="B63" s="24">
        <f t="shared" si="1"/>
        <v>0</v>
      </c>
      <c r="C63" s="25">
        <f t="shared" si="0"/>
        <v>0</v>
      </c>
    </row>
    <row r="64" spans="1:3" x14ac:dyDescent="0.3">
      <c r="A64" s="36">
        <v>11</v>
      </c>
      <c r="B64" s="24">
        <f t="shared" si="1"/>
        <v>0</v>
      </c>
      <c r="C64" s="25">
        <f t="shared" si="0"/>
        <v>0</v>
      </c>
    </row>
    <row r="65" spans="1:3" x14ac:dyDescent="0.3">
      <c r="A65" s="36">
        <v>12</v>
      </c>
      <c r="B65" s="24">
        <f t="shared" si="1"/>
        <v>0</v>
      </c>
      <c r="C65" s="25">
        <f t="shared" si="0"/>
        <v>0</v>
      </c>
    </row>
    <row r="66" spans="1:3" x14ac:dyDescent="0.3">
      <c r="A66" s="36">
        <v>13</v>
      </c>
      <c r="B66" s="24">
        <f t="shared" si="1"/>
        <v>0</v>
      </c>
      <c r="C66" s="25">
        <f t="shared" si="0"/>
        <v>0</v>
      </c>
    </row>
    <row r="67" spans="1:3" x14ac:dyDescent="0.3">
      <c r="A67" s="36">
        <v>14</v>
      </c>
      <c r="B67" s="24">
        <f t="shared" si="1"/>
        <v>0</v>
      </c>
      <c r="C67" s="25">
        <f t="shared" si="0"/>
        <v>0</v>
      </c>
    </row>
    <row r="68" spans="1:3" x14ac:dyDescent="0.3">
      <c r="A68" s="36">
        <v>15</v>
      </c>
      <c r="B68" s="24">
        <f t="shared" si="1"/>
        <v>0</v>
      </c>
      <c r="C68" s="25">
        <f t="shared" si="0"/>
        <v>0</v>
      </c>
    </row>
    <row r="69" spans="1:3" x14ac:dyDescent="0.3">
      <c r="A69" s="49" t="s">
        <v>28</v>
      </c>
      <c r="B69" s="49"/>
      <c r="C69" s="26">
        <f>SUM(C54:C68)</f>
        <v>0</v>
      </c>
    </row>
    <row r="71" spans="1:3" x14ac:dyDescent="0.3">
      <c r="A71" s="27" t="s">
        <v>29</v>
      </c>
      <c r="B71" s="28">
        <v>0.04</v>
      </c>
    </row>
  </sheetData>
  <mergeCells count="43">
    <mergeCell ref="A17:C17"/>
    <mergeCell ref="A1:C1"/>
    <mergeCell ref="A3:C3"/>
    <mergeCell ref="B4:C4"/>
    <mergeCell ref="B5:C5"/>
    <mergeCell ref="B6:C6"/>
    <mergeCell ref="B7:C7"/>
    <mergeCell ref="A9:C9"/>
    <mergeCell ref="A14:C14"/>
    <mergeCell ref="A15:C15"/>
    <mergeCell ref="A16:C16"/>
    <mergeCell ref="A29:C29"/>
    <mergeCell ref="A18:C18"/>
    <mergeCell ref="A19:C19"/>
    <mergeCell ref="A20:C20"/>
    <mergeCell ref="A21:C21"/>
    <mergeCell ref="A22:C22"/>
    <mergeCell ref="A23:C23"/>
    <mergeCell ref="A24:C24"/>
    <mergeCell ref="A25:C25"/>
    <mergeCell ref="A26:C26"/>
    <mergeCell ref="A27:C27"/>
    <mergeCell ref="A28:C28"/>
    <mergeCell ref="A43:B43"/>
    <mergeCell ref="A30:C30"/>
    <mergeCell ref="A31:C31"/>
    <mergeCell ref="A32:B32"/>
    <mergeCell ref="A33:B33"/>
    <mergeCell ref="A34:B34"/>
    <mergeCell ref="A36:B36"/>
    <mergeCell ref="A37:B37"/>
    <mergeCell ref="A38:B38"/>
    <mergeCell ref="A39:B39"/>
    <mergeCell ref="A40:B40"/>
    <mergeCell ref="A41:B41"/>
    <mergeCell ref="A52:C52"/>
    <mergeCell ref="A69:B69"/>
    <mergeCell ref="A44:B44"/>
    <mergeCell ref="A45:B45"/>
    <mergeCell ref="A46:B46"/>
    <mergeCell ref="A47:B47"/>
    <mergeCell ref="A49:B49"/>
    <mergeCell ref="A50:B50"/>
  </mergeCells>
  <conditionalFormatting sqref="C43 C38">
    <cfRule type="cellIs" dxfId="58" priority="5" operator="lessThan">
      <formula>0</formula>
    </cfRule>
  </conditionalFormatting>
  <conditionalFormatting sqref="C43 C38">
    <cfRule type="cellIs" dxfId="57" priority="4" operator="lessThan">
      <formula>0</formula>
    </cfRule>
  </conditionalFormatting>
  <conditionalFormatting sqref="C43 C38">
    <cfRule type="cellIs" dxfId="56" priority="3" operator="lessThan">
      <formula>0</formula>
    </cfRule>
  </conditionalFormatting>
  <conditionalFormatting sqref="C43 C38">
    <cfRule type="cellIs" dxfId="55" priority="2" operator="lessThan">
      <formula>0</formula>
    </cfRule>
  </conditionalFormatting>
  <conditionalFormatting sqref="C46 C40">
    <cfRule type="cellIs" dxfId="54" priority="1" operator="lessThan">
      <formula>0</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1"/>
  <dimension ref="A1:M71"/>
  <sheetViews>
    <sheetView topLeftCell="A46" workbookViewId="0">
      <selection activeCell="B7" sqref="B7:C7"/>
    </sheetView>
  </sheetViews>
  <sheetFormatPr defaultRowHeight="15" x14ac:dyDescent="0.3"/>
  <cols>
    <col min="1" max="1" width="30.7109375" style="1" customWidth="1"/>
    <col min="2" max="2" width="23.140625" style="1" customWidth="1"/>
    <col min="3" max="3" width="29.7109375" style="1" customWidth="1"/>
    <col min="4" max="16384" width="9.140625" style="1"/>
  </cols>
  <sheetData>
    <row r="1" spans="1:7" ht="18.75" x14ac:dyDescent="0.3">
      <c r="A1" s="62" t="s">
        <v>0</v>
      </c>
      <c r="B1" s="62"/>
      <c r="C1" s="62"/>
    </row>
    <row r="3" spans="1:7" x14ac:dyDescent="0.3">
      <c r="A3" s="63" t="s">
        <v>1</v>
      </c>
      <c r="B3" s="64"/>
      <c r="C3" s="64"/>
    </row>
    <row r="4" spans="1:7" ht="15.75" x14ac:dyDescent="0.3">
      <c r="A4" s="2" t="s">
        <v>2</v>
      </c>
      <c r="B4" s="65" t="s">
        <v>66</v>
      </c>
      <c r="C4" s="65"/>
    </row>
    <row r="5" spans="1:7" x14ac:dyDescent="0.3">
      <c r="A5" s="2" t="s">
        <v>3</v>
      </c>
      <c r="B5" s="66" t="s">
        <v>100</v>
      </c>
      <c r="C5" s="67"/>
    </row>
    <row r="6" spans="1:7" x14ac:dyDescent="0.3">
      <c r="A6" s="2" t="s">
        <v>4</v>
      </c>
      <c r="B6" s="83">
        <v>3611</v>
      </c>
      <c r="C6" s="83"/>
      <c r="F6" s="3"/>
      <c r="G6" s="3"/>
    </row>
    <row r="7" spans="1:7" x14ac:dyDescent="0.3">
      <c r="A7" s="2" t="s">
        <v>5</v>
      </c>
      <c r="B7" s="71" t="s">
        <v>85</v>
      </c>
      <c r="C7" s="71"/>
    </row>
    <row r="9" spans="1:7" x14ac:dyDescent="0.3">
      <c r="A9" s="63" t="s">
        <v>6</v>
      </c>
      <c r="B9" s="64"/>
      <c r="C9" s="72"/>
    </row>
    <row r="10" spans="1:7" x14ac:dyDescent="0.3">
      <c r="A10" s="4" t="s">
        <v>7</v>
      </c>
      <c r="B10" s="36" t="s">
        <v>34</v>
      </c>
      <c r="C10" s="5" t="s">
        <v>8</v>
      </c>
    </row>
    <row r="11" spans="1:7" x14ac:dyDescent="0.3">
      <c r="A11" s="4" t="s">
        <v>9</v>
      </c>
      <c r="B11" s="6">
        <v>625580</v>
      </c>
      <c r="C11" s="6">
        <v>85227.199999999997</v>
      </c>
      <c r="E11" s="3"/>
      <c r="F11" s="3"/>
    </row>
    <row r="12" spans="1:7" x14ac:dyDescent="0.3">
      <c r="A12" s="4" t="s">
        <v>10</v>
      </c>
      <c r="B12" s="7">
        <v>44968.829000000005</v>
      </c>
      <c r="C12" s="7">
        <v>10170.323</v>
      </c>
      <c r="E12" s="8"/>
      <c r="F12" s="8"/>
    </row>
    <row r="14" spans="1:7" x14ac:dyDescent="0.3">
      <c r="A14" s="63" t="s">
        <v>38</v>
      </c>
      <c r="B14" s="64"/>
      <c r="C14" s="72"/>
    </row>
    <row r="15" spans="1:7" x14ac:dyDescent="0.3">
      <c r="A15" s="73"/>
      <c r="B15" s="74"/>
      <c r="C15" s="75"/>
    </row>
    <row r="16" spans="1:7" x14ac:dyDescent="0.3">
      <c r="A16" s="76"/>
      <c r="B16" s="69"/>
      <c r="C16" s="70"/>
    </row>
    <row r="17" spans="1:13" x14ac:dyDescent="0.3">
      <c r="A17" s="76"/>
      <c r="B17" s="69"/>
      <c r="C17" s="70"/>
    </row>
    <row r="18" spans="1:13" x14ac:dyDescent="0.3">
      <c r="A18" s="76"/>
      <c r="B18" s="69"/>
      <c r="C18" s="70"/>
    </row>
    <row r="19" spans="1:13" s="9" customFormat="1" x14ac:dyDescent="0.3">
      <c r="A19" s="76"/>
      <c r="B19" s="69"/>
      <c r="C19" s="70"/>
    </row>
    <row r="20" spans="1:13" x14ac:dyDescent="0.3">
      <c r="A20" s="76"/>
      <c r="B20" s="69"/>
      <c r="C20" s="70"/>
    </row>
    <row r="21" spans="1:13" x14ac:dyDescent="0.3">
      <c r="A21" s="68"/>
      <c r="B21" s="69"/>
      <c r="C21" s="70"/>
    </row>
    <row r="22" spans="1:13" x14ac:dyDescent="0.3">
      <c r="A22" s="77"/>
      <c r="B22" s="78"/>
      <c r="C22" s="79"/>
    </row>
    <row r="23" spans="1:13" x14ac:dyDescent="0.3">
      <c r="A23" s="68"/>
      <c r="B23" s="69"/>
      <c r="C23" s="70"/>
    </row>
    <row r="24" spans="1:13" x14ac:dyDescent="0.3">
      <c r="A24" s="68"/>
      <c r="B24" s="69"/>
      <c r="C24" s="70"/>
    </row>
    <row r="25" spans="1:13" x14ac:dyDescent="0.3">
      <c r="A25" s="68"/>
      <c r="B25" s="69"/>
      <c r="C25" s="70"/>
    </row>
    <row r="26" spans="1:13" x14ac:dyDescent="0.3">
      <c r="A26" s="68"/>
      <c r="B26" s="69"/>
      <c r="C26" s="70"/>
    </row>
    <row r="27" spans="1:13" x14ac:dyDescent="0.3">
      <c r="A27" s="68"/>
      <c r="B27" s="69"/>
      <c r="C27" s="70"/>
    </row>
    <row r="28" spans="1:13" x14ac:dyDescent="0.3">
      <c r="A28" s="68"/>
      <c r="B28" s="69"/>
      <c r="C28" s="70"/>
    </row>
    <row r="29" spans="1:13" x14ac:dyDescent="0.3">
      <c r="A29" s="68"/>
      <c r="B29" s="69"/>
      <c r="C29" s="70"/>
    </row>
    <row r="30" spans="1:13" x14ac:dyDescent="0.3">
      <c r="A30" s="68"/>
      <c r="B30" s="69"/>
      <c r="C30" s="70"/>
      <c r="F30" s="31"/>
      <c r="G30" s="30"/>
      <c r="H30" s="30"/>
      <c r="I30" s="30"/>
      <c r="J30" s="30"/>
      <c r="K30" s="30"/>
      <c r="L30" s="30"/>
      <c r="M30" s="30"/>
    </row>
    <row r="31" spans="1:13" x14ac:dyDescent="0.3">
      <c r="A31" s="80"/>
      <c r="B31" s="81"/>
      <c r="C31" s="82"/>
      <c r="F31" s="30"/>
      <c r="G31" s="30"/>
      <c r="H31" s="30"/>
      <c r="I31" s="30"/>
      <c r="J31" s="30"/>
      <c r="K31" s="30"/>
      <c r="L31" s="30"/>
      <c r="M31" s="30"/>
    </row>
    <row r="32" spans="1:13" x14ac:dyDescent="0.3">
      <c r="A32" s="52" t="s">
        <v>11</v>
      </c>
      <c r="B32" s="52"/>
      <c r="C32" s="10"/>
      <c r="F32" s="30"/>
      <c r="G32" s="30"/>
      <c r="H32" s="30"/>
      <c r="I32" s="30"/>
      <c r="J32" s="30"/>
      <c r="K32" s="30"/>
      <c r="L32" s="30"/>
      <c r="M32" s="30"/>
    </row>
    <row r="33" spans="1:13" x14ac:dyDescent="0.3">
      <c r="A33" s="52" t="s">
        <v>12</v>
      </c>
      <c r="B33" s="52"/>
      <c r="C33" s="11">
        <f>(C32*1.22)-C32</f>
        <v>0</v>
      </c>
      <c r="F33" s="30"/>
      <c r="G33" s="30"/>
      <c r="H33" s="30"/>
      <c r="I33" s="30"/>
      <c r="J33" s="30"/>
      <c r="K33" s="30"/>
      <c r="L33" s="30"/>
      <c r="M33" s="30"/>
    </row>
    <row r="34" spans="1:13" x14ac:dyDescent="0.3">
      <c r="A34" s="52" t="s">
        <v>13</v>
      </c>
      <c r="B34" s="52"/>
      <c r="C34" s="11">
        <f>C33+C32</f>
        <v>0</v>
      </c>
      <c r="F34" s="30"/>
      <c r="G34" s="30"/>
      <c r="H34" s="30"/>
      <c r="I34" s="30"/>
      <c r="J34" s="30"/>
      <c r="K34" s="30"/>
      <c r="L34" s="30"/>
      <c r="M34" s="30"/>
    </row>
    <row r="35" spans="1:13" x14ac:dyDescent="0.3">
      <c r="A35" s="12"/>
      <c r="B35" s="12"/>
      <c r="C35" s="13"/>
      <c r="D35" s="3"/>
      <c r="F35" s="30"/>
      <c r="G35" s="30"/>
      <c r="H35" s="30"/>
      <c r="I35" s="30"/>
      <c r="J35" s="30"/>
      <c r="K35" s="30"/>
      <c r="L35" s="30"/>
      <c r="M35" s="30"/>
    </row>
    <row r="36" spans="1:13" x14ac:dyDescent="0.3">
      <c r="A36" s="52" t="s">
        <v>14</v>
      </c>
      <c r="B36" s="52"/>
      <c r="C36" s="14"/>
      <c r="D36" s="3"/>
      <c r="F36" s="30"/>
      <c r="G36" s="30"/>
      <c r="H36" s="30"/>
      <c r="I36" s="30"/>
      <c r="J36" s="30"/>
      <c r="K36" s="30"/>
      <c r="L36" s="30"/>
      <c r="M36" s="30"/>
    </row>
    <row r="37" spans="1:13" x14ac:dyDescent="0.3">
      <c r="A37" s="52" t="s">
        <v>15</v>
      </c>
      <c r="B37" s="52"/>
      <c r="C37" s="15">
        <v>0</v>
      </c>
      <c r="D37" s="3"/>
      <c r="F37" s="30"/>
      <c r="G37" s="30"/>
      <c r="H37" s="30"/>
      <c r="I37" s="30"/>
      <c r="J37" s="30"/>
      <c r="K37" s="30"/>
      <c r="L37" s="30"/>
      <c r="M37" s="30"/>
    </row>
    <row r="38" spans="1:13" x14ac:dyDescent="0.3">
      <c r="A38" s="58" t="s">
        <v>36</v>
      </c>
      <c r="B38" s="59"/>
      <c r="C38" s="38">
        <f>+B12/B11</f>
        <v>7.1883418587550763E-2</v>
      </c>
      <c r="F38" s="30"/>
      <c r="G38" s="30"/>
      <c r="H38" s="30"/>
      <c r="I38" s="30"/>
      <c r="J38" s="30"/>
      <c r="K38" s="30"/>
      <c r="L38" s="30"/>
      <c r="M38" s="30"/>
    </row>
    <row r="39" spans="1:13" x14ac:dyDescent="0.3">
      <c r="A39" s="58" t="s">
        <v>40</v>
      </c>
      <c r="B39" s="59"/>
      <c r="C39" s="16">
        <v>0</v>
      </c>
      <c r="D39" s="19"/>
      <c r="F39" s="30"/>
      <c r="G39" s="30"/>
      <c r="H39" s="30"/>
      <c r="I39" s="30"/>
      <c r="J39" s="30"/>
      <c r="K39" s="30"/>
      <c r="L39" s="30"/>
      <c r="M39" s="30"/>
    </row>
    <row r="40" spans="1:13" x14ac:dyDescent="0.3">
      <c r="A40" s="50" t="s">
        <v>16</v>
      </c>
      <c r="B40" s="51"/>
      <c r="C40" s="17">
        <f>IF(C39=0,0,B12-C39)</f>
        <v>0</v>
      </c>
      <c r="F40" s="30"/>
      <c r="G40" s="30"/>
      <c r="H40" s="30"/>
      <c r="I40" s="30"/>
      <c r="J40" s="30"/>
      <c r="K40" s="30"/>
      <c r="L40" s="30"/>
      <c r="M40" s="30"/>
    </row>
    <row r="41" spans="1:13" x14ac:dyDescent="0.3">
      <c r="A41" s="50" t="s">
        <v>17</v>
      </c>
      <c r="B41" s="51"/>
      <c r="C41" s="18">
        <f>C37/B11</f>
        <v>0</v>
      </c>
      <c r="F41" s="30"/>
      <c r="G41" s="30"/>
      <c r="H41" s="30"/>
      <c r="I41" s="30"/>
      <c r="J41" s="30"/>
      <c r="K41" s="30"/>
      <c r="L41" s="30"/>
      <c r="M41" s="30"/>
    </row>
    <row r="42" spans="1:13" x14ac:dyDescent="0.3">
      <c r="C42" s="9"/>
      <c r="F42" s="30"/>
      <c r="G42" s="30"/>
      <c r="H42" s="30"/>
      <c r="I42" s="30"/>
      <c r="J42" s="30"/>
      <c r="K42" s="30"/>
      <c r="L42" s="30"/>
      <c r="M42" s="30"/>
    </row>
    <row r="43" spans="1:13" x14ac:dyDescent="0.3">
      <c r="A43" s="52" t="s">
        <v>18</v>
      </c>
      <c r="B43" s="52"/>
      <c r="C43" s="14"/>
    </row>
    <row r="44" spans="1:13" x14ac:dyDescent="0.3">
      <c r="A44" s="58" t="s">
        <v>37</v>
      </c>
      <c r="B44" s="59"/>
      <c r="C44" s="38">
        <f>+C12/C11</f>
        <v>0.11933189169654759</v>
      </c>
    </row>
    <row r="45" spans="1:13" x14ac:dyDescent="0.3">
      <c r="A45" s="52" t="s">
        <v>19</v>
      </c>
      <c r="B45" s="52"/>
      <c r="C45" s="15">
        <f>IF(C43=0, 0,C11- C43)</f>
        <v>0</v>
      </c>
    </row>
    <row r="46" spans="1:13" x14ac:dyDescent="0.3">
      <c r="A46" s="52" t="s">
        <v>20</v>
      </c>
      <c r="B46" s="52"/>
      <c r="C46" s="20">
        <f>IF(C43=0, 0, 1-C43/C11)</f>
        <v>0</v>
      </c>
    </row>
    <row r="47" spans="1:13" x14ac:dyDescent="0.3">
      <c r="A47" s="52" t="s">
        <v>21</v>
      </c>
      <c r="B47" s="52"/>
      <c r="C47" s="21">
        <f>IF(C43=0, 0, C45*C12/C11)</f>
        <v>0</v>
      </c>
    </row>
    <row r="48" spans="1:13" ht="15.75" thickBot="1" x14ac:dyDescent="0.35">
      <c r="C48" s="9"/>
    </row>
    <row r="49" spans="1:3" ht="15.75" thickBot="1" x14ac:dyDescent="0.35">
      <c r="A49" s="53" t="s">
        <v>22</v>
      </c>
      <c r="B49" s="54"/>
      <c r="C49" s="22">
        <f>C40+C47</f>
        <v>0</v>
      </c>
    </row>
    <row r="50" spans="1:3" ht="15.75" thickBot="1" x14ac:dyDescent="0.35">
      <c r="A50" s="55" t="s">
        <v>23</v>
      </c>
      <c r="B50" s="56"/>
      <c r="C50" s="23">
        <f>C69</f>
        <v>0</v>
      </c>
    </row>
    <row r="52" spans="1:3" x14ac:dyDescent="0.3">
      <c r="A52" s="57" t="s">
        <v>24</v>
      </c>
      <c r="B52" s="57"/>
      <c r="C52" s="57"/>
    </row>
    <row r="53" spans="1:3" x14ac:dyDescent="0.3">
      <c r="A53" s="37" t="s">
        <v>25</v>
      </c>
      <c r="B53" s="37" t="s">
        <v>26</v>
      </c>
      <c r="C53" s="37" t="s">
        <v>27</v>
      </c>
    </row>
    <row r="54" spans="1:3" x14ac:dyDescent="0.3">
      <c r="A54" s="36">
        <v>1</v>
      </c>
      <c r="B54" s="24">
        <f>$C$49</f>
        <v>0</v>
      </c>
      <c r="C54" s="25">
        <f t="shared" ref="C54:C68" si="0">B54/(1+$B$71)^A54</f>
        <v>0</v>
      </c>
    </row>
    <row r="55" spans="1:3" x14ac:dyDescent="0.3">
      <c r="A55" s="36">
        <v>2</v>
      </c>
      <c r="B55" s="24">
        <f t="shared" ref="B55:B68" si="1">$C$49</f>
        <v>0</v>
      </c>
      <c r="C55" s="25">
        <f t="shared" si="0"/>
        <v>0</v>
      </c>
    </row>
    <row r="56" spans="1:3" x14ac:dyDescent="0.3">
      <c r="A56" s="36">
        <v>3</v>
      </c>
      <c r="B56" s="24">
        <f t="shared" si="1"/>
        <v>0</v>
      </c>
      <c r="C56" s="25">
        <f t="shared" si="0"/>
        <v>0</v>
      </c>
    </row>
    <row r="57" spans="1:3" x14ac:dyDescent="0.3">
      <c r="A57" s="36">
        <v>4</v>
      </c>
      <c r="B57" s="24">
        <f t="shared" si="1"/>
        <v>0</v>
      </c>
      <c r="C57" s="25">
        <f t="shared" si="0"/>
        <v>0</v>
      </c>
    </row>
    <row r="58" spans="1:3" x14ac:dyDescent="0.3">
      <c r="A58" s="36">
        <v>5</v>
      </c>
      <c r="B58" s="24">
        <f t="shared" si="1"/>
        <v>0</v>
      </c>
      <c r="C58" s="25">
        <f t="shared" si="0"/>
        <v>0</v>
      </c>
    </row>
    <row r="59" spans="1:3" x14ac:dyDescent="0.3">
      <c r="A59" s="36">
        <v>6</v>
      </c>
      <c r="B59" s="24">
        <f t="shared" si="1"/>
        <v>0</v>
      </c>
      <c r="C59" s="25">
        <f t="shared" si="0"/>
        <v>0</v>
      </c>
    </row>
    <row r="60" spans="1:3" x14ac:dyDescent="0.3">
      <c r="A60" s="36">
        <v>7</v>
      </c>
      <c r="B60" s="24">
        <f t="shared" si="1"/>
        <v>0</v>
      </c>
      <c r="C60" s="25">
        <f t="shared" si="0"/>
        <v>0</v>
      </c>
    </row>
    <row r="61" spans="1:3" x14ac:dyDescent="0.3">
      <c r="A61" s="36">
        <v>8</v>
      </c>
      <c r="B61" s="24">
        <f t="shared" si="1"/>
        <v>0</v>
      </c>
      <c r="C61" s="25">
        <f t="shared" si="0"/>
        <v>0</v>
      </c>
    </row>
    <row r="62" spans="1:3" x14ac:dyDescent="0.3">
      <c r="A62" s="36">
        <v>9</v>
      </c>
      <c r="B62" s="24">
        <f t="shared" si="1"/>
        <v>0</v>
      </c>
      <c r="C62" s="25">
        <f t="shared" si="0"/>
        <v>0</v>
      </c>
    </row>
    <row r="63" spans="1:3" x14ac:dyDescent="0.3">
      <c r="A63" s="36">
        <v>10</v>
      </c>
      <c r="B63" s="24">
        <f t="shared" si="1"/>
        <v>0</v>
      </c>
      <c r="C63" s="25">
        <f t="shared" si="0"/>
        <v>0</v>
      </c>
    </row>
    <row r="64" spans="1:3" x14ac:dyDescent="0.3">
      <c r="A64" s="36">
        <v>11</v>
      </c>
      <c r="B64" s="24">
        <f t="shared" si="1"/>
        <v>0</v>
      </c>
      <c r="C64" s="25">
        <f t="shared" si="0"/>
        <v>0</v>
      </c>
    </row>
    <row r="65" spans="1:3" x14ac:dyDescent="0.3">
      <c r="A65" s="36">
        <v>12</v>
      </c>
      <c r="B65" s="24">
        <f t="shared" si="1"/>
        <v>0</v>
      </c>
      <c r="C65" s="25">
        <f t="shared" si="0"/>
        <v>0</v>
      </c>
    </row>
    <row r="66" spans="1:3" x14ac:dyDescent="0.3">
      <c r="A66" s="36">
        <v>13</v>
      </c>
      <c r="B66" s="24">
        <f t="shared" si="1"/>
        <v>0</v>
      </c>
      <c r="C66" s="25">
        <f t="shared" si="0"/>
        <v>0</v>
      </c>
    </row>
    <row r="67" spans="1:3" x14ac:dyDescent="0.3">
      <c r="A67" s="36">
        <v>14</v>
      </c>
      <c r="B67" s="24">
        <f t="shared" si="1"/>
        <v>0</v>
      </c>
      <c r="C67" s="25">
        <f t="shared" si="0"/>
        <v>0</v>
      </c>
    </row>
    <row r="68" spans="1:3" x14ac:dyDescent="0.3">
      <c r="A68" s="36">
        <v>15</v>
      </c>
      <c r="B68" s="24">
        <f t="shared" si="1"/>
        <v>0</v>
      </c>
      <c r="C68" s="25">
        <f t="shared" si="0"/>
        <v>0</v>
      </c>
    </row>
    <row r="69" spans="1:3" x14ac:dyDescent="0.3">
      <c r="A69" s="49" t="s">
        <v>28</v>
      </c>
      <c r="B69" s="49"/>
      <c r="C69" s="26">
        <f>SUM(C54:C68)</f>
        <v>0</v>
      </c>
    </row>
    <row r="71" spans="1:3" x14ac:dyDescent="0.3">
      <c r="A71" s="27" t="s">
        <v>29</v>
      </c>
      <c r="B71" s="28">
        <v>0.04</v>
      </c>
    </row>
  </sheetData>
  <mergeCells count="43">
    <mergeCell ref="A39:B39"/>
    <mergeCell ref="A27:C27"/>
    <mergeCell ref="A28:C28"/>
    <mergeCell ref="A29:C29"/>
    <mergeCell ref="A32:B32"/>
    <mergeCell ref="A34:B34"/>
    <mergeCell ref="A36:B36"/>
    <mergeCell ref="A37:B37"/>
    <mergeCell ref="A38:B38"/>
    <mergeCell ref="A30:C30"/>
    <mergeCell ref="A31:C31"/>
    <mergeCell ref="A33:B33"/>
    <mergeCell ref="A26:C26"/>
    <mergeCell ref="B7:C7"/>
    <mergeCell ref="A9:C9"/>
    <mergeCell ref="A14:C14"/>
    <mergeCell ref="A15:C15"/>
    <mergeCell ref="A16:C16"/>
    <mergeCell ref="A17:C17"/>
    <mergeCell ref="A19:C19"/>
    <mergeCell ref="A21:C21"/>
    <mergeCell ref="A23:C23"/>
    <mergeCell ref="A24:C24"/>
    <mergeCell ref="A25:C25"/>
    <mergeCell ref="A18:C18"/>
    <mergeCell ref="A20:C20"/>
    <mergeCell ref="A22:C22"/>
    <mergeCell ref="B6:C6"/>
    <mergeCell ref="A1:C1"/>
    <mergeCell ref="A3:C3"/>
    <mergeCell ref="B4:C4"/>
    <mergeCell ref="B5:C5"/>
    <mergeCell ref="A69:B69"/>
    <mergeCell ref="A40:B40"/>
    <mergeCell ref="A45:B45"/>
    <mergeCell ref="A49:B49"/>
    <mergeCell ref="A50:B50"/>
    <mergeCell ref="A52:C52"/>
    <mergeCell ref="A41:B41"/>
    <mergeCell ref="A43:B43"/>
    <mergeCell ref="A44:B44"/>
    <mergeCell ref="A46:B46"/>
    <mergeCell ref="A47:B47"/>
  </mergeCells>
  <conditionalFormatting sqref="C43 C38">
    <cfRule type="cellIs" dxfId="53" priority="5" operator="lessThan">
      <formula>0</formula>
    </cfRule>
  </conditionalFormatting>
  <conditionalFormatting sqref="C43 C38">
    <cfRule type="cellIs" dxfId="52" priority="4" operator="lessThan">
      <formula>0</formula>
    </cfRule>
  </conditionalFormatting>
  <conditionalFormatting sqref="C43 C38">
    <cfRule type="cellIs" dxfId="51" priority="3" operator="lessThan">
      <formula>0</formula>
    </cfRule>
  </conditionalFormatting>
  <conditionalFormatting sqref="C43 C38">
    <cfRule type="cellIs" dxfId="50" priority="2" operator="lessThan">
      <formula>0</formula>
    </cfRule>
  </conditionalFormatting>
  <conditionalFormatting sqref="C46 C40">
    <cfRule type="cellIs" dxfId="49" priority="1" operator="lessThan">
      <formula>0</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0"/>
  <dimension ref="A1:M71"/>
  <sheetViews>
    <sheetView topLeftCell="A49" workbookViewId="0">
      <selection activeCell="A19" sqref="A19:C19"/>
    </sheetView>
  </sheetViews>
  <sheetFormatPr defaultRowHeight="15" x14ac:dyDescent="0.3"/>
  <cols>
    <col min="1" max="1" width="30.7109375" style="1" customWidth="1"/>
    <col min="2" max="2" width="23.140625" style="1" customWidth="1"/>
    <col min="3" max="3" width="29.7109375" style="1" customWidth="1"/>
    <col min="4" max="16384" width="9.140625" style="1"/>
  </cols>
  <sheetData>
    <row r="1" spans="1:7" ht="18.75" x14ac:dyDescent="0.3">
      <c r="A1" s="62" t="s">
        <v>0</v>
      </c>
      <c r="B1" s="62"/>
      <c r="C1" s="62"/>
    </row>
    <row r="3" spans="1:7" x14ac:dyDescent="0.3">
      <c r="A3" s="63" t="s">
        <v>1</v>
      </c>
      <c r="B3" s="64"/>
      <c r="C3" s="64"/>
    </row>
    <row r="4" spans="1:7" ht="15.75" x14ac:dyDescent="0.3">
      <c r="A4" s="2" t="s">
        <v>2</v>
      </c>
      <c r="B4" s="65" t="s">
        <v>67</v>
      </c>
      <c r="C4" s="65"/>
    </row>
    <row r="5" spans="1:7" x14ac:dyDescent="0.3">
      <c r="A5" s="2" t="s">
        <v>3</v>
      </c>
      <c r="B5" s="71" t="s">
        <v>101</v>
      </c>
      <c r="C5" s="71"/>
    </row>
    <row r="6" spans="1:7" x14ac:dyDescent="0.3">
      <c r="A6" s="2" t="s">
        <v>4</v>
      </c>
      <c r="B6" s="83">
        <v>811.4</v>
      </c>
      <c r="C6" s="83"/>
      <c r="F6" s="3"/>
      <c r="G6" s="3"/>
    </row>
    <row r="7" spans="1:7" x14ac:dyDescent="0.3">
      <c r="A7" s="2" t="s">
        <v>5</v>
      </c>
      <c r="B7" s="71" t="s">
        <v>102</v>
      </c>
      <c r="C7" s="71"/>
    </row>
    <row r="9" spans="1:7" x14ac:dyDescent="0.3">
      <c r="A9" s="63" t="s">
        <v>6</v>
      </c>
      <c r="B9" s="64"/>
      <c r="C9" s="72"/>
    </row>
    <row r="10" spans="1:7" x14ac:dyDescent="0.3">
      <c r="A10" s="4" t="s">
        <v>7</v>
      </c>
      <c r="B10" s="36" t="s">
        <v>34</v>
      </c>
      <c r="C10" s="5" t="s">
        <v>8</v>
      </c>
    </row>
    <row r="11" spans="1:7" x14ac:dyDescent="0.3">
      <c r="A11" s="4" t="s">
        <v>9</v>
      </c>
      <c r="B11" s="6">
        <v>133068</v>
      </c>
      <c r="C11" s="6">
        <v>15076</v>
      </c>
      <c r="E11" s="3"/>
      <c r="F11" s="3"/>
    </row>
    <row r="12" spans="1:7" x14ac:dyDescent="0.3">
      <c r="A12" s="4" t="s">
        <v>10</v>
      </c>
      <c r="B12" s="7">
        <v>8547</v>
      </c>
      <c r="C12" s="7">
        <v>1760</v>
      </c>
      <c r="E12" s="8"/>
      <c r="F12" s="8"/>
    </row>
    <row r="14" spans="1:7" x14ac:dyDescent="0.3">
      <c r="A14" s="63" t="s">
        <v>38</v>
      </c>
      <c r="B14" s="64"/>
      <c r="C14" s="72"/>
    </row>
    <row r="15" spans="1:7" x14ac:dyDescent="0.3">
      <c r="A15" s="73"/>
      <c r="B15" s="74"/>
      <c r="C15" s="75"/>
    </row>
    <row r="16" spans="1:7" x14ac:dyDescent="0.3">
      <c r="A16" s="76"/>
      <c r="B16" s="69"/>
      <c r="C16" s="70"/>
    </row>
    <row r="17" spans="1:13" x14ac:dyDescent="0.3">
      <c r="A17" s="76"/>
      <c r="B17" s="69"/>
      <c r="C17" s="70"/>
    </row>
    <row r="18" spans="1:13" x14ac:dyDescent="0.3">
      <c r="A18" s="76"/>
      <c r="B18" s="69"/>
      <c r="C18" s="70"/>
    </row>
    <row r="19" spans="1:13" s="9" customFormat="1" x14ac:dyDescent="0.3">
      <c r="A19" s="76"/>
      <c r="B19" s="69"/>
      <c r="C19" s="70"/>
    </row>
    <row r="20" spans="1:13" x14ac:dyDescent="0.3">
      <c r="A20" s="76"/>
      <c r="B20" s="69"/>
      <c r="C20" s="70"/>
    </row>
    <row r="21" spans="1:13" x14ac:dyDescent="0.3">
      <c r="A21" s="68"/>
      <c r="B21" s="69"/>
      <c r="C21" s="70"/>
    </row>
    <row r="22" spans="1:13" x14ac:dyDescent="0.3">
      <c r="A22" s="77"/>
      <c r="B22" s="78"/>
      <c r="C22" s="79"/>
    </row>
    <row r="23" spans="1:13" x14ac:dyDescent="0.3">
      <c r="A23" s="68"/>
      <c r="B23" s="69"/>
      <c r="C23" s="70"/>
    </row>
    <row r="24" spans="1:13" x14ac:dyDescent="0.3">
      <c r="A24" s="68"/>
      <c r="B24" s="69"/>
      <c r="C24" s="70"/>
    </row>
    <row r="25" spans="1:13" x14ac:dyDescent="0.3">
      <c r="A25" s="68"/>
      <c r="B25" s="69"/>
      <c r="C25" s="70"/>
    </row>
    <row r="26" spans="1:13" x14ac:dyDescent="0.3">
      <c r="A26" s="68"/>
      <c r="B26" s="69"/>
      <c r="C26" s="70"/>
    </row>
    <row r="27" spans="1:13" x14ac:dyDescent="0.3">
      <c r="A27" s="68"/>
      <c r="B27" s="69"/>
      <c r="C27" s="70"/>
    </row>
    <row r="28" spans="1:13" x14ac:dyDescent="0.3">
      <c r="A28" s="68"/>
      <c r="B28" s="69"/>
      <c r="C28" s="70"/>
    </row>
    <row r="29" spans="1:13" x14ac:dyDescent="0.3">
      <c r="A29" s="68"/>
      <c r="B29" s="69"/>
      <c r="C29" s="70"/>
    </row>
    <row r="30" spans="1:13" x14ac:dyDescent="0.3">
      <c r="A30" s="68"/>
      <c r="B30" s="69"/>
      <c r="C30" s="70"/>
      <c r="F30" s="31"/>
      <c r="G30" s="30"/>
      <c r="H30" s="30"/>
      <c r="I30" s="30"/>
      <c r="J30" s="30"/>
      <c r="K30" s="30"/>
      <c r="L30" s="30"/>
      <c r="M30" s="30"/>
    </row>
    <row r="31" spans="1:13" x14ac:dyDescent="0.3">
      <c r="A31" s="80"/>
      <c r="B31" s="81"/>
      <c r="C31" s="82"/>
      <c r="F31" s="30"/>
      <c r="G31" s="30"/>
      <c r="H31" s="30"/>
      <c r="I31" s="30"/>
      <c r="J31" s="30"/>
      <c r="K31" s="30"/>
      <c r="L31" s="30"/>
      <c r="M31" s="30"/>
    </row>
    <row r="32" spans="1:13" x14ac:dyDescent="0.3">
      <c r="A32" s="52" t="s">
        <v>11</v>
      </c>
      <c r="B32" s="52"/>
      <c r="C32" s="10"/>
      <c r="F32" s="30"/>
      <c r="G32" s="30"/>
      <c r="H32" s="30"/>
      <c r="I32" s="30"/>
      <c r="J32" s="30"/>
      <c r="K32" s="30"/>
      <c r="L32" s="30"/>
      <c r="M32" s="30"/>
    </row>
    <row r="33" spans="1:13" x14ac:dyDescent="0.3">
      <c r="A33" s="52" t="s">
        <v>12</v>
      </c>
      <c r="B33" s="52"/>
      <c r="C33" s="11">
        <f>(C32*1.22)-C32</f>
        <v>0</v>
      </c>
      <c r="F33" s="30"/>
      <c r="G33" s="30"/>
      <c r="H33" s="30"/>
      <c r="I33" s="30"/>
      <c r="J33" s="30"/>
      <c r="K33" s="30"/>
      <c r="L33" s="30"/>
      <c r="M33" s="30"/>
    </row>
    <row r="34" spans="1:13" x14ac:dyDescent="0.3">
      <c r="A34" s="52" t="s">
        <v>13</v>
      </c>
      <c r="B34" s="52"/>
      <c r="C34" s="11">
        <f>C33+C32</f>
        <v>0</v>
      </c>
      <c r="F34" s="30"/>
      <c r="G34" s="30"/>
      <c r="H34" s="30"/>
      <c r="I34" s="30"/>
      <c r="J34" s="30"/>
      <c r="K34" s="30"/>
      <c r="L34" s="30"/>
      <c r="M34" s="30"/>
    </row>
    <row r="35" spans="1:13" x14ac:dyDescent="0.3">
      <c r="A35" s="12"/>
      <c r="B35" s="12"/>
      <c r="C35" s="13"/>
      <c r="D35" s="3"/>
      <c r="F35" s="30"/>
      <c r="G35" s="30"/>
      <c r="H35" s="30"/>
      <c r="I35" s="30"/>
      <c r="J35" s="30"/>
      <c r="K35" s="30"/>
      <c r="L35" s="30"/>
      <c r="M35" s="30"/>
    </row>
    <row r="36" spans="1:13" x14ac:dyDescent="0.3">
      <c r="A36" s="52" t="s">
        <v>14</v>
      </c>
      <c r="B36" s="52"/>
      <c r="C36" s="14"/>
      <c r="D36" s="3"/>
      <c r="F36" s="30"/>
      <c r="G36" s="30"/>
      <c r="H36" s="30"/>
      <c r="I36" s="30"/>
      <c r="J36" s="30"/>
      <c r="K36" s="30"/>
      <c r="L36" s="30"/>
      <c r="M36" s="30"/>
    </row>
    <row r="37" spans="1:13" x14ac:dyDescent="0.3">
      <c r="A37" s="52" t="s">
        <v>15</v>
      </c>
      <c r="B37" s="52"/>
      <c r="C37" s="15">
        <v>0</v>
      </c>
      <c r="D37" s="3"/>
      <c r="F37" s="30"/>
      <c r="G37" s="30"/>
      <c r="H37" s="30"/>
      <c r="I37" s="30"/>
      <c r="J37" s="30"/>
      <c r="K37" s="30"/>
      <c r="L37" s="30"/>
      <c r="M37" s="30"/>
    </row>
    <row r="38" spans="1:13" x14ac:dyDescent="0.3">
      <c r="A38" s="58" t="s">
        <v>36</v>
      </c>
      <c r="B38" s="59"/>
      <c r="C38" s="38">
        <f>+B12/B11</f>
        <v>6.4230318333483638E-2</v>
      </c>
      <c r="F38" s="30"/>
      <c r="G38" s="30"/>
      <c r="H38" s="30"/>
      <c r="I38" s="30"/>
      <c r="J38" s="30"/>
      <c r="K38" s="30"/>
      <c r="L38" s="30"/>
      <c r="M38" s="30"/>
    </row>
    <row r="39" spans="1:13" x14ac:dyDescent="0.3">
      <c r="A39" s="58" t="s">
        <v>40</v>
      </c>
      <c r="B39" s="59"/>
      <c r="C39" s="16">
        <v>0</v>
      </c>
      <c r="D39" s="19"/>
      <c r="F39" s="30"/>
      <c r="G39" s="30"/>
      <c r="H39" s="30"/>
      <c r="I39" s="30"/>
      <c r="J39" s="30"/>
      <c r="K39" s="30"/>
      <c r="L39" s="30"/>
      <c r="M39" s="30"/>
    </row>
    <row r="40" spans="1:13" x14ac:dyDescent="0.3">
      <c r="A40" s="50" t="s">
        <v>16</v>
      </c>
      <c r="B40" s="51"/>
      <c r="C40" s="17">
        <f>IF(C39=0,0,B12-C39)</f>
        <v>0</v>
      </c>
      <c r="F40" s="30"/>
      <c r="G40" s="30"/>
      <c r="H40" s="30"/>
      <c r="I40" s="30"/>
      <c r="J40" s="30"/>
      <c r="K40" s="30"/>
      <c r="L40" s="30"/>
      <c r="M40" s="30"/>
    </row>
    <row r="41" spans="1:13" x14ac:dyDescent="0.3">
      <c r="A41" s="50" t="s">
        <v>17</v>
      </c>
      <c r="B41" s="51"/>
      <c r="C41" s="18">
        <f>C37/B11</f>
        <v>0</v>
      </c>
      <c r="F41" s="30"/>
      <c r="G41" s="30"/>
      <c r="H41" s="30"/>
      <c r="I41" s="30"/>
      <c r="J41" s="30"/>
      <c r="K41" s="30"/>
      <c r="L41" s="30"/>
      <c r="M41" s="30"/>
    </row>
    <row r="42" spans="1:13" x14ac:dyDescent="0.3">
      <c r="C42" s="9"/>
      <c r="F42" s="30"/>
      <c r="G42" s="30"/>
      <c r="H42" s="30"/>
      <c r="I42" s="30"/>
      <c r="J42" s="30"/>
      <c r="K42" s="30"/>
      <c r="L42" s="30"/>
      <c r="M42" s="30"/>
    </row>
    <row r="43" spans="1:13" x14ac:dyDescent="0.3">
      <c r="A43" s="52" t="s">
        <v>18</v>
      </c>
      <c r="B43" s="52"/>
      <c r="C43" s="14"/>
    </row>
    <row r="44" spans="1:13" x14ac:dyDescent="0.3">
      <c r="A44" s="58" t="s">
        <v>37</v>
      </c>
      <c r="B44" s="59"/>
      <c r="C44" s="38">
        <f>+C12/C11</f>
        <v>0.11674184133722473</v>
      </c>
    </row>
    <row r="45" spans="1:13" x14ac:dyDescent="0.3">
      <c r="A45" s="52" t="s">
        <v>19</v>
      </c>
      <c r="B45" s="52"/>
      <c r="C45" s="15">
        <f>IF(C43=0, 0,C11- C43)</f>
        <v>0</v>
      </c>
    </row>
    <row r="46" spans="1:13" x14ac:dyDescent="0.3">
      <c r="A46" s="52" t="s">
        <v>20</v>
      </c>
      <c r="B46" s="52"/>
      <c r="C46" s="20">
        <f>IF(C43=0, 0, 1-C43/C11)</f>
        <v>0</v>
      </c>
    </row>
    <row r="47" spans="1:13" x14ac:dyDescent="0.3">
      <c r="A47" s="52" t="s">
        <v>21</v>
      </c>
      <c r="B47" s="52"/>
      <c r="C47" s="21">
        <f>IF(C43=0, 0, C45*C12/C11)</f>
        <v>0</v>
      </c>
    </row>
    <row r="48" spans="1:13" ht="15.75" thickBot="1" x14ac:dyDescent="0.35">
      <c r="C48" s="9"/>
    </row>
    <row r="49" spans="1:3" ht="15.75" thickBot="1" x14ac:dyDescent="0.35">
      <c r="A49" s="53" t="s">
        <v>22</v>
      </c>
      <c r="B49" s="54"/>
      <c r="C49" s="22">
        <f>C40+C47</f>
        <v>0</v>
      </c>
    </row>
    <row r="50" spans="1:3" ht="15.75" thickBot="1" x14ac:dyDescent="0.35">
      <c r="A50" s="55" t="s">
        <v>23</v>
      </c>
      <c r="B50" s="56"/>
      <c r="C50" s="23">
        <f>C69</f>
        <v>0</v>
      </c>
    </row>
    <row r="52" spans="1:3" x14ac:dyDescent="0.3">
      <c r="A52" s="57" t="s">
        <v>24</v>
      </c>
      <c r="B52" s="57"/>
      <c r="C52" s="57"/>
    </row>
    <row r="53" spans="1:3" x14ac:dyDescent="0.3">
      <c r="A53" s="37" t="s">
        <v>25</v>
      </c>
      <c r="B53" s="37" t="s">
        <v>26</v>
      </c>
      <c r="C53" s="37" t="s">
        <v>27</v>
      </c>
    </row>
    <row r="54" spans="1:3" x14ac:dyDescent="0.3">
      <c r="A54" s="36">
        <v>1</v>
      </c>
      <c r="B54" s="24">
        <f>$C$49</f>
        <v>0</v>
      </c>
      <c r="C54" s="25">
        <f t="shared" ref="C54:C68" si="0">B54/(1+$B$71)^A54</f>
        <v>0</v>
      </c>
    </row>
    <row r="55" spans="1:3" x14ac:dyDescent="0.3">
      <c r="A55" s="36">
        <v>2</v>
      </c>
      <c r="B55" s="24">
        <f t="shared" ref="B55:B68" si="1">$C$49</f>
        <v>0</v>
      </c>
      <c r="C55" s="25">
        <f t="shared" si="0"/>
        <v>0</v>
      </c>
    </row>
    <row r="56" spans="1:3" x14ac:dyDescent="0.3">
      <c r="A56" s="36">
        <v>3</v>
      </c>
      <c r="B56" s="24">
        <f t="shared" si="1"/>
        <v>0</v>
      </c>
      <c r="C56" s="25">
        <f t="shared" si="0"/>
        <v>0</v>
      </c>
    </row>
    <row r="57" spans="1:3" x14ac:dyDescent="0.3">
      <c r="A57" s="36">
        <v>4</v>
      </c>
      <c r="B57" s="24">
        <f t="shared" si="1"/>
        <v>0</v>
      </c>
      <c r="C57" s="25">
        <f t="shared" si="0"/>
        <v>0</v>
      </c>
    </row>
    <row r="58" spans="1:3" x14ac:dyDescent="0.3">
      <c r="A58" s="36">
        <v>5</v>
      </c>
      <c r="B58" s="24">
        <f t="shared" si="1"/>
        <v>0</v>
      </c>
      <c r="C58" s="25">
        <f t="shared" si="0"/>
        <v>0</v>
      </c>
    </row>
    <row r="59" spans="1:3" x14ac:dyDescent="0.3">
      <c r="A59" s="36">
        <v>6</v>
      </c>
      <c r="B59" s="24">
        <f t="shared" si="1"/>
        <v>0</v>
      </c>
      <c r="C59" s="25">
        <f t="shared" si="0"/>
        <v>0</v>
      </c>
    </row>
    <row r="60" spans="1:3" x14ac:dyDescent="0.3">
      <c r="A60" s="36">
        <v>7</v>
      </c>
      <c r="B60" s="24">
        <f t="shared" si="1"/>
        <v>0</v>
      </c>
      <c r="C60" s="25">
        <f t="shared" si="0"/>
        <v>0</v>
      </c>
    </row>
    <row r="61" spans="1:3" x14ac:dyDescent="0.3">
      <c r="A61" s="36">
        <v>8</v>
      </c>
      <c r="B61" s="24">
        <f t="shared" si="1"/>
        <v>0</v>
      </c>
      <c r="C61" s="25">
        <f t="shared" si="0"/>
        <v>0</v>
      </c>
    </row>
    <row r="62" spans="1:3" x14ac:dyDescent="0.3">
      <c r="A62" s="36">
        <v>9</v>
      </c>
      <c r="B62" s="24">
        <f t="shared" si="1"/>
        <v>0</v>
      </c>
      <c r="C62" s="25">
        <f t="shared" si="0"/>
        <v>0</v>
      </c>
    </row>
    <row r="63" spans="1:3" x14ac:dyDescent="0.3">
      <c r="A63" s="36">
        <v>10</v>
      </c>
      <c r="B63" s="24">
        <f t="shared" si="1"/>
        <v>0</v>
      </c>
      <c r="C63" s="25">
        <f t="shared" si="0"/>
        <v>0</v>
      </c>
    </row>
    <row r="64" spans="1:3" x14ac:dyDescent="0.3">
      <c r="A64" s="36">
        <v>11</v>
      </c>
      <c r="B64" s="24">
        <f t="shared" si="1"/>
        <v>0</v>
      </c>
      <c r="C64" s="25">
        <f t="shared" si="0"/>
        <v>0</v>
      </c>
    </row>
    <row r="65" spans="1:3" x14ac:dyDescent="0.3">
      <c r="A65" s="36">
        <v>12</v>
      </c>
      <c r="B65" s="24">
        <f t="shared" si="1"/>
        <v>0</v>
      </c>
      <c r="C65" s="25">
        <f t="shared" si="0"/>
        <v>0</v>
      </c>
    </row>
    <row r="66" spans="1:3" x14ac:dyDescent="0.3">
      <c r="A66" s="36">
        <v>13</v>
      </c>
      <c r="B66" s="24">
        <f t="shared" si="1"/>
        <v>0</v>
      </c>
      <c r="C66" s="25">
        <f t="shared" si="0"/>
        <v>0</v>
      </c>
    </row>
    <row r="67" spans="1:3" x14ac:dyDescent="0.3">
      <c r="A67" s="36">
        <v>14</v>
      </c>
      <c r="B67" s="24">
        <f t="shared" si="1"/>
        <v>0</v>
      </c>
      <c r="C67" s="25">
        <f t="shared" si="0"/>
        <v>0</v>
      </c>
    </row>
    <row r="68" spans="1:3" x14ac:dyDescent="0.3">
      <c r="A68" s="36">
        <v>15</v>
      </c>
      <c r="B68" s="24">
        <f t="shared" si="1"/>
        <v>0</v>
      </c>
      <c r="C68" s="25">
        <f t="shared" si="0"/>
        <v>0</v>
      </c>
    </row>
    <row r="69" spans="1:3" x14ac:dyDescent="0.3">
      <c r="A69" s="49" t="s">
        <v>28</v>
      </c>
      <c r="B69" s="49"/>
      <c r="C69" s="26">
        <f>SUM(C54:C68)</f>
        <v>0</v>
      </c>
    </row>
    <row r="71" spans="1:3" x14ac:dyDescent="0.3">
      <c r="A71" s="27" t="s">
        <v>29</v>
      </c>
      <c r="B71" s="28">
        <v>0.04</v>
      </c>
    </row>
  </sheetData>
  <mergeCells count="43">
    <mergeCell ref="A39:B39"/>
    <mergeCell ref="A27:C27"/>
    <mergeCell ref="A28:C28"/>
    <mergeCell ref="A29:C29"/>
    <mergeCell ref="A32:B32"/>
    <mergeCell ref="A34:B34"/>
    <mergeCell ref="A36:B36"/>
    <mergeCell ref="A37:B37"/>
    <mergeCell ref="A38:B38"/>
    <mergeCell ref="A30:C30"/>
    <mergeCell ref="A31:C31"/>
    <mergeCell ref="A33:B33"/>
    <mergeCell ref="A26:C26"/>
    <mergeCell ref="B7:C7"/>
    <mergeCell ref="A9:C9"/>
    <mergeCell ref="A14:C14"/>
    <mergeCell ref="A15:C15"/>
    <mergeCell ref="A16:C16"/>
    <mergeCell ref="A17:C17"/>
    <mergeCell ref="A19:C19"/>
    <mergeCell ref="A21:C21"/>
    <mergeCell ref="A23:C23"/>
    <mergeCell ref="A24:C24"/>
    <mergeCell ref="A25:C25"/>
    <mergeCell ref="A18:C18"/>
    <mergeCell ref="A20:C20"/>
    <mergeCell ref="A22:C22"/>
    <mergeCell ref="B6:C6"/>
    <mergeCell ref="A1:C1"/>
    <mergeCell ref="A3:C3"/>
    <mergeCell ref="B4:C4"/>
    <mergeCell ref="B5:C5"/>
    <mergeCell ref="A69:B69"/>
    <mergeCell ref="A40:B40"/>
    <mergeCell ref="A45:B45"/>
    <mergeCell ref="A49:B49"/>
    <mergeCell ref="A50:B50"/>
    <mergeCell ref="A52:C52"/>
    <mergeCell ref="A41:B41"/>
    <mergeCell ref="A43:B43"/>
    <mergeCell ref="A44:B44"/>
    <mergeCell ref="A46:B46"/>
    <mergeCell ref="A47:B47"/>
  </mergeCells>
  <conditionalFormatting sqref="C43 C38">
    <cfRule type="cellIs" dxfId="48" priority="5" operator="lessThan">
      <formula>0</formula>
    </cfRule>
  </conditionalFormatting>
  <conditionalFormatting sqref="C43 C38">
    <cfRule type="cellIs" dxfId="47" priority="4" operator="lessThan">
      <formula>0</formula>
    </cfRule>
  </conditionalFormatting>
  <conditionalFormatting sqref="C43 C38">
    <cfRule type="cellIs" dxfId="46" priority="3" operator="lessThan">
      <formula>0</formula>
    </cfRule>
  </conditionalFormatting>
  <conditionalFormatting sqref="C43 C38">
    <cfRule type="cellIs" dxfId="45" priority="2" operator="lessThan">
      <formula>0</formula>
    </cfRule>
  </conditionalFormatting>
  <conditionalFormatting sqref="C46 C40">
    <cfRule type="cellIs" dxfId="44" priority="1" operator="lessThan">
      <formula>0</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topLeftCell="A55" workbookViewId="0">
      <selection activeCell="A17" sqref="A17:C17"/>
    </sheetView>
  </sheetViews>
  <sheetFormatPr defaultRowHeight="15" x14ac:dyDescent="0.3"/>
  <cols>
    <col min="1" max="1" width="30.7109375" style="1" customWidth="1"/>
    <col min="2" max="2" width="23.140625" style="1" customWidth="1"/>
    <col min="3" max="3" width="29.7109375" style="1" customWidth="1"/>
    <col min="4" max="16384" width="9.140625" style="1"/>
  </cols>
  <sheetData>
    <row r="1" spans="1:7" ht="18.75" x14ac:dyDescent="0.3">
      <c r="A1" s="62" t="s">
        <v>0</v>
      </c>
      <c r="B1" s="62"/>
      <c r="C1" s="62"/>
    </row>
    <row r="3" spans="1:7" x14ac:dyDescent="0.3">
      <c r="A3" s="63" t="s">
        <v>1</v>
      </c>
      <c r="B3" s="64"/>
      <c r="C3" s="64"/>
    </row>
    <row r="4" spans="1:7" ht="15.75" x14ac:dyDescent="0.3">
      <c r="A4" s="2" t="s">
        <v>2</v>
      </c>
      <c r="B4" s="65" t="s">
        <v>68</v>
      </c>
      <c r="C4" s="65"/>
    </row>
    <row r="5" spans="1:7" x14ac:dyDescent="0.3">
      <c r="A5" s="2" t="s">
        <v>3</v>
      </c>
      <c r="B5" s="71" t="s">
        <v>103</v>
      </c>
      <c r="C5" s="71"/>
    </row>
    <row r="6" spans="1:7" x14ac:dyDescent="0.3">
      <c r="A6" s="2" t="s">
        <v>4</v>
      </c>
      <c r="B6" s="83">
        <v>5053</v>
      </c>
      <c r="C6" s="83"/>
      <c r="F6" s="3"/>
      <c r="G6" s="3"/>
    </row>
    <row r="7" spans="1:7" x14ac:dyDescent="0.3">
      <c r="A7" s="2" t="s">
        <v>5</v>
      </c>
      <c r="B7" s="71" t="s">
        <v>85</v>
      </c>
      <c r="C7" s="71"/>
    </row>
    <row r="9" spans="1:7" x14ac:dyDescent="0.3">
      <c r="A9" s="63" t="s">
        <v>6</v>
      </c>
      <c r="B9" s="64"/>
      <c r="C9" s="72"/>
    </row>
    <row r="10" spans="1:7" x14ac:dyDescent="0.3">
      <c r="A10" s="4" t="s">
        <v>7</v>
      </c>
      <c r="B10" s="36" t="s">
        <v>34</v>
      </c>
      <c r="C10" s="36" t="s">
        <v>8</v>
      </c>
    </row>
    <row r="11" spans="1:7" x14ac:dyDescent="0.3">
      <c r="A11" s="4" t="s">
        <v>9</v>
      </c>
      <c r="B11" s="6">
        <v>795537</v>
      </c>
      <c r="C11" s="6">
        <v>152857</v>
      </c>
      <c r="E11" s="3"/>
      <c r="F11" s="3"/>
    </row>
    <row r="12" spans="1:7" x14ac:dyDescent="0.3">
      <c r="A12" s="4" t="s">
        <v>10</v>
      </c>
      <c r="B12" s="7">
        <v>58861</v>
      </c>
      <c r="C12" s="7">
        <v>21315</v>
      </c>
      <c r="E12" s="8"/>
      <c r="F12" s="8"/>
    </row>
    <row r="14" spans="1:7" x14ac:dyDescent="0.3">
      <c r="A14" s="63" t="s">
        <v>38</v>
      </c>
      <c r="B14" s="64"/>
      <c r="C14" s="72"/>
    </row>
    <row r="15" spans="1:7" x14ac:dyDescent="0.3">
      <c r="A15" s="73"/>
      <c r="B15" s="74"/>
      <c r="C15" s="75"/>
    </row>
    <row r="16" spans="1:7" x14ac:dyDescent="0.3">
      <c r="A16" s="76"/>
      <c r="B16" s="69"/>
      <c r="C16" s="70"/>
    </row>
    <row r="17" spans="1:13" x14ac:dyDescent="0.3">
      <c r="A17" s="76"/>
      <c r="B17" s="69"/>
      <c r="C17" s="70"/>
    </row>
    <row r="18" spans="1:13" x14ac:dyDescent="0.3">
      <c r="A18" s="76"/>
      <c r="B18" s="69"/>
      <c r="C18" s="70"/>
    </row>
    <row r="19" spans="1:13" s="9" customFormat="1" x14ac:dyDescent="0.3">
      <c r="A19" s="76"/>
      <c r="B19" s="69"/>
      <c r="C19" s="70"/>
    </row>
    <row r="20" spans="1:13" x14ac:dyDescent="0.3">
      <c r="A20" s="76"/>
      <c r="B20" s="69"/>
      <c r="C20" s="70"/>
    </row>
    <row r="21" spans="1:13" x14ac:dyDescent="0.3">
      <c r="A21" s="68"/>
      <c r="B21" s="69"/>
      <c r="C21" s="70"/>
    </row>
    <row r="22" spans="1:13" x14ac:dyDescent="0.3">
      <c r="A22" s="77"/>
      <c r="B22" s="78"/>
      <c r="C22" s="79"/>
    </row>
    <row r="23" spans="1:13" x14ac:dyDescent="0.3">
      <c r="A23" s="68"/>
      <c r="B23" s="69"/>
      <c r="C23" s="70"/>
    </row>
    <row r="24" spans="1:13" x14ac:dyDescent="0.3">
      <c r="A24" s="68"/>
      <c r="B24" s="69"/>
      <c r="C24" s="70"/>
    </row>
    <row r="25" spans="1:13" x14ac:dyDescent="0.3">
      <c r="A25" s="68"/>
      <c r="B25" s="69"/>
      <c r="C25" s="70"/>
    </row>
    <row r="26" spans="1:13" x14ac:dyDescent="0.3">
      <c r="A26" s="68"/>
      <c r="B26" s="69"/>
      <c r="C26" s="70"/>
    </row>
    <row r="27" spans="1:13" x14ac:dyDescent="0.3">
      <c r="A27" s="68"/>
      <c r="B27" s="69"/>
      <c r="C27" s="70"/>
    </row>
    <row r="28" spans="1:13" x14ac:dyDescent="0.3">
      <c r="A28" s="68"/>
      <c r="B28" s="69"/>
      <c r="C28" s="70"/>
    </row>
    <row r="29" spans="1:13" x14ac:dyDescent="0.3">
      <c r="A29" s="68"/>
      <c r="B29" s="69"/>
      <c r="C29" s="70"/>
    </row>
    <row r="30" spans="1:13" x14ac:dyDescent="0.3">
      <c r="A30" s="68"/>
      <c r="B30" s="69"/>
      <c r="C30" s="70"/>
      <c r="F30" s="31"/>
      <c r="G30" s="30"/>
      <c r="H30" s="30"/>
      <c r="I30" s="30"/>
      <c r="J30" s="30"/>
      <c r="K30" s="30"/>
      <c r="L30" s="30"/>
      <c r="M30" s="30"/>
    </row>
    <row r="31" spans="1:13" x14ac:dyDescent="0.3">
      <c r="A31" s="80"/>
      <c r="B31" s="81"/>
      <c r="C31" s="82"/>
      <c r="F31" s="30"/>
      <c r="G31" s="30"/>
      <c r="H31" s="30"/>
      <c r="I31" s="30"/>
      <c r="J31" s="30"/>
      <c r="K31" s="30"/>
      <c r="L31" s="30"/>
      <c r="M31" s="30"/>
    </row>
    <row r="32" spans="1:13" x14ac:dyDescent="0.3">
      <c r="A32" s="52" t="s">
        <v>11</v>
      </c>
      <c r="B32" s="52"/>
      <c r="C32" s="10"/>
      <c r="F32" s="30"/>
      <c r="G32" s="30"/>
      <c r="H32" s="30"/>
      <c r="I32" s="30"/>
      <c r="J32" s="30"/>
      <c r="K32" s="30"/>
      <c r="L32" s="30"/>
      <c r="M32" s="30"/>
    </row>
    <row r="33" spans="1:13" x14ac:dyDescent="0.3">
      <c r="A33" s="52" t="s">
        <v>12</v>
      </c>
      <c r="B33" s="52"/>
      <c r="C33" s="11">
        <f>(C32*1.22)-C32</f>
        <v>0</v>
      </c>
      <c r="F33" s="30"/>
      <c r="G33" s="30"/>
      <c r="H33" s="30"/>
      <c r="I33" s="30"/>
      <c r="J33" s="30"/>
      <c r="K33" s="30"/>
      <c r="L33" s="30"/>
      <c r="M33" s="30"/>
    </row>
    <row r="34" spans="1:13" x14ac:dyDescent="0.3">
      <c r="A34" s="52" t="s">
        <v>13</v>
      </c>
      <c r="B34" s="52"/>
      <c r="C34" s="11">
        <f>C33+C32</f>
        <v>0</v>
      </c>
      <c r="F34" s="30"/>
      <c r="G34" s="30"/>
      <c r="H34" s="30"/>
      <c r="I34" s="30"/>
      <c r="J34" s="30"/>
      <c r="K34" s="30"/>
      <c r="L34" s="30"/>
      <c r="M34" s="30"/>
    </row>
    <row r="35" spans="1:13" x14ac:dyDescent="0.3">
      <c r="A35" s="12"/>
      <c r="B35" s="12"/>
      <c r="C35" s="13"/>
      <c r="D35" s="3"/>
      <c r="F35" s="30"/>
      <c r="G35" s="30"/>
      <c r="H35" s="30"/>
      <c r="I35" s="30"/>
      <c r="J35" s="30"/>
      <c r="K35" s="30"/>
      <c r="L35" s="30"/>
      <c r="M35" s="30"/>
    </row>
    <row r="36" spans="1:13" x14ac:dyDescent="0.3">
      <c r="A36" s="52" t="s">
        <v>14</v>
      </c>
      <c r="B36" s="52"/>
      <c r="C36" s="14"/>
      <c r="D36" s="3"/>
      <c r="F36" s="30"/>
      <c r="G36" s="30"/>
      <c r="H36" s="30"/>
      <c r="I36" s="30"/>
      <c r="J36" s="30"/>
      <c r="K36" s="30"/>
      <c r="L36" s="30"/>
      <c r="M36" s="30"/>
    </row>
    <row r="37" spans="1:13" x14ac:dyDescent="0.3">
      <c r="A37" s="52" t="s">
        <v>15</v>
      </c>
      <c r="B37" s="52"/>
      <c r="C37" s="15">
        <f>IF(C36=0, 0,B11- C36)</f>
        <v>0</v>
      </c>
      <c r="D37" s="3"/>
      <c r="F37" s="30"/>
      <c r="G37" s="30"/>
      <c r="H37" s="30"/>
      <c r="I37" s="30"/>
      <c r="J37" s="30"/>
      <c r="K37" s="30"/>
      <c r="L37" s="30"/>
      <c r="M37" s="30"/>
    </row>
    <row r="38" spans="1:13" x14ac:dyDescent="0.3">
      <c r="A38" s="58" t="s">
        <v>36</v>
      </c>
      <c r="B38" s="59"/>
      <c r="C38" s="38">
        <f>+B12/B11</f>
        <v>7.39890162242611E-2</v>
      </c>
      <c r="F38" s="30"/>
      <c r="G38" s="30"/>
      <c r="H38" s="30"/>
      <c r="I38" s="30"/>
      <c r="J38" s="30"/>
      <c r="K38" s="30"/>
      <c r="L38" s="30"/>
      <c r="M38" s="30"/>
    </row>
    <row r="39" spans="1:13" x14ac:dyDescent="0.3">
      <c r="A39" s="58" t="s">
        <v>40</v>
      </c>
      <c r="B39" s="59"/>
      <c r="C39" s="16">
        <f>C38*C36</f>
        <v>0</v>
      </c>
      <c r="D39" s="19"/>
      <c r="F39" s="30"/>
      <c r="G39" s="30"/>
      <c r="H39" s="30"/>
      <c r="I39" s="30"/>
      <c r="J39" s="30"/>
      <c r="K39" s="30"/>
      <c r="L39" s="30"/>
      <c r="M39" s="30"/>
    </row>
    <row r="40" spans="1:13" x14ac:dyDescent="0.3">
      <c r="A40" s="50" t="s">
        <v>16</v>
      </c>
      <c r="B40" s="51"/>
      <c r="C40" s="17">
        <f>IF(C39=0,0,B12-C39)</f>
        <v>0</v>
      </c>
      <c r="F40" s="30"/>
      <c r="G40" s="30"/>
      <c r="H40" s="30"/>
      <c r="I40" s="30"/>
      <c r="J40" s="30"/>
      <c r="K40" s="30"/>
      <c r="L40" s="30"/>
      <c r="M40" s="30"/>
    </row>
    <row r="41" spans="1:13" x14ac:dyDescent="0.3">
      <c r="A41" s="50" t="s">
        <v>17</v>
      </c>
      <c r="B41" s="51"/>
      <c r="C41" s="18">
        <f>C37/B11</f>
        <v>0</v>
      </c>
      <c r="F41" s="30"/>
      <c r="G41" s="30"/>
      <c r="H41" s="30"/>
      <c r="I41" s="30"/>
      <c r="J41" s="30"/>
      <c r="K41" s="30"/>
      <c r="L41" s="30"/>
      <c r="M41" s="30"/>
    </row>
    <row r="42" spans="1:13" x14ac:dyDescent="0.3">
      <c r="C42" s="9"/>
      <c r="F42" s="30"/>
      <c r="G42" s="30"/>
      <c r="H42" s="30"/>
      <c r="I42" s="30"/>
      <c r="J42" s="30"/>
      <c r="K42" s="30"/>
      <c r="L42" s="30"/>
      <c r="M42" s="30"/>
    </row>
    <row r="43" spans="1:13" x14ac:dyDescent="0.3">
      <c r="A43" s="52" t="s">
        <v>18</v>
      </c>
      <c r="B43" s="52"/>
      <c r="C43" s="14"/>
    </row>
    <row r="44" spans="1:13" x14ac:dyDescent="0.3">
      <c r="A44" s="58" t="s">
        <v>37</v>
      </c>
      <c r="B44" s="59"/>
      <c r="C44" s="38">
        <f>+C12/C11</f>
        <v>0.1394440555551921</v>
      </c>
    </row>
    <row r="45" spans="1:13" x14ac:dyDescent="0.3">
      <c r="A45" s="52" t="s">
        <v>19</v>
      </c>
      <c r="B45" s="52"/>
      <c r="C45" s="15">
        <f>IF(C43=0, 0,C11- C43)</f>
        <v>0</v>
      </c>
    </row>
    <row r="46" spans="1:13" x14ac:dyDescent="0.3">
      <c r="A46" s="52" t="s">
        <v>20</v>
      </c>
      <c r="B46" s="52"/>
      <c r="C46" s="20">
        <f>IF(C43=0, 0, 1-C43/C11)</f>
        <v>0</v>
      </c>
    </row>
    <row r="47" spans="1:13" x14ac:dyDescent="0.3">
      <c r="A47" s="52" t="s">
        <v>21</v>
      </c>
      <c r="B47" s="52"/>
      <c r="C47" s="21">
        <f>IF(C43=0, 0, C45*C12/C11)</f>
        <v>0</v>
      </c>
    </row>
    <row r="48" spans="1:13" ht="15.75" thickBot="1" x14ac:dyDescent="0.35">
      <c r="C48" s="9"/>
    </row>
    <row r="49" spans="1:3" ht="15.75" thickBot="1" x14ac:dyDescent="0.35">
      <c r="A49" s="53" t="s">
        <v>22</v>
      </c>
      <c r="B49" s="54"/>
      <c r="C49" s="22">
        <f>C40+C47</f>
        <v>0</v>
      </c>
    </row>
    <row r="50" spans="1:3" ht="15.75" thickBot="1" x14ac:dyDescent="0.35">
      <c r="A50" s="55" t="s">
        <v>23</v>
      </c>
      <c r="B50" s="56"/>
      <c r="C50" s="23">
        <f>C69</f>
        <v>0</v>
      </c>
    </row>
    <row r="52" spans="1:3" x14ac:dyDescent="0.3">
      <c r="A52" s="57" t="s">
        <v>24</v>
      </c>
      <c r="B52" s="57"/>
      <c r="C52" s="57"/>
    </row>
    <row r="53" spans="1:3" x14ac:dyDescent="0.3">
      <c r="A53" s="44" t="s">
        <v>25</v>
      </c>
      <c r="B53" s="44" t="s">
        <v>26</v>
      </c>
      <c r="C53" s="44" t="s">
        <v>27</v>
      </c>
    </row>
    <row r="54" spans="1:3" x14ac:dyDescent="0.3">
      <c r="A54" s="36">
        <v>1</v>
      </c>
      <c r="B54" s="24">
        <f>$C$49</f>
        <v>0</v>
      </c>
      <c r="C54" s="25">
        <f t="shared" ref="C54:C68" si="0">B54/(1+$B$71)^A54</f>
        <v>0</v>
      </c>
    </row>
    <row r="55" spans="1:3" x14ac:dyDescent="0.3">
      <c r="A55" s="36">
        <v>2</v>
      </c>
      <c r="B55" s="24">
        <f t="shared" ref="B55:B68" si="1">$C$49</f>
        <v>0</v>
      </c>
      <c r="C55" s="25">
        <f t="shared" si="0"/>
        <v>0</v>
      </c>
    </row>
    <row r="56" spans="1:3" x14ac:dyDescent="0.3">
      <c r="A56" s="36">
        <v>3</v>
      </c>
      <c r="B56" s="24">
        <f t="shared" si="1"/>
        <v>0</v>
      </c>
      <c r="C56" s="25">
        <f t="shared" si="0"/>
        <v>0</v>
      </c>
    </row>
    <row r="57" spans="1:3" x14ac:dyDescent="0.3">
      <c r="A57" s="36">
        <v>4</v>
      </c>
      <c r="B57" s="24">
        <f t="shared" si="1"/>
        <v>0</v>
      </c>
      <c r="C57" s="25">
        <f t="shared" si="0"/>
        <v>0</v>
      </c>
    </row>
    <row r="58" spans="1:3" x14ac:dyDescent="0.3">
      <c r="A58" s="36">
        <v>5</v>
      </c>
      <c r="B58" s="24">
        <f t="shared" si="1"/>
        <v>0</v>
      </c>
      <c r="C58" s="25">
        <f t="shared" si="0"/>
        <v>0</v>
      </c>
    </row>
    <row r="59" spans="1:3" x14ac:dyDescent="0.3">
      <c r="A59" s="36">
        <v>6</v>
      </c>
      <c r="B59" s="24">
        <f t="shared" si="1"/>
        <v>0</v>
      </c>
      <c r="C59" s="25">
        <f t="shared" si="0"/>
        <v>0</v>
      </c>
    </row>
    <row r="60" spans="1:3" x14ac:dyDescent="0.3">
      <c r="A60" s="36">
        <v>7</v>
      </c>
      <c r="B60" s="24">
        <f t="shared" si="1"/>
        <v>0</v>
      </c>
      <c r="C60" s="25">
        <f t="shared" si="0"/>
        <v>0</v>
      </c>
    </row>
    <row r="61" spans="1:3" x14ac:dyDescent="0.3">
      <c r="A61" s="36">
        <v>8</v>
      </c>
      <c r="B61" s="24">
        <f t="shared" si="1"/>
        <v>0</v>
      </c>
      <c r="C61" s="25">
        <f t="shared" si="0"/>
        <v>0</v>
      </c>
    </row>
    <row r="62" spans="1:3" x14ac:dyDescent="0.3">
      <c r="A62" s="36">
        <v>9</v>
      </c>
      <c r="B62" s="24">
        <f t="shared" si="1"/>
        <v>0</v>
      </c>
      <c r="C62" s="25">
        <f t="shared" si="0"/>
        <v>0</v>
      </c>
    </row>
    <row r="63" spans="1:3" x14ac:dyDescent="0.3">
      <c r="A63" s="36">
        <v>10</v>
      </c>
      <c r="B63" s="24">
        <f t="shared" si="1"/>
        <v>0</v>
      </c>
      <c r="C63" s="25">
        <f t="shared" si="0"/>
        <v>0</v>
      </c>
    </row>
    <row r="64" spans="1:3" x14ac:dyDescent="0.3">
      <c r="A64" s="36">
        <v>11</v>
      </c>
      <c r="B64" s="24">
        <f t="shared" si="1"/>
        <v>0</v>
      </c>
      <c r="C64" s="25">
        <f t="shared" si="0"/>
        <v>0</v>
      </c>
    </row>
    <row r="65" spans="1:3" x14ac:dyDescent="0.3">
      <c r="A65" s="36">
        <v>12</v>
      </c>
      <c r="B65" s="24">
        <f t="shared" si="1"/>
        <v>0</v>
      </c>
      <c r="C65" s="25">
        <f t="shared" si="0"/>
        <v>0</v>
      </c>
    </row>
    <row r="66" spans="1:3" x14ac:dyDescent="0.3">
      <c r="A66" s="36">
        <v>13</v>
      </c>
      <c r="B66" s="24">
        <f t="shared" si="1"/>
        <v>0</v>
      </c>
      <c r="C66" s="25">
        <f t="shared" si="0"/>
        <v>0</v>
      </c>
    </row>
    <row r="67" spans="1:3" x14ac:dyDescent="0.3">
      <c r="A67" s="36">
        <v>14</v>
      </c>
      <c r="B67" s="24">
        <f t="shared" si="1"/>
        <v>0</v>
      </c>
      <c r="C67" s="25">
        <f t="shared" si="0"/>
        <v>0</v>
      </c>
    </row>
    <row r="68" spans="1:3" x14ac:dyDescent="0.3">
      <c r="A68" s="36">
        <v>15</v>
      </c>
      <c r="B68" s="24">
        <f t="shared" si="1"/>
        <v>0</v>
      </c>
      <c r="C68" s="25">
        <f t="shared" si="0"/>
        <v>0</v>
      </c>
    </row>
    <row r="69" spans="1:3" x14ac:dyDescent="0.3">
      <c r="A69" s="49" t="s">
        <v>28</v>
      </c>
      <c r="B69" s="49"/>
      <c r="C69" s="26">
        <f>SUM(C54:C68)</f>
        <v>0</v>
      </c>
    </row>
    <row r="71" spans="1:3" x14ac:dyDescent="0.3">
      <c r="A71" s="27" t="s">
        <v>29</v>
      </c>
      <c r="B71" s="28">
        <v>0.04</v>
      </c>
    </row>
  </sheetData>
  <mergeCells count="43">
    <mergeCell ref="A52:C52"/>
    <mergeCell ref="A69:B69"/>
    <mergeCell ref="A44:B44"/>
    <mergeCell ref="A45:B45"/>
    <mergeCell ref="A46:B46"/>
    <mergeCell ref="A47:B47"/>
    <mergeCell ref="A49:B49"/>
    <mergeCell ref="A50:B50"/>
    <mergeCell ref="A43:B43"/>
    <mergeCell ref="A30:C30"/>
    <mergeCell ref="A31:C31"/>
    <mergeCell ref="A32:B32"/>
    <mergeCell ref="A33:B33"/>
    <mergeCell ref="A34:B34"/>
    <mergeCell ref="A36:B36"/>
    <mergeCell ref="A37:B37"/>
    <mergeCell ref="A38:B38"/>
    <mergeCell ref="A39:B39"/>
    <mergeCell ref="A40:B40"/>
    <mergeCell ref="A41:B41"/>
    <mergeCell ref="A29:C29"/>
    <mergeCell ref="A18:C18"/>
    <mergeCell ref="A19:C19"/>
    <mergeCell ref="A20:C20"/>
    <mergeCell ref="A21:C21"/>
    <mergeCell ref="A22:C22"/>
    <mergeCell ref="A23:C23"/>
    <mergeCell ref="A24:C24"/>
    <mergeCell ref="A25:C25"/>
    <mergeCell ref="A26:C26"/>
    <mergeCell ref="A27:C27"/>
    <mergeCell ref="A28:C28"/>
    <mergeCell ref="A17:C17"/>
    <mergeCell ref="A1:C1"/>
    <mergeCell ref="A3:C3"/>
    <mergeCell ref="B4:C4"/>
    <mergeCell ref="B5:C5"/>
    <mergeCell ref="B6:C6"/>
    <mergeCell ref="B7:C7"/>
    <mergeCell ref="A9:C9"/>
    <mergeCell ref="A14:C14"/>
    <mergeCell ref="A15:C15"/>
    <mergeCell ref="A16:C16"/>
  </mergeCells>
  <conditionalFormatting sqref="C43 C38">
    <cfRule type="cellIs" dxfId="43" priority="5" operator="lessThan">
      <formula>0</formula>
    </cfRule>
  </conditionalFormatting>
  <conditionalFormatting sqref="C43 C38">
    <cfRule type="cellIs" dxfId="42" priority="4" operator="lessThan">
      <formula>0</formula>
    </cfRule>
  </conditionalFormatting>
  <conditionalFormatting sqref="C43 C38">
    <cfRule type="cellIs" dxfId="41" priority="3" operator="lessThan">
      <formula>0</formula>
    </cfRule>
  </conditionalFormatting>
  <conditionalFormatting sqref="C43 C38">
    <cfRule type="cellIs" dxfId="40" priority="2" operator="lessThan">
      <formula>0</formula>
    </cfRule>
  </conditionalFormatting>
  <conditionalFormatting sqref="C46 C40">
    <cfRule type="cellIs" dxfId="39" priority="1" operator="lessThan">
      <formula>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topLeftCell="A43" workbookViewId="0">
      <selection activeCell="A25" sqref="A25:C25"/>
    </sheetView>
  </sheetViews>
  <sheetFormatPr defaultRowHeight="15" x14ac:dyDescent="0.3"/>
  <cols>
    <col min="1" max="1" width="30.7109375" style="1" customWidth="1"/>
    <col min="2" max="2" width="23.140625" style="1" customWidth="1"/>
    <col min="3" max="3" width="29.7109375" style="1" customWidth="1"/>
    <col min="4" max="16384" width="9.140625" style="1"/>
  </cols>
  <sheetData>
    <row r="1" spans="1:7" ht="18.75" x14ac:dyDescent="0.3">
      <c r="A1" s="62" t="s">
        <v>0</v>
      </c>
      <c r="B1" s="62"/>
      <c r="C1" s="62"/>
    </row>
    <row r="3" spans="1:7" x14ac:dyDescent="0.3">
      <c r="A3" s="63" t="s">
        <v>1</v>
      </c>
      <c r="B3" s="64"/>
      <c r="C3" s="64"/>
    </row>
    <row r="4" spans="1:7" ht="15.75" x14ac:dyDescent="0.3">
      <c r="A4" s="2" t="s">
        <v>2</v>
      </c>
      <c r="B4" s="65" t="s">
        <v>69</v>
      </c>
      <c r="C4" s="65"/>
    </row>
    <row r="5" spans="1:7" x14ac:dyDescent="0.3">
      <c r="A5" s="2" t="s">
        <v>3</v>
      </c>
      <c r="B5" s="71" t="s">
        <v>104</v>
      </c>
      <c r="C5" s="71"/>
    </row>
    <row r="6" spans="1:7" x14ac:dyDescent="0.3">
      <c r="A6" s="2" t="s">
        <v>4</v>
      </c>
      <c r="B6" s="83">
        <v>5044</v>
      </c>
      <c r="C6" s="83"/>
      <c r="F6" s="3"/>
      <c r="G6" s="3"/>
    </row>
    <row r="7" spans="1:7" x14ac:dyDescent="0.3">
      <c r="A7" s="2" t="s">
        <v>5</v>
      </c>
      <c r="B7" s="71" t="s">
        <v>85</v>
      </c>
      <c r="C7" s="71"/>
    </row>
    <row r="9" spans="1:7" x14ac:dyDescent="0.3">
      <c r="A9" s="63" t="s">
        <v>6</v>
      </c>
      <c r="B9" s="64"/>
      <c r="C9" s="72"/>
    </row>
    <row r="10" spans="1:7" x14ac:dyDescent="0.3">
      <c r="A10" s="4" t="s">
        <v>7</v>
      </c>
      <c r="B10" s="36" t="s">
        <v>34</v>
      </c>
      <c r="C10" s="36" t="s">
        <v>8</v>
      </c>
    </row>
    <row r="11" spans="1:7" x14ac:dyDescent="0.3">
      <c r="A11" s="4" t="s">
        <v>9</v>
      </c>
      <c r="B11" s="6">
        <v>628874</v>
      </c>
      <c r="C11" s="6">
        <v>81866</v>
      </c>
      <c r="E11" s="3"/>
      <c r="F11" s="3"/>
    </row>
    <row r="12" spans="1:7" x14ac:dyDescent="0.3">
      <c r="A12" s="4" t="s">
        <v>10</v>
      </c>
      <c r="B12" s="7">
        <v>81866</v>
      </c>
      <c r="C12" s="7">
        <v>8582</v>
      </c>
      <c r="E12" s="8"/>
      <c r="F12" s="8"/>
    </row>
    <row r="14" spans="1:7" x14ac:dyDescent="0.3">
      <c r="A14" s="63" t="s">
        <v>38</v>
      </c>
      <c r="B14" s="64"/>
      <c r="C14" s="72"/>
    </row>
    <row r="15" spans="1:7" x14ac:dyDescent="0.3">
      <c r="A15" s="73"/>
      <c r="B15" s="74"/>
      <c r="C15" s="75"/>
    </row>
    <row r="16" spans="1:7" x14ac:dyDescent="0.3">
      <c r="A16" s="76"/>
      <c r="B16" s="69"/>
      <c r="C16" s="70"/>
    </row>
    <row r="17" spans="1:13" x14ac:dyDescent="0.3">
      <c r="A17" s="76"/>
      <c r="B17" s="69"/>
      <c r="C17" s="70"/>
    </row>
    <row r="18" spans="1:13" x14ac:dyDescent="0.3">
      <c r="A18" s="76"/>
      <c r="B18" s="69"/>
      <c r="C18" s="70"/>
    </row>
    <row r="19" spans="1:13" s="9" customFormat="1" x14ac:dyDescent="0.3">
      <c r="A19" s="76"/>
      <c r="B19" s="69"/>
      <c r="C19" s="70"/>
    </row>
    <row r="20" spans="1:13" x14ac:dyDescent="0.3">
      <c r="A20" s="76"/>
      <c r="B20" s="69"/>
      <c r="C20" s="70"/>
    </row>
    <row r="21" spans="1:13" x14ac:dyDescent="0.3">
      <c r="A21" s="68"/>
      <c r="B21" s="69"/>
      <c r="C21" s="70"/>
    </row>
    <row r="22" spans="1:13" x14ac:dyDescent="0.3">
      <c r="A22" s="77"/>
      <c r="B22" s="78"/>
      <c r="C22" s="79"/>
    </row>
    <row r="23" spans="1:13" x14ac:dyDescent="0.3">
      <c r="A23" s="68"/>
      <c r="B23" s="69"/>
      <c r="C23" s="70"/>
    </row>
    <row r="24" spans="1:13" x14ac:dyDescent="0.3">
      <c r="A24" s="68"/>
      <c r="B24" s="69"/>
      <c r="C24" s="70"/>
    </row>
    <row r="25" spans="1:13" x14ac:dyDescent="0.3">
      <c r="A25" s="68"/>
      <c r="B25" s="69"/>
      <c r="C25" s="70"/>
    </row>
    <row r="26" spans="1:13" x14ac:dyDescent="0.3">
      <c r="A26" s="68"/>
      <c r="B26" s="69"/>
      <c r="C26" s="70"/>
    </row>
    <row r="27" spans="1:13" x14ac:dyDescent="0.3">
      <c r="A27" s="68"/>
      <c r="B27" s="69"/>
      <c r="C27" s="70"/>
    </row>
    <row r="28" spans="1:13" x14ac:dyDescent="0.3">
      <c r="A28" s="68"/>
      <c r="B28" s="69"/>
      <c r="C28" s="70"/>
    </row>
    <row r="29" spans="1:13" x14ac:dyDescent="0.3">
      <c r="A29" s="68"/>
      <c r="B29" s="69"/>
      <c r="C29" s="70"/>
    </row>
    <row r="30" spans="1:13" x14ac:dyDescent="0.3">
      <c r="A30" s="68"/>
      <c r="B30" s="69"/>
      <c r="C30" s="70"/>
      <c r="F30" s="31"/>
      <c r="G30" s="30"/>
      <c r="H30" s="30"/>
      <c r="I30" s="30"/>
      <c r="J30" s="30"/>
      <c r="K30" s="30"/>
      <c r="L30" s="30"/>
      <c r="M30" s="30"/>
    </row>
    <row r="31" spans="1:13" x14ac:dyDescent="0.3">
      <c r="A31" s="80"/>
      <c r="B31" s="81"/>
      <c r="C31" s="82"/>
      <c r="F31" s="30"/>
      <c r="G31" s="30"/>
      <c r="H31" s="30"/>
      <c r="I31" s="30"/>
      <c r="J31" s="30"/>
      <c r="K31" s="30"/>
      <c r="L31" s="30"/>
      <c r="M31" s="30"/>
    </row>
    <row r="32" spans="1:13" x14ac:dyDescent="0.3">
      <c r="A32" s="52" t="s">
        <v>11</v>
      </c>
      <c r="B32" s="52"/>
      <c r="C32" s="10"/>
      <c r="F32" s="30"/>
      <c r="G32" s="30"/>
      <c r="H32" s="30"/>
      <c r="I32" s="30"/>
      <c r="J32" s="30"/>
      <c r="K32" s="30"/>
      <c r="L32" s="30"/>
      <c r="M32" s="30"/>
    </row>
    <row r="33" spans="1:13" x14ac:dyDescent="0.3">
      <c r="A33" s="52" t="s">
        <v>12</v>
      </c>
      <c r="B33" s="52"/>
      <c r="C33" s="11">
        <f>(C32*1.22)-C32</f>
        <v>0</v>
      </c>
      <c r="F33" s="30"/>
      <c r="G33" s="30"/>
      <c r="H33" s="30"/>
      <c r="I33" s="30"/>
      <c r="J33" s="30"/>
      <c r="K33" s="30"/>
      <c r="L33" s="30"/>
      <c r="M33" s="30"/>
    </row>
    <row r="34" spans="1:13" x14ac:dyDescent="0.3">
      <c r="A34" s="52" t="s">
        <v>13</v>
      </c>
      <c r="B34" s="52"/>
      <c r="C34" s="11">
        <f>C33+C32</f>
        <v>0</v>
      </c>
      <c r="F34" s="30"/>
      <c r="G34" s="30"/>
      <c r="H34" s="30"/>
      <c r="I34" s="30"/>
      <c r="J34" s="30"/>
      <c r="K34" s="30"/>
      <c r="L34" s="30"/>
      <c r="M34" s="30"/>
    </row>
    <row r="35" spans="1:13" x14ac:dyDescent="0.3">
      <c r="A35" s="12"/>
      <c r="B35" s="12"/>
      <c r="C35" s="13"/>
      <c r="D35" s="3"/>
      <c r="F35" s="30"/>
      <c r="G35" s="30"/>
      <c r="H35" s="30"/>
      <c r="I35" s="30"/>
      <c r="J35" s="30"/>
      <c r="K35" s="30"/>
      <c r="L35" s="30"/>
      <c r="M35" s="30"/>
    </row>
    <row r="36" spans="1:13" x14ac:dyDescent="0.3">
      <c r="A36" s="52" t="s">
        <v>14</v>
      </c>
      <c r="B36" s="52"/>
      <c r="C36" s="14"/>
      <c r="D36" s="3"/>
      <c r="F36" s="30"/>
      <c r="G36" s="30"/>
      <c r="H36" s="30"/>
      <c r="I36" s="30"/>
      <c r="J36" s="30"/>
      <c r="K36" s="30"/>
      <c r="L36" s="30"/>
      <c r="M36" s="30"/>
    </row>
    <row r="37" spans="1:13" x14ac:dyDescent="0.3">
      <c r="A37" s="52" t="s">
        <v>15</v>
      </c>
      <c r="B37" s="52"/>
      <c r="C37" s="15">
        <f>IF(C36=0, 0,B11- C36)</f>
        <v>0</v>
      </c>
      <c r="D37" s="3"/>
      <c r="F37" s="30"/>
      <c r="G37" s="30"/>
      <c r="H37" s="30"/>
      <c r="I37" s="30"/>
      <c r="J37" s="30"/>
      <c r="K37" s="30"/>
      <c r="L37" s="30"/>
      <c r="M37" s="30"/>
    </row>
    <row r="38" spans="1:13" x14ac:dyDescent="0.3">
      <c r="A38" s="58" t="s">
        <v>36</v>
      </c>
      <c r="B38" s="59"/>
      <c r="C38" s="38">
        <f>+B12/B11</f>
        <v>0.13017870034378906</v>
      </c>
      <c r="F38" s="30"/>
      <c r="G38" s="30"/>
      <c r="H38" s="30"/>
      <c r="I38" s="30"/>
      <c r="J38" s="30"/>
      <c r="K38" s="30"/>
      <c r="L38" s="30"/>
      <c r="M38" s="30"/>
    </row>
    <row r="39" spans="1:13" x14ac:dyDescent="0.3">
      <c r="A39" s="58" t="s">
        <v>40</v>
      </c>
      <c r="B39" s="59"/>
      <c r="C39" s="16">
        <f>C38*C36</f>
        <v>0</v>
      </c>
      <c r="D39" s="19"/>
      <c r="F39" s="30"/>
      <c r="G39" s="30"/>
      <c r="H39" s="30"/>
      <c r="I39" s="30"/>
      <c r="J39" s="30"/>
      <c r="K39" s="30"/>
      <c r="L39" s="30"/>
      <c r="M39" s="30"/>
    </row>
    <row r="40" spans="1:13" x14ac:dyDescent="0.3">
      <c r="A40" s="50" t="s">
        <v>16</v>
      </c>
      <c r="B40" s="51"/>
      <c r="C40" s="17">
        <f>IF(C39=0,0,B12-C39)</f>
        <v>0</v>
      </c>
      <c r="F40" s="30"/>
      <c r="G40" s="30"/>
      <c r="H40" s="30"/>
      <c r="I40" s="30"/>
      <c r="J40" s="30"/>
      <c r="K40" s="30"/>
      <c r="L40" s="30"/>
      <c r="M40" s="30"/>
    </row>
    <row r="41" spans="1:13" x14ac:dyDescent="0.3">
      <c r="A41" s="50" t="s">
        <v>17</v>
      </c>
      <c r="B41" s="51"/>
      <c r="C41" s="18">
        <f>C37/B11</f>
        <v>0</v>
      </c>
      <c r="F41" s="30"/>
      <c r="G41" s="30"/>
      <c r="H41" s="30"/>
      <c r="I41" s="30"/>
      <c r="J41" s="30"/>
      <c r="K41" s="30"/>
      <c r="L41" s="30"/>
      <c r="M41" s="30"/>
    </row>
    <row r="42" spans="1:13" x14ac:dyDescent="0.3">
      <c r="C42" s="9"/>
      <c r="F42" s="30"/>
      <c r="G42" s="30"/>
      <c r="H42" s="30"/>
      <c r="I42" s="30"/>
      <c r="J42" s="30"/>
      <c r="K42" s="30"/>
      <c r="L42" s="30"/>
      <c r="M42" s="30"/>
    </row>
    <row r="43" spans="1:13" x14ac:dyDescent="0.3">
      <c r="A43" s="52" t="s">
        <v>18</v>
      </c>
      <c r="B43" s="52"/>
      <c r="C43" s="14"/>
    </row>
    <row r="44" spans="1:13" x14ac:dyDescent="0.3">
      <c r="A44" s="58" t="s">
        <v>37</v>
      </c>
      <c r="B44" s="59"/>
      <c r="C44" s="38">
        <f>+C12/C11</f>
        <v>0.1048298438912369</v>
      </c>
    </row>
    <row r="45" spans="1:13" x14ac:dyDescent="0.3">
      <c r="A45" s="52" t="s">
        <v>19</v>
      </c>
      <c r="B45" s="52"/>
      <c r="C45" s="15">
        <f>IF(C43=0, 0,C11- C43)</f>
        <v>0</v>
      </c>
    </row>
    <row r="46" spans="1:13" x14ac:dyDescent="0.3">
      <c r="A46" s="52" t="s">
        <v>20</v>
      </c>
      <c r="B46" s="52"/>
      <c r="C46" s="20">
        <f>IF(C43=0, 0, 1-C43/C11)</f>
        <v>0</v>
      </c>
    </row>
    <row r="47" spans="1:13" x14ac:dyDescent="0.3">
      <c r="A47" s="52" t="s">
        <v>21</v>
      </c>
      <c r="B47" s="52"/>
      <c r="C47" s="21">
        <f>IF(C43=0, 0, C45*C12/C11)</f>
        <v>0</v>
      </c>
    </row>
    <row r="48" spans="1:13" ht="15.75" thickBot="1" x14ac:dyDescent="0.35">
      <c r="C48" s="9"/>
    </row>
    <row r="49" spans="1:3" ht="15.75" thickBot="1" x14ac:dyDescent="0.35">
      <c r="A49" s="53" t="s">
        <v>22</v>
      </c>
      <c r="B49" s="54"/>
      <c r="C49" s="22">
        <f>C40+C47</f>
        <v>0</v>
      </c>
    </row>
    <row r="50" spans="1:3" ht="15.75" thickBot="1" x14ac:dyDescent="0.35">
      <c r="A50" s="55" t="s">
        <v>23</v>
      </c>
      <c r="B50" s="56"/>
      <c r="C50" s="23">
        <f>C69</f>
        <v>0</v>
      </c>
    </row>
    <row r="52" spans="1:3" x14ac:dyDescent="0.3">
      <c r="A52" s="57" t="s">
        <v>24</v>
      </c>
      <c r="B52" s="57"/>
      <c r="C52" s="57"/>
    </row>
    <row r="53" spans="1:3" x14ac:dyDescent="0.3">
      <c r="A53" s="44" t="s">
        <v>25</v>
      </c>
      <c r="B53" s="44" t="s">
        <v>26</v>
      </c>
      <c r="C53" s="44" t="s">
        <v>27</v>
      </c>
    </row>
    <row r="54" spans="1:3" x14ac:dyDescent="0.3">
      <c r="A54" s="36">
        <v>1</v>
      </c>
      <c r="B54" s="24">
        <f>$C$49</f>
        <v>0</v>
      </c>
      <c r="C54" s="25">
        <f t="shared" ref="C54:C68" si="0">B54/(1+$B$71)^A54</f>
        <v>0</v>
      </c>
    </row>
    <row r="55" spans="1:3" x14ac:dyDescent="0.3">
      <c r="A55" s="36">
        <v>2</v>
      </c>
      <c r="B55" s="24">
        <f t="shared" ref="B55:B68" si="1">$C$49</f>
        <v>0</v>
      </c>
      <c r="C55" s="25">
        <f t="shared" si="0"/>
        <v>0</v>
      </c>
    </row>
    <row r="56" spans="1:3" x14ac:dyDescent="0.3">
      <c r="A56" s="36">
        <v>3</v>
      </c>
      <c r="B56" s="24">
        <f t="shared" si="1"/>
        <v>0</v>
      </c>
      <c r="C56" s="25">
        <f t="shared" si="0"/>
        <v>0</v>
      </c>
    </row>
    <row r="57" spans="1:3" x14ac:dyDescent="0.3">
      <c r="A57" s="36">
        <v>4</v>
      </c>
      <c r="B57" s="24">
        <f t="shared" si="1"/>
        <v>0</v>
      </c>
      <c r="C57" s="25">
        <f t="shared" si="0"/>
        <v>0</v>
      </c>
    </row>
    <row r="58" spans="1:3" x14ac:dyDescent="0.3">
      <c r="A58" s="36">
        <v>5</v>
      </c>
      <c r="B58" s="24">
        <f t="shared" si="1"/>
        <v>0</v>
      </c>
      <c r="C58" s="25">
        <f t="shared" si="0"/>
        <v>0</v>
      </c>
    </row>
    <row r="59" spans="1:3" x14ac:dyDescent="0.3">
      <c r="A59" s="36">
        <v>6</v>
      </c>
      <c r="B59" s="24">
        <f t="shared" si="1"/>
        <v>0</v>
      </c>
      <c r="C59" s="25">
        <f t="shared" si="0"/>
        <v>0</v>
      </c>
    </row>
    <row r="60" spans="1:3" x14ac:dyDescent="0.3">
      <c r="A60" s="36">
        <v>7</v>
      </c>
      <c r="B60" s="24">
        <f t="shared" si="1"/>
        <v>0</v>
      </c>
      <c r="C60" s="25">
        <f t="shared" si="0"/>
        <v>0</v>
      </c>
    </row>
    <row r="61" spans="1:3" x14ac:dyDescent="0.3">
      <c r="A61" s="36">
        <v>8</v>
      </c>
      <c r="B61" s="24">
        <f t="shared" si="1"/>
        <v>0</v>
      </c>
      <c r="C61" s="25">
        <f t="shared" si="0"/>
        <v>0</v>
      </c>
    </row>
    <row r="62" spans="1:3" x14ac:dyDescent="0.3">
      <c r="A62" s="36">
        <v>9</v>
      </c>
      <c r="B62" s="24">
        <f t="shared" si="1"/>
        <v>0</v>
      </c>
      <c r="C62" s="25">
        <f t="shared" si="0"/>
        <v>0</v>
      </c>
    </row>
    <row r="63" spans="1:3" x14ac:dyDescent="0.3">
      <c r="A63" s="36">
        <v>10</v>
      </c>
      <c r="B63" s="24">
        <f t="shared" si="1"/>
        <v>0</v>
      </c>
      <c r="C63" s="25">
        <f t="shared" si="0"/>
        <v>0</v>
      </c>
    </row>
    <row r="64" spans="1:3" x14ac:dyDescent="0.3">
      <c r="A64" s="36">
        <v>11</v>
      </c>
      <c r="B64" s="24">
        <f t="shared" si="1"/>
        <v>0</v>
      </c>
      <c r="C64" s="25">
        <f t="shared" si="0"/>
        <v>0</v>
      </c>
    </row>
    <row r="65" spans="1:3" x14ac:dyDescent="0.3">
      <c r="A65" s="36">
        <v>12</v>
      </c>
      <c r="B65" s="24">
        <f t="shared" si="1"/>
        <v>0</v>
      </c>
      <c r="C65" s="25">
        <f t="shared" si="0"/>
        <v>0</v>
      </c>
    </row>
    <row r="66" spans="1:3" x14ac:dyDescent="0.3">
      <c r="A66" s="36">
        <v>13</v>
      </c>
      <c r="B66" s="24">
        <f t="shared" si="1"/>
        <v>0</v>
      </c>
      <c r="C66" s="25">
        <f t="shared" si="0"/>
        <v>0</v>
      </c>
    </row>
    <row r="67" spans="1:3" x14ac:dyDescent="0.3">
      <c r="A67" s="36">
        <v>14</v>
      </c>
      <c r="B67" s="24">
        <f t="shared" si="1"/>
        <v>0</v>
      </c>
      <c r="C67" s="25">
        <f t="shared" si="0"/>
        <v>0</v>
      </c>
    </row>
    <row r="68" spans="1:3" x14ac:dyDescent="0.3">
      <c r="A68" s="36">
        <v>15</v>
      </c>
      <c r="B68" s="24">
        <f t="shared" si="1"/>
        <v>0</v>
      </c>
      <c r="C68" s="25">
        <f t="shared" si="0"/>
        <v>0</v>
      </c>
    </row>
    <row r="69" spans="1:3" x14ac:dyDescent="0.3">
      <c r="A69" s="49" t="s">
        <v>28</v>
      </c>
      <c r="B69" s="49"/>
      <c r="C69" s="26">
        <f>SUM(C54:C68)</f>
        <v>0</v>
      </c>
    </row>
    <row r="71" spans="1:3" x14ac:dyDescent="0.3">
      <c r="A71" s="27" t="s">
        <v>29</v>
      </c>
      <c r="B71" s="28">
        <v>0.04</v>
      </c>
    </row>
  </sheetData>
  <mergeCells count="43">
    <mergeCell ref="A52:C52"/>
    <mergeCell ref="A69:B69"/>
    <mergeCell ref="A44:B44"/>
    <mergeCell ref="A45:B45"/>
    <mergeCell ref="A46:B46"/>
    <mergeCell ref="A47:B47"/>
    <mergeCell ref="A49:B49"/>
    <mergeCell ref="A50:B50"/>
    <mergeCell ref="A43:B43"/>
    <mergeCell ref="A30:C30"/>
    <mergeCell ref="A31:C31"/>
    <mergeCell ref="A32:B32"/>
    <mergeCell ref="A33:B33"/>
    <mergeCell ref="A34:B34"/>
    <mergeCell ref="A36:B36"/>
    <mergeCell ref="A37:B37"/>
    <mergeCell ref="A38:B38"/>
    <mergeCell ref="A39:B39"/>
    <mergeCell ref="A40:B40"/>
    <mergeCell ref="A41:B41"/>
    <mergeCell ref="A29:C29"/>
    <mergeCell ref="A18:C18"/>
    <mergeCell ref="A19:C19"/>
    <mergeCell ref="A20:C20"/>
    <mergeCell ref="A21:C21"/>
    <mergeCell ref="A22:C22"/>
    <mergeCell ref="A23:C23"/>
    <mergeCell ref="A24:C24"/>
    <mergeCell ref="A25:C25"/>
    <mergeCell ref="A26:C26"/>
    <mergeCell ref="A27:C27"/>
    <mergeCell ref="A28:C28"/>
    <mergeCell ref="A17:C17"/>
    <mergeCell ref="A1:C1"/>
    <mergeCell ref="A3:C3"/>
    <mergeCell ref="B4:C4"/>
    <mergeCell ref="B5:C5"/>
    <mergeCell ref="B6:C6"/>
    <mergeCell ref="B7:C7"/>
    <mergeCell ref="A9:C9"/>
    <mergeCell ref="A14:C14"/>
    <mergeCell ref="A15:C15"/>
    <mergeCell ref="A16:C16"/>
  </mergeCells>
  <conditionalFormatting sqref="C43 C38">
    <cfRule type="cellIs" dxfId="38" priority="5" operator="lessThan">
      <formula>0</formula>
    </cfRule>
  </conditionalFormatting>
  <conditionalFormatting sqref="C43 C38">
    <cfRule type="cellIs" dxfId="37" priority="4" operator="lessThan">
      <formula>0</formula>
    </cfRule>
  </conditionalFormatting>
  <conditionalFormatting sqref="C43 C38">
    <cfRule type="cellIs" dxfId="36" priority="3" operator="lessThan">
      <formula>0</formula>
    </cfRule>
  </conditionalFormatting>
  <conditionalFormatting sqref="C43 C38">
    <cfRule type="cellIs" dxfId="35" priority="2" operator="lessThan">
      <formula>0</formula>
    </cfRule>
  </conditionalFormatting>
  <conditionalFormatting sqref="C46 C40">
    <cfRule type="cellIs" dxfId="34" priority="1" operator="less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A25"/>
  <sheetViews>
    <sheetView workbookViewId="0">
      <selection activeCell="A6" sqref="A6"/>
    </sheetView>
  </sheetViews>
  <sheetFormatPr defaultRowHeight="15" x14ac:dyDescent="0.25"/>
  <cols>
    <col min="1" max="1" width="169.28515625" style="29" customWidth="1"/>
    <col min="2" max="16384" width="9.140625" style="29"/>
  </cols>
  <sheetData>
    <row r="1" spans="1:1" x14ac:dyDescent="0.25">
      <c r="A1" s="40" t="s">
        <v>41</v>
      </c>
    </row>
    <row r="2" spans="1:1" x14ac:dyDescent="0.25">
      <c r="A2" s="43"/>
    </row>
    <row r="3" spans="1:1" x14ac:dyDescent="0.25">
      <c r="A3" s="43"/>
    </row>
    <row r="4" spans="1:1" x14ac:dyDescent="0.25">
      <c r="A4" s="40" t="s">
        <v>31</v>
      </c>
    </row>
    <row r="5" spans="1:1" x14ac:dyDescent="0.25">
      <c r="A5" s="43"/>
    </row>
    <row r="6" spans="1:1" ht="15.75" x14ac:dyDescent="0.25">
      <c r="A6" s="41" t="s">
        <v>30</v>
      </c>
    </row>
    <row r="7" spans="1:1" ht="15.75" x14ac:dyDescent="0.25">
      <c r="A7" s="41"/>
    </row>
    <row r="8" spans="1:1" ht="15.75" x14ac:dyDescent="0.25">
      <c r="A8" s="41" t="s">
        <v>42</v>
      </c>
    </row>
    <row r="9" spans="1:1" ht="15.75" x14ac:dyDescent="0.25">
      <c r="A9" s="41"/>
    </row>
    <row r="10" spans="1:1" ht="47.25" x14ac:dyDescent="0.25">
      <c r="A10" s="41" t="s">
        <v>43</v>
      </c>
    </row>
    <row r="11" spans="1:1" ht="15.75" x14ac:dyDescent="0.25">
      <c r="A11" s="41"/>
    </row>
    <row r="12" spans="1:1" ht="31.5" x14ac:dyDescent="0.25">
      <c r="A12" s="41" t="s">
        <v>44</v>
      </c>
    </row>
    <row r="13" spans="1:1" ht="15.75" x14ac:dyDescent="0.25">
      <c r="A13" s="41"/>
    </row>
    <row r="14" spans="1:1" ht="15.75" x14ac:dyDescent="0.25">
      <c r="A14" s="41" t="s">
        <v>45</v>
      </c>
    </row>
    <row r="15" spans="1:1" ht="15.75" x14ac:dyDescent="0.25">
      <c r="A15" s="42" t="s">
        <v>46</v>
      </c>
    </row>
    <row r="16" spans="1:1" ht="15.75" x14ac:dyDescent="0.25">
      <c r="A16" s="42" t="s">
        <v>47</v>
      </c>
    </row>
    <row r="17" spans="1:1" ht="15.75" x14ac:dyDescent="0.25">
      <c r="A17" s="42" t="s">
        <v>48</v>
      </c>
    </row>
    <row r="18" spans="1:1" ht="15.75" x14ac:dyDescent="0.25">
      <c r="A18" s="42" t="s">
        <v>49</v>
      </c>
    </row>
    <row r="19" spans="1:1" ht="15.75" x14ac:dyDescent="0.25">
      <c r="A19" s="42" t="s">
        <v>50</v>
      </c>
    </row>
    <row r="20" spans="1:1" ht="15.75" x14ac:dyDescent="0.25">
      <c r="A20" s="41"/>
    </row>
    <row r="21" spans="1:1" ht="15.75" x14ac:dyDescent="0.25">
      <c r="A21" s="41" t="s">
        <v>51</v>
      </c>
    </row>
    <row r="22" spans="1:1" ht="15.75" x14ac:dyDescent="0.25">
      <c r="A22" s="41"/>
    </row>
    <row r="23" spans="1:1" ht="15.75" x14ac:dyDescent="0.25">
      <c r="A23" s="41" t="s">
        <v>52</v>
      </c>
    </row>
    <row r="24" spans="1:1" ht="15.75" x14ac:dyDescent="0.25">
      <c r="A24" s="41"/>
    </row>
    <row r="25" spans="1:1" ht="15.75" x14ac:dyDescent="0.25">
      <c r="A25" s="41"/>
    </row>
  </sheetData>
  <customSheetViews>
    <customSheetView guid="{DE920D50-66C0-4C7D-BC31-8304D5A1B36B}">
      <selection activeCell="D22" sqref="D22"/>
      <pageMargins left="0.25" right="0.25" top="0.75" bottom="0.75" header="0.3" footer="0.3"/>
      <pageSetup paperSize="9" orientation="portrait" r:id="rId1"/>
    </customSheetView>
    <customSheetView guid="{5A15884D-7062-48DA-86DE-38891FB41CC6}">
      <selection activeCell="A16" sqref="A16"/>
      <pageMargins left="0.25" right="0.25" top="0.75" bottom="0.75" header="0.3" footer="0.3"/>
      <pageSetup paperSize="9" orientation="portrait" r:id="rId2"/>
    </customSheetView>
    <customSheetView guid="{15CC188E-76A3-4F7D-9620-3E1B31A800C3}" topLeftCell="A4">
      <selection activeCell="A28" sqref="A28"/>
      <pageMargins left="0.25" right="0.25" top="0.75" bottom="0.75" header="0.3" footer="0.3"/>
      <pageSetup paperSize="9" orientation="portrait" r:id="rId3"/>
    </customSheetView>
  </customSheetViews>
  <pageMargins left="0.25" right="0.25" top="0.75" bottom="0.75" header="0.3" footer="0.3"/>
  <pageSetup paperSize="9"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topLeftCell="A43" workbookViewId="0">
      <selection activeCell="B71" sqref="B71"/>
    </sheetView>
  </sheetViews>
  <sheetFormatPr defaultRowHeight="15" x14ac:dyDescent="0.3"/>
  <cols>
    <col min="1" max="1" width="30.7109375" style="1" customWidth="1"/>
    <col min="2" max="2" width="23.140625" style="1" customWidth="1"/>
    <col min="3" max="3" width="29.7109375" style="1" customWidth="1"/>
    <col min="4" max="16384" width="9.140625" style="1"/>
  </cols>
  <sheetData>
    <row r="1" spans="1:7" ht="18.75" x14ac:dyDescent="0.3">
      <c r="A1" s="62" t="s">
        <v>0</v>
      </c>
      <c r="B1" s="62"/>
      <c r="C1" s="62"/>
    </row>
    <row r="3" spans="1:7" x14ac:dyDescent="0.3">
      <c r="A3" s="63" t="s">
        <v>1</v>
      </c>
      <c r="B3" s="64"/>
      <c r="C3" s="64"/>
    </row>
    <row r="4" spans="1:7" ht="15.75" x14ac:dyDescent="0.3">
      <c r="A4" s="2" t="s">
        <v>2</v>
      </c>
      <c r="B4" s="65" t="s">
        <v>70</v>
      </c>
      <c r="C4" s="65"/>
    </row>
    <row r="5" spans="1:7" x14ac:dyDescent="0.3">
      <c r="A5" s="2" t="s">
        <v>3</v>
      </c>
      <c r="B5" s="71" t="s">
        <v>82</v>
      </c>
      <c r="C5" s="71"/>
    </row>
    <row r="6" spans="1:7" x14ac:dyDescent="0.3">
      <c r="A6" s="2" t="s">
        <v>4</v>
      </c>
      <c r="B6" s="83">
        <v>6650</v>
      </c>
      <c r="C6" s="83"/>
      <c r="F6" s="3"/>
      <c r="G6" s="3"/>
    </row>
    <row r="7" spans="1:7" x14ac:dyDescent="0.3">
      <c r="A7" s="2" t="s">
        <v>5</v>
      </c>
      <c r="B7" s="71" t="s">
        <v>79</v>
      </c>
      <c r="C7" s="71"/>
    </row>
    <row r="9" spans="1:7" x14ac:dyDescent="0.3">
      <c r="A9" s="63" t="s">
        <v>6</v>
      </c>
      <c r="B9" s="64"/>
      <c r="C9" s="72"/>
    </row>
    <row r="10" spans="1:7" x14ac:dyDescent="0.3">
      <c r="A10" s="4" t="s">
        <v>7</v>
      </c>
      <c r="B10" s="36" t="s">
        <v>34</v>
      </c>
      <c r="C10" s="36" t="s">
        <v>8</v>
      </c>
    </row>
    <row r="11" spans="1:7" x14ac:dyDescent="0.3">
      <c r="A11" s="4" t="s">
        <v>9</v>
      </c>
      <c r="B11" s="6">
        <v>646894.62</v>
      </c>
      <c r="C11" s="6">
        <v>172267.67</v>
      </c>
      <c r="E11" s="3"/>
      <c r="F11" s="3"/>
    </row>
    <row r="12" spans="1:7" x14ac:dyDescent="0.3">
      <c r="A12" s="4" t="s">
        <v>10</v>
      </c>
      <c r="B12" s="7">
        <v>39309.14</v>
      </c>
      <c r="C12" s="7">
        <v>21885.84</v>
      </c>
      <c r="E12" s="8"/>
      <c r="F12" s="8"/>
    </row>
    <row r="14" spans="1:7" x14ac:dyDescent="0.3">
      <c r="A14" s="63" t="s">
        <v>38</v>
      </c>
      <c r="B14" s="64"/>
      <c r="C14" s="72"/>
    </row>
    <row r="15" spans="1:7" x14ac:dyDescent="0.3">
      <c r="A15" s="73"/>
      <c r="B15" s="74"/>
      <c r="C15" s="75"/>
    </row>
    <row r="16" spans="1:7" x14ac:dyDescent="0.3">
      <c r="A16" s="76"/>
      <c r="B16" s="69"/>
      <c r="C16" s="70"/>
    </row>
    <row r="17" spans="1:13" x14ac:dyDescent="0.3">
      <c r="A17" s="76"/>
      <c r="B17" s="69"/>
      <c r="C17" s="70"/>
    </row>
    <row r="18" spans="1:13" x14ac:dyDescent="0.3">
      <c r="A18" s="76"/>
      <c r="B18" s="69"/>
      <c r="C18" s="70"/>
    </row>
    <row r="19" spans="1:13" s="9" customFormat="1" x14ac:dyDescent="0.3">
      <c r="A19" s="76"/>
      <c r="B19" s="69"/>
      <c r="C19" s="70"/>
    </row>
    <row r="20" spans="1:13" x14ac:dyDescent="0.3">
      <c r="A20" s="76"/>
      <c r="B20" s="69"/>
      <c r="C20" s="70"/>
    </row>
    <row r="21" spans="1:13" x14ac:dyDescent="0.3">
      <c r="A21" s="68"/>
      <c r="B21" s="69"/>
      <c r="C21" s="70"/>
    </row>
    <row r="22" spans="1:13" x14ac:dyDescent="0.3">
      <c r="A22" s="77"/>
      <c r="B22" s="78"/>
      <c r="C22" s="79"/>
    </row>
    <row r="23" spans="1:13" x14ac:dyDescent="0.3">
      <c r="A23" s="68"/>
      <c r="B23" s="69"/>
      <c r="C23" s="70"/>
    </row>
    <row r="24" spans="1:13" x14ac:dyDescent="0.3">
      <c r="A24" s="68"/>
      <c r="B24" s="69"/>
      <c r="C24" s="70"/>
    </row>
    <row r="25" spans="1:13" x14ac:dyDescent="0.3">
      <c r="A25" s="68"/>
      <c r="B25" s="69"/>
      <c r="C25" s="70"/>
    </row>
    <row r="26" spans="1:13" x14ac:dyDescent="0.3">
      <c r="A26" s="68"/>
      <c r="B26" s="69"/>
      <c r="C26" s="70"/>
    </row>
    <row r="27" spans="1:13" x14ac:dyDescent="0.3">
      <c r="A27" s="68"/>
      <c r="B27" s="69"/>
      <c r="C27" s="70"/>
    </row>
    <row r="28" spans="1:13" x14ac:dyDescent="0.3">
      <c r="A28" s="68"/>
      <c r="B28" s="69"/>
      <c r="C28" s="70"/>
    </row>
    <row r="29" spans="1:13" x14ac:dyDescent="0.3">
      <c r="A29" s="68"/>
      <c r="B29" s="69"/>
      <c r="C29" s="70"/>
    </row>
    <row r="30" spans="1:13" x14ac:dyDescent="0.3">
      <c r="A30" s="68"/>
      <c r="B30" s="69"/>
      <c r="C30" s="70"/>
      <c r="F30" s="31"/>
      <c r="G30" s="30"/>
      <c r="H30" s="30"/>
      <c r="I30" s="30"/>
      <c r="J30" s="30"/>
      <c r="K30" s="30"/>
      <c r="L30" s="30"/>
      <c r="M30" s="30"/>
    </row>
    <row r="31" spans="1:13" x14ac:dyDescent="0.3">
      <c r="A31" s="80"/>
      <c r="B31" s="81"/>
      <c r="C31" s="82"/>
      <c r="F31" s="30"/>
      <c r="G31" s="30"/>
      <c r="H31" s="30"/>
      <c r="I31" s="30"/>
      <c r="J31" s="30"/>
      <c r="K31" s="30"/>
      <c r="L31" s="30"/>
      <c r="M31" s="30"/>
    </row>
    <row r="32" spans="1:13" x14ac:dyDescent="0.3">
      <c r="A32" s="52" t="s">
        <v>11</v>
      </c>
      <c r="B32" s="52"/>
      <c r="C32" s="10"/>
      <c r="F32" s="30"/>
      <c r="G32" s="30"/>
      <c r="H32" s="30"/>
      <c r="I32" s="30"/>
      <c r="J32" s="30"/>
      <c r="K32" s="30"/>
      <c r="L32" s="30"/>
      <c r="M32" s="30"/>
    </row>
    <row r="33" spans="1:13" x14ac:dyDescent="0.3">
      <c r="A33" s="52" t="s">
        <v>12</v>
      </c>
      <c r="B33" s="52"/>
      <c r="C33" s="11">
        <f>(C32*1.22)-C32</f>
        <v>0</v>
      </c>
      <c r="F33" s="30"/>
      <c r="G33" s="30"/>
      <c r="H33" s="30"/>
      <c r="I33" s="30"/>
      <c r="J33" s="30"/>
      <c r="K33" s="30"/>
      <c r="L33" s="30"/>
      <c r="M33" s="30"/>
    </row>
    <row r="34" spans="1:13" x14ac:dyDescent="0.3">
      <c r="A34" s="52" t="s">
        <v>13</v>
      </c>
      <c r="B34" s="52"/>
      <c r="C34" s="11">
        <f>C33+C32</f>
        <v>0</v>
      </c>
      <c r="F34" s="30"/>
      <c r="G34" s="30"/>
      <c r="H34" s="30"/>
      <c r="I34" s="30"/>
      <c r="J34" s="30"/>
      <c r="K34" s="30"/>
      <c r="L34" s="30"/>
      <c r="M34" s="30"/>
    </row>
    <row r="35" spans="1:13" x14ac:dyDescent="0.3">
      <c r="A35" s="12"/>
      <c r="B35" s="12"/>
      <c r="C35" s="13"/>
      <c r="D35" s="3"/>
      <c r="F35" s="30"/>
      <c r="G35" s="30"/>
      <c r="H35" s="30"/>
      <c r="I35" s="30"/>
      <c r="J35" s="30"/>
      <c r="K35" s="30"/>
      <c r="L35" s="30"/>
      <c r="M35" s="30"/>
    </row>
    <row r="36" spans="1:13" x14ac:dyDescent="0.3">
      <c r="A36" s="52" t="s">
        <v>14</v>
      </c>
      <c r="B36" s="52"/>
      <c r="C36" s="14"/>
      <c r="D36" s="3"/>
      <c r="F36" s="30"/>
      <c r="G36" s="30"/>
      <c r="H36" s="30"/>
      <c r="I36" s="30"/>
      <c r="J36" s="30"/>
      <c r="K36" s="30"/>
      <c r="L36" s="30"/>
      <c r="M36" s="30"/>
    </row>
    <row r="37" spans="1:13" x14ac:dyDescent="0.3">
      <c r="A37" s="52" t="s">
        <v>15</v>
      </c>
      <c r="B37" s="52"/>
      <c r="C37" s="15">
        <f>IF(C36=0, 0,B11- C36)</f>
        <v>0</v>
      </c>
      <c r="D37" s="3"/>
      <c r="F37" s="30"/>
      <c r="G37" s="30"/>
      <c r="H37" s="30"/>
      <c r="I37" s="30"/>
      <c r="J37" s="30"/>
      <c r="K37" s="30"/>
      <c r="L37" s="30"/>
      <c r="M37" s="30"/>
    </row>
    <row r="38" spans="1:13" x14ac:dyDescent="0.3">
      <c r="A38" s="58" t="s">
        <v>36</v>
      </c>
      <c r="B38" s="59"/>
      <c r="C38" s="38">
        <f>+B12/B11</f>
        <v>6.0765909600546682E-2</v>
      </c>
      <c r="F38" s="30"/>
      <c r="G38" s="30"/>
      <c r="H38" s="30"/>
      <c r="I38" s="30"/>
      <c r="J38" s="30"/>
      <c r="K38" s="30"/>
      <c r="L38" s="30"/>
      <c r="M38" s="30"/>
    </row>
    <row r="39" spans="1:13" x14ac:dyDescent="0.3">
      <c r="A39" s="58" t="s">
        <v>40</v>
      </c>
      <c r="B39" s="59"/>
      <c r="C39" s="16">
        <f>C38*C36</f>
        <v>0</v>
      </c>
      <c r="D39" s="19"/>
      <c r="F39" s="30"/>
      <c r="G39" s="30"/>
      <c r="H39" s="30"/>
      <c r="I39" s="30"/>
      <c r="J39" s="30"/>
      <c r="K39" s="30"/>
      <c r="L39" s="30"/>
      <c r="M39" s="30"/>
    </row>
    <row r="40" spans="1:13" x14ac:dyDescent="0.3">
      <c r="A40" s="50" t="s">
        <v>16</v>
      </c>
      <c r="B40" s="51"/>
      <c r="C40" s="17">
        <f>IF(C39=0,0,B12-C39)</f>
        <v>0</v>
      </c>
      <c r="F40" s="30"/>
      <c r="G40" s="30"/>
      <c r="H40" s="30"/>
      <c r="I40" s="30"/>
      <c r="J40" s="30"/>
      <c r="K40" s="30"/>
      <c r="L40" s="30"/>
      <c r="M40" s="30"/>
    </row>
    <row r="41" spans="1:13" x14ac:dyDescent="0.3">
      <c r="A41" s="50" t="s">
        <v>17</v>
      </c>
      <c r="B41" s="51"/>
      <c r="C41" s="18">
        <f>C37/B11</f>
        <v>0</v>
      </c>
      <c r="F41" s="30"/>
      <c r="G41" s="30"/>
      <c r="H41" s="30"/>
      <c r="I41" s="30"/>
      <c r="J41" s="30"/>
      <c r="K41" s="30"/>
      <c r="L41" s="30"/>
      <c r="M41" s="30"/>
    </row>
    <row r="42" spans="1:13" x14ac:dyDescent="0.3">
      <c r="C42" s="9"/>
      <c r="F42" s="30"/>
      <c r="G42" s="30"/>
      <c r="H42" s="30"/>
      <c r="I42" s="30"/>
      <c r="J42" s="30"/>
      <c r="K42" s="30"/>
      <c r="L42" s="30"/>
      <c r="M42" s="30"/>
    </row>
    <row r="43" spans="1:13" x14ac:dyDescent="0.3">
      <c r="A43" s="52" t="s">
        <v>18</v>
      </c>
      <c r="B43" s="52"/>
      <c r="C43" s="14"/>
    </row>
    <row r="44" spans="1:13" x14ac:dyDescent="0.3">
      <c r="A44" s="58" t="s">
        <v>37</v>
      </c>
      <c r="B44" s="59"/>
      <c r="C44" s="38">
        <f>+C12/C11</f>
        <v>0.12704554487792166</v>
      </c>
    </row>
    <row r="45" spans="1:13" x14ac:dyDescent="0.3">
      <c r="A45" s="52" t="s">
        <v>19</v>
      </c>
      <c r="B45" s="52"/>
      <c r="C45" s="15">
        <f>IF(C43=0, 0,C11- C43)</f>
        <v>0</v>
      </c>
    </row>
    <row r="46" spans="1:13" x14ac:dyDescent="0.3">
      <c r="A46" s="52" t="s">
        <v>20</v>
      </c>
      <c r="B46" s="52"/>
      <c r="C46" s="20">
        <f>IF(C43=0, 0, 1-C43/C11)</f>
        <v>0</v>
      </c>
    </row>
    <row r="47" spans="1:13" x14ac:dyDescent="0.3">
      <c r="A47" s="52" t="s">
        <v>21</v>
      </c>
      <c r="B47" s="52"/>
      <c r="C47" s="21">
        <f>IF(C43=0, 0, C45*C12/C11)</f>
        <v>0</v>
      </c>
    </row>
    <row r="48" spans="1:13" ht="15.75" thickBot="1" x14ac:dyDescent="0.35">
      <c r="C48" s="9"/>
    </row>
    <row r="49" spans="1:3" ht="15.75" thickBot="1" x14ac:dyDescent="0.35">
      <c r="A49" s="53" t="s">
        <v>22</v>
      </c>
      <c r="B49" s="54"/>
      <c r="C49" s="22">
        <f>C40+C47</f>
        <v>0</v>
      </c>
    </row>
    <row r="50" spans="1:3" ht="15.75" thickBot="1" x14ac:dyDescent="0.35">
      <c r="A50" s="55" t="s">
        <v>23</v>
      </c>
      <c r="B50" s="56"/>
      <c r="C50" s="23">
        <f>C69</f>
        <v>0</v>
      </c>
    </row>
    <row r="52" spans="1:3" x14ac:dyDescent="0.3">
      <c r="A52" s="57" t="s">
        <v>24</v>
      </c>
      <c r="B52" s="57"/>
      <c r="C52" s="57"/>
    </row>
    <row r="53" spans="1:3" x14ac:dyDescent="0.3">
      <c r="A53" s="44" t="s">
        <v>25</v>
      </c>
      <c r="B53" s="44" t="s">
        <v>26</v>
      </c>
      <c r="C53" s="44" t="s">
        <v>27</v>
      </c>
    </row>
    <row r="54" spans="1:3" x14ac:dyDescent="0.3">
      <c r="A54" s="36">
        <v>1</v>
      </c>
      <c r="B54" s="24">
        <f>$C$49</f>
        <v>0</v>
      </c>
      <c r="C54" s="25">
        <f t="shared" ref="C54:C68" si="0">B54/(1+$B$71)^A54</f>
        <v>0</v>
      </c>
    </row>
    <row r="55" spans="1:3" x14ac:dyDescent="0.3">
      <c r="A55" s="36">
        <v>2</v>
      </c>
      <c r="B55" s="24">
        <f t="shared" ref="B55:B68" si="1">$C$49</f>
        <v>0</v>
      </c>
      <c r="C55" s="25">
        <f t="shared" si="0"/>
        <v>0</v>
      </c>
    </row>
    <row r="56" spans="1:3" x14ac:dyDescent="0.3">
      <c r="A56" s="36">
        <v>3</v>
      </c>
      <c r="B56" s="24">
        <f t="shared" si="1"/>
        <v>0</v>
      </c>
      <c r="C56" s="25">
        <f t="shared" si="0"/>
        <v>0</v>
      </c>
    </row>
    <row r="57" spans="1:3" x14ac:dyDescent="0.3">
      <c r="A57" s="36">
        <v>4</v>
      </c>
      <c r="B57" s="24">
        <f t="shared" si="1"/>
        <v>0</v>
      </c>
      <c r="C57" s="25">
        <f t="shared" si="0"/>
        <v>0</v>
      </c>
    </row>
    <row r="58" spans="1:3" x14ac:dyDescent="0.3">
      <c r="A58" s="36">
        <v>5</v>
      </c>
      <c r="B58" s="24">
        <f t="shared" si="1"/>
        <v>0</v>
      </c>
      <c r="C58" s="25">
        <f t="shared" si="0"/>
        <v>0</v>
      </c>
    </row>
    <row r="59" spans="1:3" x14ac:dyDescent="0.3">
      <c r="A59" s="36">
        <v>6</v>
      </c>
      <c r="B59" s="24">
        <f t="shared" si="1"/>
        <v>0</v>
      </c>
      <c r="C59" s="25">
        <f t="shared" si="0"/>
        <v>0</v>
      </c>
    </row>
    <row r="60" spans="1:3" x14ac:dyDescent="0.3">
      <c r="A60" s="36">
        <v>7</v>
      </c>
      <c r="B60" s="24">
        <f t="shared" si="1"/>
        <v>0</v>
      </c>
      <c r="C60" s="25">
        <f t="shared" si="0"/>
        <v>0</v>
      </c>
    </row>
    <row r="61" spans="1:3" x14ac:dyDescent="0.3">
      <c r="A61" s="36">
        <v>8</v>
      </c>
      <c r="B61" s="24">
        <f t="shared" si="1"/>
        <v>0</v>
      </c>
      <c r="C61" s="25">
        <f t="shared" si="0"/>
        <v>0</v>
      </c>
    </row>
    <row r="62" spans="1:3" x14ac:dyDescent="0.3">
      <c r="A62" s="36">
        <v>9</v>
      </c>
      <c r="B62" s="24">
        <f t="shared" si="1"/>
        <v>0</v>
      </c>
      <c r="C62" s="25">
        <f t="shared" si="0"/>
        <v>0</v>
      </c>
    </row>
    <row r="63" spans="1:3" x14ac:dyDescent="0.3">
      <c r="A63" s="36">
        <v>10</v>
      </c>
      <c r="B63" s="24">
        <f t="shared" si="1"/>
        <v>0</v>
      </c>
      <c r="C63" s="25">
        <f t="shared" si="0"/>
        <v>0</v>
      </c>
    </row>
    <row r="64" spans="1:3" x14ac:dyDescent="0.3">
      <c r="A64" s="36">
        <v>11</v>
      </c>
      <c r="B64" s="24">
        <f t="shared" si="1"/>
        <v>0</v>
      </c>
      <c r="C64" s="25">
        <f t="shared" si="0"/>
        <v>0</v>
      </c>
    </row>
    <row r="65" spans="1:3" x14ac:dyDescent="0.3">
      <c r="A65" s="36">
        <v>12</v>
      </c>
      <c r="B65" s="24">
        <f t="shared" si="1"/>
        <v>0</v>
      </c>
      <c r="C65" s="25">
        <f t="shared" si="0"/>
        <v>0</v>
      </c>
    </row>
    <row r="66" spans="1:3" x14ac:dyDescent="0.3">
      <c r="A66" s="36">
        <v>13</v>
      </c>
      <c r="B66" s="24">
        <f t="shared" si="1"/>
        <v>0</v>
      </c>
      <c r="C66" s="25">
        <f t="shared" si="0"/>
        <v>0</v>
      </c>
    </row>
    <row r="67" spans="1:3" x14ac:dyDescent="0.3">
      <c r="A67" s="36">
        <v>14</v>
      </c>
      <c r="B67" s="24">
        <f t="shared" si="1"/>
        <v>0</v>
      </c>
      <c r="C67" s="25">
        <f t="shared" si="0"/>
        <v>0</v>
      </c>
    </row>
    <row r="68" spans="1:3" x14ac:dyDescent="0.3">
      <c r="A68" s="36">
        <v>15</v>
      </c>
      <c r="B68" s="24">
        <f t="shared" si="1"/>
        <v>0</v>
      </c>
      <c r="C68" s="25">
        <f t="shared" si="0"/>
        <v>0</v>
      </c>
    </row>
    <row r="69" spans="1:3" x14ac:dyDescent="0.3">
      <c r="A69" s="49" t="s">
        <v>28</v>
      </c>
      <c r="B69" s="49"/>
      <c r="C69" s="26">
        <f>SUM(C54:C68)</f>
        <v>0</v>
      </c>
    </row>
    <row r="71" spans="1:3" x14ac:dyDescent="0.3">
      <c r="A71" s="27" t="s">
        <v>29</v>
      </c>
      <c r="B71" s="28">
        <v>0.04</v>
      </c>
    </row>
  </sheetData>
  <mergeCells count="43">
    <mergeCell ref="A52:C52"/>
    <mergeCell ref="A69:B69"/>
    <mergeCell ref="A44:B44"/>
    <mergeCell ref="A45:B45"/>
    <mergeCell ref="A46:B46"/>
    <mergeCell ref="A47:B47"/>
    <mergeCell ref="A49:B49"/>
    <mergeCell ref="A50:B50"/>
    <mergeCell ref="A43:B43"/>
    <mergeCell ref="A30:C30"/>
    <mergeCell ref="A31:C31"/>
    <mergeCell ref="A32:B32"/>
    <mergeCell ref="A33:B33"/>
    <mergeCell ref="A34:B34"/>
    <mergeCell ref="A36:B36"/>
    <mergeCell ref="A37:B37"/>
    <mergeCell ref="A38:B38"/>
    <mergeCell ref="A39:B39"/>
    <mergeCell ref="A40:B40"/>
    <mergeCell ref="A41:B41"/>
    <mergeCell ref="A29:C29"/>
    <mergeCell ref="A18:C18"/>
    <mergeCell ref="A19:C19"/>
    <mergeCell ref="A20:C20"/>
    <mergeCell ref="A21:C21"/>
    <mergeCell ref="A22:C22"/>
    <mergeCell ref="A23:C23"/>
    <mergeCell ref="A24:C24"/>
    <mergeCell ref="A25:C25"/>
    <mergeCell ref="A26:C26"/>
    <mergeCell ref="A27:C27"/>
    <mergeCell ref="A28:C28"/>
    <mergeCell ref="A17:C17"/>
    <mergeCell ref="A1:C1"/>
    <mergeCell ref="A3:C3"/>
    <mergeCell ref="B4:C4"/>
    <mergeCell ref="B5:C5"/>
    <mergeCell ref="B6:C6"/>
    <mergeCell ref="B7:C7"/>
    <mergeCell ref="A9:C9"/>
    <mergeCell ref="A14:C14"/>
    <mergeCell ref="A15:C15"/>
    <mergeCell ref="A16:C16"/>
  </mergeCells>
  <conditionalFormatting sqref="C43 C38">
    <cfRule type="cellIs" dxfId="33" priority="4" operator="lessThan">
      <formula>0</formula>
    </cfRule>
  </conditionalFormatting>
  <conditionalFormatting sqref="C43 C38">
    <cfRule type="cellIs" dxfId="32" priority="3" operator="lessThan">
      <formula>0</formula>
    </cfRule>
  </conditionalFormatting>
  <conditionalFormatting sqref="C43 C38">
    <cfRule type="cellIs" dxfId="31" priority="2" operator="lessThan">
      <formula>0</formula>
    </cfRule>
  </conditionalFormatting>
  <conditionalFormatting sqref="C46 C40">
    <cfRule type="cellIs" dxfId="30" priority="1" operator="lessThan">
      <formula>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opLeftCell="A49" workbookViewId="0">
      <selection activeCell="C12" sqref="C12"/>
    </sheetView>
  </sheetViews>
  <sheetFormatPr defaultRowHeight="15" x14ac:dyDescent="0.25"/>
  <cols>
    <col min="1" max="1" width="51.140625" customWidth="1"/>
    <col min="2" max="2" width="25" customWidth="1"/>
    <col min="3" max="3" width="21.5703125" customWidth="1"/>
  </cols>
  <sheetData>
    <row r="1" spans="1:3" ht="18" x14ac:dyDescent="0.25">
      <c r="A1" s="62" t="s">
        <v>0</v>
      </c>
      <c r="B1" s="62"/>
      <c r="C1" s="62"/>
    </row>
    <row r="2" spans="1:3" ht="15.75" x14ac:dyDescent="0.3">
      <c r="A2" s="1"/>
      <c r="B2" s="1"/>
      <c r="C2" s="1"/>
    </row>
    <row r="3" spans="1:3" x14ac:dyDescent="0.25">
      <c r="A3" s="63" t="s">
        <v>1</v>
      </c>
      <c r="B3" s="64"/>
      <c r="C3" s="64"/>
    </row>
    <row r="4" spans="1:3" ht="15.75" x14ac:dyDescent="0.3">
      <c r="A4" s="2" t="s">
        <v>2</v>
      </c>
      <c r="B4" s="65" t="s">
        <v>71</v>
      </c>
      <c r="C4" s="65"/>
    </row>
    <row r="5" spans="1:3" ht="15.75" x14ac:dyDescent="0.3">
      <c r="A5" s="2" t="s">
        <v>3</v>
      </c>
      <c r="B5" s="71" t="s">
        <v>84</v>
      </c>
      <c r="C5" s="71"/>
    </row>
    <row r="6" spans="1:3" ht="15.75" x14ac:dyDescent="0.3">
      <c r="A6" s="2" t="s">
        <v>4</v>
      </c>
      <c r="B6" s="83">
        <v>3757</v>
      </c>
      <c r="C6" s="83"/>
    </row>
    <row r="7" spans="1:3" ht="15.75" x14ac:dyDescent="0.3">
      <c r="A7" s="2" t="s">
        <v>5</v>
      </c>
      <c r="B7" s="71" t="s">
        <v>85</v>
      </c>
      <c r="C7" s="71"/>
    </row>
    <row r="8" spans="1:3" ht="15.75" x14ac:dyDescent="0.3">
      <c r="A8" s="1"/>
      <c r="B8" s="1"/>
      <c r="C8" s="1"/>
    </row>
    <row r="9" spans="1:3" x14ac:dyDescent="0.25">
      <c r="A9" s="63" t="s">
        <v>6</v>
      </c>
      <c r="B9" s="64"/>
      <c r="C9" s="72"/>
    </row>
    <row r="10" spans="1:3" ht="15.75" x14ac:dyDescent="0.3">
      <c r="A10" s="4" t="s">
        <v>7</v>
      </c>
      <c r="B10" s="36" t="s">
        <v>34</v>
      </c>
      <c r="C10" s="36" t="s">
        <v>8</v>
      </c>
    </row>
    <row r="11" spans="1:3" ht="15.75" x14ac:dyDescent="0.3">
      <c r="A11" s="4" t="s">
        <v>9</v>
      </c>
      <c r="B11" s="6">
        <v>452471</v>
      </c>
      <c r="C11" s="6">
        <v>84425</v>
      </c>
    </row>
    <row r="12" spans="1:3" ht="15.75" x14ac:dyDescent="0.3">
      <c r="A12" s="4" t="s">
        <v>10</v>
      </c>
      <c r="B12" s="7">
        <v>30271</v>
      </c>
      <c r="C12" s="7">
        <v>9903</v>
      </c>
    </row>
    <row r="13" spans="1:3" ht="15.75" x14ac:dyDescent="0.3">
      <c r="A13" s="1"/>
      <c r="B13" s="1"/>
      <c r="C13" s="1"/>
    </row>
    <row r="14" spans="1:3" x14ac:dyDescent="0.25">
      <c r="A14" s="63" t="s">
        <v>38</v>
      </c>
      <c r="B14" s="64"/>
      <c r="C14" s="72"/>
    </row>
    <row r="15" spans="1:3" ht="15.75" x14ac:dyDescent="0.3">
      <c r="A15" s="73"/>
      <c r="B15" s="74"/>
      <c r="C15" s="75"/>
    </row>
    <row r="16" spans="1:3" ht="15.75" x14ac:dyDescent="0.3">
      <c r="A16" s="76"/>
      <c r="B16" s="69"/>
      <c r="C16" s="70"/>
    </row>
    <row r="17" spans="1:10" ht="15.75" x14ac:dyDescent="0.3">
      <c r="A17" s="76"/>
      <c r="B17" s="69"/>
      <c r="C17" s="70"/>
    </row>
    <row r="18" spans="1:10" ht="15.75" x14ac:dyDescent="0.3">
      <c r="A18" s="76"/>
      <c r="B18" s="69"/>
      <c r="C18" s="70"/>
    </row>
    <row r="19" spans="1:10" ht="15.75" x14ac:dyDescent="0.3">
      <c r="A19" s="76"/>
      <c r="B19" s="69"/>
      <c r="C19" s="70"/>
    </row>
    <row r="20" spans="1:10" ht="15.75" x14ac:dyDescent="0.3">
      <c r="A20" s="76"/>
      <c r="B20" s="69"/>
      <c r="C20" s="70"/>
    </row>
    <row r="21" spans="1:10" ht="15.75" x14ac:dyDescent="0.3">
      <c r="A21" s="68"/>
      <c r="B21" s="69"/>
      <c r="C21" s="70"/>
    </row>
    <row r="22" spans="1:10" ht="15.75" x14ac:dyDescent="0.3">
      <c r="A22" s="77"/>
      <c r="B22" s="78"/>
      <c r="C22" s="79"/>
    </row>
    <row r="23" spans="1:10" ht="15.75" x14ac:dyDescent="0.3">
      <c r="A23" s="68"/>
      <c r="B23" s="69"/>
      <c r="C23" s="70"/>
      <c r="J23" t="s">
        <v>86</v>
      </c>
    </row>
    <row r="24" spans="1:10" ht="15.75" x14ac:dyDescent="0.3">
      <c r="A24" s="68"/>
      <c r="B24" s="69"/>
      <c r="C24" s="70"/>
    </row>
    <row r="25" spans="1:10" ht="15.75" x14ac:dyDescent="0.3">
      <c r="A25" s="68"/>
      <c r="B25" s="69"/>
      <c r="C25" s="70"/>
    </row>
    <row r="26" spans="1:10" ht="15.75" x14ac:dyDescent="0.3">
      <c r="A26" s="68"/>
      <c r="B26" s="69"/>
      <c r="C26" s="70"/>
    </row>
    <row r="27" spans="1:10" ht="15.75" x14ac:dyDescent="0.3">
      <c r="A27" s="68"/>
      <c r="B27" s="69"/>
      <c r="C27" s="70"/>
    </row>
    <row r="28" spans="1:10" ht="15.75" x14ac:dyDescent="0.3">
      <c r="A28" s="68"/>
      <c r="B28" s="69"/>
      <c r="C28" s="70"/>
    </row>
    <row r="29" spans="1:10" ht="15.75" x14ac:dyDescent="0.3">
      <c r="A29" s="68"/>
      <c r="B29" s="69"/>
      <c r="C29" s="70"/>
    </row>
    <row r="30" spans="1:10" ht="15.75" x14ac:dyDescent="0.3">
      <c r="A30" s="68"/>
      <c r="B30" s="69"/>
      <c r="C30" s="70"/>
    </row>
    <row r="31" spans="1:10" ht="15.75" x14ac:dyDescent="0.3">
      <c r="A31" s="80"/>
      <c r="B31" s="81"/>
      <c r="C31" s="82"/>
    </row>
    <row r="32" spans="1:10" ht="15.75" x14ac:dyDescent="0.3">
      <c r="A32" s="52" t="s">
        <v>11</v>
      </c>
      <c r="B32" s="52"/>
      <c r="C32" s="10"/>
    </row>
    <row r="33" spans="1:3" ht="15.75" x14ac:dyDescent="0.3">
      <c r="A33" s="52" t="s">
        <v>12</v>
      </c>
      <c r="B33" s="52"/>
      <c r="C33" s="11">
        <f>(C32*1.22)-C32</f>
        <v>0</v>
      </c>
    </row>
    <row r="34" spans="1:3" ht="15.75" x14ac:dyDescent="0.3">
      <c r="A34" s="52" t="s">
        <v>13</v>
      </c>
      <c r="B34" s="52"/>
      <c r="C34" s="11">
        <f>C33+C32</f>
        <v>0</v>
      </c>
    </row>
    <row r="35" spans="1:3" ht="15.75" x14ac:dyDescent="0.3">
      <c r="A35" s="12"/>
      <c r="B35" s="12"/>
      <c r="C35" s="13"/>
    </row>
    <row r="36" spans="1:3" ht="15.75" x14ac:dyDescent="0.3">
      <c r="A36" s="52" t="s">
        <v>14</v>
      </c>
      <c r="B36" s="52"/>
      <c r="C36" s="14"/>
    </row>
    <row r="37" spans="1:3" ht="15.75" x14ac:dyDescent="0.3">
      <c r="A37" s="52" t="s">
        <v>15</v>
      </c>
      <c r="B37" s="52"/>
      <c r="C37" s="15">
        <f>IF(C36=0, 0,B11- C36)</f>
        <v>0</v>
      </c>
    </row>
    <row r="38" spans="1:3" ht="15.75" x14ac:dyDescent="0.3">
      <c r="A38" s="58" t="s">
        <v>36</v>
      </c>
      <c r="B38" s="59"/>
      <c r="C38" s="38">
        <f>+B12/B11</f>
        <v>6.6901525180619315E-2</v>
      </c>
    </row>
    <row r="39" spans="1:3" ht="15.75" x14ac:dyDescent="0.3">
      <c r="A39" s="58" t="s">
        <v>40</v>
      </c>
      <c r="B39" s="59"/>
      <c r="C39" s="16">
        <f>C38*C36</f>
        <v>0</v>
      </c>
    </row>
    <row r="40" spans="1:3" ht="15.75" x14ac:dyDescent="0.3">
      <c r="A40" s="50" t="s">
        <v>16</v>
      </c>
      <c r="B40" s="51"/>
      <c r="C40" s="17">
        <f>IF(C39=0,0,B12-C39)</f>
        <v>0</v>
      </c>
    </row>
    <row r="41" spans="1:3" ht="15.75" x14ac:dyDescent="0.3">
      <c r="A41" s="50" t="s">
        <v>17</v>
      </c>
      <c r="B41" s="51"/>
      <c r="C41" s="18">
        <f>C37/B11</f>
        <v>0</v>
      </c>
    </row>
    <row r="42" spans="1:3" ht="15.75" x14ac:dyDescent="0.3">
      <c r="A42" s="1"/>
      <c r="B42" s="1"/>
      <c r="C42" s="9"/>
    </row>
    <row r="43" spans="1:3" ht="15.75" x14ac:dyDescent="0.3">
      <c r="A43" s="52" t="s">
        <v>18</v>
      </c>
      <c r="B43" s="52"/>
      <c r="C43" s="14"/>
    </row>
    <row r="44" spans="1:3" ht="15.75" x14ac:dyDescent="0.3">
      <c r="A44" s="58" t="s">
        <v>37</v>
      </c>
      <c r="B44" s="59"/>
      <c r="C44" s="38">
        <f>+C12/C11</f>
        <v>0.11729937814628369</v>
      </c>
    </row>
    <row r="45" spans="1:3" ht="15.75" x14ac:dyDescent="0.3">
      <c r="A45" s="52" t="s">
        <v>19</v>
      </c>
      <c r="B45" s="52"/>
      <c r="C45" s="15">
        <f>IF(C43=0, 0,C11- C43)</f>
        <v>0</v>
      </c>
    </row>
    <row r="46" spans="1:3" ht="15.75" x14ac:dyDescent="0.3">
      <c r="A46" s="52" t="s">
        <v>20</v>
      </c>
      <c r="B46" s="52"/>
      <c r="C46" s="20">
        <f>IF(C43=0, 0, 1-C43/C11)</f>
        <v>0</v>
      </c>
    </row>
    <row r="47" spans="1:3" ht="15.75" x14ac:dyDescent="0.3">
      <c r="A47" s="52" t="s">
        <v>21</v>
      </c>
      <c r="B47" s="52"/>
      <c r="C47" s="21">
        <f>IF(C43=0, 0, C45*C12/C11)</f>
        <v>0</v>
      </c>
    </row>
    <row r="48" spans="1:3" ht="16.5" thickBot="1" x14ac:dyDescent="0.35">
      <c r="A48" s="1"/>
      <c r="B48" s="1"/>
      <c r="C48" s="9"/>
    </row>
    <row r="49" spans="1:3" ht="15.75" thickBot="1" x14ac:dyDescent="0.3">
      <c r="A49" s="53" t="s">
        <v>22</v>
      </c>
      <c r="B49" s="54"/>
      <c r="C49" s="22">
        <f>C40+C47</f>
        <v>0</v>
      </c>
    </row>
    <row r="50" spans="1:3" ht="15.75" thickBot="1" x14ac:dyDescent="0.3">
      <c r="A50" s="55" t="s">
        <v>23</v>
      </c>
      <c r="B50" s="56"/>
      <c r="C50" s="23">
        <f>C69</f>
        <v>0</v>
      </c>
    </row>
    <row r="51" spans="1:3" ht="15.75" x14ac:dyDescent="0.3">
      <c r="A51" s="1"/>
      <c r="B51" s="1"/>
      <c r="C51" s="1"/>
    </row>
    <row r="52" spans="1:3" x14ac:dyDescent="0.25">
      <c r="A52" s="57" t="s">
        <v>24</v>
      </c>
      <c r="B52" s="57"/>
      <c r="C52" s="57"/>
    </row>
    <row r="53" spans="1:3" x14ac:dyDescent="0.25">
      <c r="A53" s="45" t="s">
        <v>25</v>
      </c>
      <c r="B53" s="45" t="s">
        <v>26</v>
      </c>
      <c r="C53" s="45" t="s">
        <v>27</v>
      </c>
    </row>
    <row r="54" spans="1:3" ht="15.75" x14ac:dyDescent="0.3">
      <c r="A54" s="36">
        <v>1</v>
      </c>
      <c r="B54" s="24">
        <f>$C$49</f>
        <v>0</v>
      </c>
      <c r="C54" s="25">
        <f t="shared" ref="C54:C68" si="0">B54/(1+$B$71)^A54</f>
        <v>0</v>
      </c>
    </row>
    <row r="55" spans="1:3" ht="15.75" x14ac:dyDescent="0.3">
      <c r="A55" s="36">
        <v>2</v>
      </c>
      <c r="B55" s="24">
        <f t="shared" ref="B55:B68" si="1">$C$49</f>
        <v>0</v>
      </c>
      <c r="C55" s="25">
        <f t="shared" si="0"/>
        <v>0</v>
      </c>
    </row>
    <row r="56" spans="1:3" ht="15.75" x14ac:dyDescent="0.3">
      <c r="A56" s="36">
        <v>3</v>
      </c>
      <c r="B56" s="24">
        <f t="shared" si="1"/>
        <v>0</v>
      </c>
      <c r="C56" s="25">
        <f t="shared" si="0"/>
        <v>0</v>
      </c>
    </row>
    <row r="57" spans="1:3" ht="15.75" x14ac:dyDescent="0.3">
      <c r="A57" s="36">
        <v>4</v>
      </c>
      <c r="B57" s="24">
        <f t="shared" si="1"/>
        <v>0</v>
      </c>
      <c r="C57" s="25">
        <f t="shared" si="0"/>
        <v>0</v>
      </c>
    </row>
    <row r="58" spans="1:3" ht="15.75" x14ac:dyDescent="0.3">
      <c r="A58" s="36">
        <v>5</v>
      </c>
      <c r="B58" s="24">
        <f t="shared" si="1"/>
        <v>0</v>
      </c>
      <c r="C58" s="25">
        <f t="shared" si="0"/>
        <v>0</v>
      </c>
    </row>
    <row r="59" spans="1:3" ht="15.75" x14ac:dyDescent="0.3">
      <c r="A59" s="36">
        <v>6</v>
      </c>
      <c r="B59" s="24">
        <f t="shared" si="1"/>
        <v>0</v>
      </c>
      <c r="C59" s="25">
        <f t="shared" si="0"/>
        <v>0</v>
      </c>
    </row>
    <row r="60" spans="1:3" ht="15.75" x14ac:dyDescent="0.3">
      <c r="A60" s="36">
        <v>7</v>
      </c>
      <c r="B60" s="24">
        <f t="shared" si="1"/>
        <v>0</v>
      </c>
      <c r="C60" s="25">
        <f t="shared" si="0"/>
        <v>0</v>
      </c>
    </row>
    <row r="61" spans="1:3" ht="15.75" x14ac:dyDescent="0.3">
      <c r="A61" s="36">
        <v>8</v>
      </c>
      <c r="B61" s="24">
        <f t="shared" si="1"/>
        <v>0</v>
      </c>
      <c r="C61" s="25">
        <f t="shared" si="0"/>
        <v>0</v>
      </c>
    </row>
    <row r="62" spans="1:3" ht="15.75" x14ac:dyDescent="0.3">
      <c r="A62" s="36">
        <v>9</v>
      </c>
      <c r="B62" s="24">
        <f t="shared" si="1"/>
        <v>0</v>
      </c>
      <c r="C62" s="25">
        <f t="shared" si="0"/>
        <v>0</v>
      </c>
    </row>
    <row r="63" spans="1:3" ht="15.75" x14ac:dyDescent="0.3">
      <c r="A63" s="36">
        <v>10</v>
      </c>
      <c r="B63" s="24">
        <f t="shared" si="1"/>
        <v>0</v>
      </c>
      <c r="C63" s="25">
        <f t="shared" si="0"/>
        <v>0</v>
      </c>
    </row>
    <row r="64" spans="1:3" ht="15.75" x14ac:dyDescent="0.3">
      <c r="A64" s="36">
        <v>11</v>
      </c>
      <c r="B64" s="24">
        <f t="shared" si="1"/>
        <v>0</v>
      </c>
      <c r="C64" s="25">
        <f t="shared" si="0"/>
        <v>0</v>
      </c>
    </row>
    <row r="65" spans="1:3" ht="15.75" x14ac:dyDescent="0.3">
      <c r="A65" s="36">
        <v>12</v>
      </c>
      <c r="B65" s="24">
        <f t="shared" si="1"/>
        <v>0</v>
      </c>
      <c r="C65" s="25">
        <f t="shared" si="0"/>
        <v>0</v>
      </c>
    </row>
    <row r="66" spans="1:3" ht="15.75" x14ac:dyDescent="0.3">
      <c r="A66" s="36">
        <v>13</v>
      </c>
      <c r="B66" s="24">
        <f t="shared" si="1"/>
        <v>0</v>
      </c>
      <c r="C66" s="25">
        <f t="shared" si="0"/>
        <v>0</v>
      </c>
    </row>
    <row r="67" spans="1:3" ht="15.75" x14ac:dyDescent="0.3">
      <c r="A67" s="36">
        <v>14</v>
      </c>
      <c r="B67" s="24">
        <f t="shared" si="1"/>
        <v>0</v>
      </c>
      <c r="C67" s="25">
        <f t="shared" si="0"/>
        <v>0</v>
      </c>
    </row>
    <row r="68" spans="1:3" ht="15.75" x14ac:dyDescent="0.3">
      <c r="A68" s="36">
        <v>15</v>
      </c>
      <c r="B68" s="24">
        <f t="shared" si="1"/>
        <v>0</v>
      </c>
      <c r="C68" s="25">
        <f t="shared" si="0"/>
        <v>0</v>
      </c>
    </row>
    <row r="69" spans="1:3" x14ac:dyDescent="0.25">
      <c r="A69" s="49" t="s">
        <v>28</v>
      </c>
      <c r="B69" s="49"/>
      <c r="C69" s="26">
        <f>SUM(C54:C68)</f>
        <v>0</v>
      </c>
    </row>
    <row r="70" spans="1:3" ht="15.75" x14ac:dyDescent="0.3">
      <c r="A70" s="1"/>
      <c r="B70" s="1"/>
      <c r="C70" s="1"/>
    </row>
    <row r="71" spans="1:3" ht="15.75" x14ac:dyDescent="0.3">
      <c r="A71" s="27" t="s">
        <v>29</v>
      </c>
      <c r="B71" s="28">
        <v>0.04</v>
      </c>
      <c r="C71" s="1"/>
    </row>
  </sheetData>
  <mergeCells count="43">
    <mergeCell ref="A69:B69"/>
    <mergeCell ref="A45:B45"/>
    <mergeCell ref="A46:B46"/>
    <mergeCell ref="A47:B47"/>
    <mergeCell ref="A49:B49"/>
    <mergeCell ref="A50:B50"/>
    <mergeCell ref="A52:C52"/>
    <mergeCell ref="A44:B44"/>
    <mergeCell ref="A31:C31"/>
    <mergeCell ref="A32:B32"/>
    <mergeCell ref="A33:B33"/>
    <mergeCell ref="A34:B34"/>
    <mergeCell ref="A36:B36"/>
    <mergeCell ref="A37:B37"/>
    <mergeCell ref="A38:B38"/>
    <mergeCell ref="A39:B39"/>
    <mergeCell ref="A40:B40"/>
    <mergeCell ref="A41:B41"/>
    <mergeCell ref="A43:B43"/>
    <mergeCell ref="A30:C30"/>
    <mergeCell ref="A19:C19"/>
    <mergeCell ref="A20:C20"/>
    <mergeCell ref="A21:C21"/>
    <mergeCell ref="A22:C22"/>
    <mergeCell ref="A23:C23"/>
    <mergeCell ref="A24:C24"/>
    <mergeCell ref="A25:C25"/>
    <mergeCell ref="A26:C26"/>
    <mergeCell ref="A27:C27"/>
    <mergeCell ref="A28:C28"/>
    <mergeCell ref="A29:C29"/>
    <mergeCell ref="A18:C18"/>
    <mergeCell ref="A1:C1"/>
    <mergeCell ref="A3:C3"/>
    <mergeCell ref="B4:C4"/>
    <mergeCell ref="B5:C5"/>
    <mergeCell ref="B6:C6"/>
    <mergeCell ref="B7:C7"/>
    <mergeCell ref="A9:C9"/>
    <mergeCell ref="A14:C14"/>
    <mergeCell ref="A15:C15"/>
    <mergeCell ref="A16:C16"/>
    <mergeCell ref="A17:C17"/>
  </mergeCells>
  <conditionalFormatting sqref="C43 C38">
    <cfRule type="cellIs" dxfId="29" priority="5" operator="lessThan">
      <formula>0</formula>
    </cfRule>
  </conditionalFormatting>
  <conditionalFormatting sqref="C43 C38">
    <cfRule type="cellIs" dxfId="28" priority="4" operator="lessThan">
      <formula>0</formula>
    </cfRule>
  </conditionalFormatting>
  <conditionalFormatting sqref="C43 C38">
    <cfRule type="cellIs" dxfId="27" priority="3" operator="lessThan">
      <formula>0</formula>
    </cfRule>
  </conditionalFormatting>
  <conditionalFormatting sqref="C43 C38">
    <cfRule type="cellIs" dxfId="26" priority="2" operator="lessThan">
      <formula>0</formula>
    </cfRule>
  </conditionalFormatting>
  <conditionalFormatting sqref="C46 C40">
    <cfRule type="cellIs" dxfId="25" priority="1" operator="lessThan">
      <formula>0</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topLeftCell="A46" workbookViewId="0">
      <selection activeCell="D10" sqref="D10"/>
    </sheetView>
  </sheetViews>
  <sheetFormatPr defaultRowHeight="15" x14ac:dyDescent="0.25"/>
  <cols>
    <col min="1" max="1" width="52.7109375" customWidth="1"/>
    <col min="2" max="2" width="25.28515625" customWidth="1"/>
    <col min="3" max="3" width="22.7109375" customWidth="1"/>
  </cols>
  <sheetData>
    <row r="1" spans="1:7" ht="18" x14ac:dyDescent="0.25">
      <c r="A1" s="62" t="s">
        <v>0</v>
      </c>
      <c r="B1" s="62"/>
      <c r="C1" s="62"/>
    </row>
    <row r="2" spans="1:7" ht="15.75" x14ac:dyDescent="0.3">
      <c r="A2" s="1"/>
      <c r="B2" s="1"/>
      <c r="C2" s="1"/>
    </row>
    <row r="3" spans="1:7" x14ac:dyDescent="0.25">
      <c r="A3" s="63" t="s">
        <v>1</v>
      </c>
      <c r="B3" s="64"/>
      <c r="C3" s="64"/>
    </row>
    <row r="4" spans="1:7" ht="15.75" x14ac:dyDescent="0.3">
      <c r="A4" s="2" t="s">
        <v>2</v>
      </c>
      <c r="B4" s="65" t="s">
        <v>96</v>
      </c>
      <c r="C4" s="65"/>
    </row>
    <row r="5" spans="1:7" ht="15.75" x14ac:dyDescent="0.3">
      <c r="A5" s="2" t="s">
        <v>3</v>
      </c>
      <c r="B5" s="71" t="s">
        <v>81</v>
      </c>
      <c r="C5" s="71"/>
    </row>
    <row r="6" spans="1:7" ht="15.75" x14ac:dyDescent="0.3">
      <c r="A6" s="2" t="s">
        <v>4</v>
      </c>
      <c r="B6" s="83">
        <v>4819</v>
      </c>
      <c r="C6" s="83"/>
    </row>
    <row r="7" spans="1:7" ht="15.75" x14ac:dyDescent="0.3">
      <c r="A7" s="2" t="s">
        <v>5</v>
      </c>
      <c r="B7" s="71" t="s">
        <v>79</v>
      </c>
      <c r="C7" s="71"/>
    </row>
    <row r="8" spans="1:7" ht="15.75" x14ac:dyDescent="0.3">
      <c r="A8" s="1"/>
      <c r="B8" s="1"/>
      <c r="C8" s="1"/>
    </row>
    <row r="9" spans="1:7" x14ac:dyDescent="0.25">
      <c r="A9" s="63" t="s">
        <v>6</v>
      </c>
      <c r="B9" s="64"/>
      <c r="C9" s="72"/>
    </row>
    <row r="10" spans="1:7" ht="15.75" x14ac:dyDescent="0.3">
      <c r="A10" s="4" t="s">
        <v>7</v>
      </c>
      <c r="B10" s="36" t="s">
        <v>34</v>
      </c>
      <c r="C10" s="36" t="s">
        <v>8</v>
      </c>
    </row>
    <row r="11" spans="1:7" ht="15.75" x14ac:dyDescent="0.3">
      <c r="A11" s="4" t="s">
        <v>9</v>
      </c>
      <c r="B11" s="6">
        <v>100000</v>
      </c>
      <c r="C11" s="6">
        <v>200140</v>
      </c>
      <c r="G11" s="48"/>
    </row>
    <row r="12" spans="1:7" ht="15.75" x14ac:dyDescent="0.3">
      <c r="A12" s="4" t="s">
        <v>10</v>
      </c>
      <c r="B12" s="7">
        <v>6101.33</v>
      </c>
      <c r="C12" s="7">
        <v>18855.53</v>
      </c>
    </row>
    <row r="13" spans="1:7" ht="15.75" x14ac:dyDescent="0.3">
      <c r="A13" s="1"/>
      <c r="B13" s="1"/>
      <c r="C13" s="1"/>
    </row>
    <row r="14" spans="1:7" x14ac:dyDescent="0.25">
      <c r="A14" s="63" t="s">
        <v>38</v>
      </c>
      <c r="B14" s="64"/>
      <c r="C14" s="72"/>
    </row>
    <row r="15" spans="1:7" ht="15.75" x14ac:dyDescent="0.3">
      <c r="A15" s="73"/>
      <c r="B15" s="74"/>
      <c r="C15" s="75"/>
    </row>
    <row r="16" spans="1:7" ht="15.75" x14ac:dyDescent="0.3">
      <c r="A16" s="76"/>
      <c r="B16" s="69"/>
      <c r="C16" s="70"/>
    </row>
    <row r="17" spans="1:3" ht="15.75" x14ac:dyDescent="0.3">
      <c r="A17" s="76"/>
      <c r="B17" s="69"/>
      <c r="C17" s="70"/>
    </row>
    <row r="18" spans="1:3" ht="15.75" x14ac:dyDescent="0.3">
      <c r="A18" s="76"/>
      <c r="B18" s="69"/>
      <c r="C18" s="70"/>
    </row>
    <row r="19" spans="1:3" ht="15.75" x14ac:dyDescent="0.3">
      <c r="A19" s="76"/>
      <c r="B19" s="69"/>
      <c r="C19" s="70"/>
    </row>
    <row r="20" spans="1:3" ht="15.75" x14ac:dyDescent="0.3">
      <c r="A20" s="76"/>
      <c r="B20" s="69"/>
      <c r="C20" s="70"/>
    </row>
    <row r="21" spans="1:3" ht="15.75" x14ac:dyDescent="0.3">
      <c r="A21" s="68"/>
      <c r="B21" s="69"/>
      <c r="C21" s="70"/>
    </row>
    <row r="22" spans="1:3" ht="15.75" x14ac:dyDescent="0.3">
      <c r="A22" s="77"/>
      <c r="B22" s="78"/>
      <c r="C22" s="79"/>
    </row>
    <row r="23" spans="1:3" ht="15.75" x14ac:dyDescent="0.3">
      <c r="A23" s="68"/>
      <c r="B23" s="69"/>
      <c r="C23" s="70"/>
    </row>
    <row r="24" spans="1:3" ht="15.75" x14ac:dyDescent="0.3">
      <c r="A24" s="68"/>
      <c r="B24" s="69"/>
      <c r="C24" s="70"/>
    </row>
    <row r="25" spans="1:3" ht="15.75" x14ac:dyDescent="0.3">
      <c r="A25" s="68"/>
      <c r="B25" s="69"/>
      <c r="C25" s="70"/>
    </row>
    <row r="26" spans="1:3" ht="15.75" x14ac:dyDescent="0.3">
      <c r="A26" s="68"/>
      <c r="B26" s="69"/>
      <c r="C26" s="70"/>
    </row>
    <row r="27" spans="1:3" ht="15.75" x14ac:dyDescent="0.3">
      <c r="A27" s="68"/>
      <c r="B27" s="69"/>
      <c r="C27" s="70"/>
    </row>
    <row r="28" spans="1:3" ht="15.75" x14ac:dyDescent="0.3">
      <c r="A28" s="68"/>
      <c r="B28" s="69"/>
      <c r="C28" s="70"/>
    </row>
    <row r="29" spans="1:3" ht="15.75" x14ac:dyDescent="0.3">
      <c r="A29" s="68"/>
      <c r="B29" s="69"/>
      <c r="C29" s="70"/>
    </row>
    <row r="30" spans="1:3" ht="15.75" x14ac:dyDescent="0.3">
      <c r="A30" s="68"/>
      <c r="B30" s="69"/>
      <c r="C30" s="70"/>
    </row>
    <row r="31" spans="1:3" ht="15.75" x14ac:dyDescent="0.3">
      <c r="A31" s="80"/>
      <c r="B31" s="81"/>
      <c r="C31" s="82"/>
    </row>
    <row r="32" spans="1:3" ht="15.75" x14ac:dyDescent="0.3">
      <c r="A32" s="52" t="s">
        <v>11</v>
      </c>
      <c r="B32" s="52"/>
      <c r="C32" s="10"/>
    </row>
    <row r="33" spans="1:3" ht="15.75" x14ac:dyDescent="0.3">
      <c r="A33" s="52" t="s">
        <v>12</v>
      </c>
      <c r="B33" s="52"/>
      <c r="C33" s="11">
        <f>(C32*1.22)-C32</f>
        <v>0</v>
      </c>
    </row>
    <row r="34" spans="1:3" ht="15.75" x14ac:dyDescent="0.3">
      <c r="A34" s="52" t="s">
        <v>13</v>
      </c>
      <c r="B34" s="52"/>
      <c r="C34" s="11">
        <f>C33+C32</f>
        <v>0</v>
      </c>
    </row>
    <row r="35" spans="1:3" ht="15.75" x14ac:dyDescent="0.3">
      <c r="A35" s="12"/>
      <c r="B35" s="12"/>
      <c r="C35" s="13"/>
    </row>
    <row r="36" spans="1:3" ht="15.75" x14ac:dyDescent="0.3">
      <c r="A36" s="52" t="s">
        <v>14</v>
      </c>
      <c r="B36" s="52"/>
      <c r="C36" s="14"/>
    </row>
    <row r="37" spans="1:3" ht="15.75" x14ac:dyDescent="0.3">
      <c r="A37" s="52" t="s">
        <v>15</v>
      </c>
      <c r="B37" s="52"/>
      <c r="C37" s="15">
        <f>IF(C36=0, 0,B11- C36)</f>
        <v>0</v>
      </c>
    </row>
    <row r="38" spans="1:3" ht="15.75" x14ac:dyDescent="0.3">
      <c r="A38" s="58" t="s">
        <v>36</v>
      </c>
      <c r="B38" s="59"/>
      <c r="C38" s="47">
        <f>B12/B11</f>
        <v>6.1013299999999999E-2</v>
      </c>
    </row>
    <row r="39" spans="1:3" ht="15.75" x14ac:dyDescent="0.3">
      <c r="A39" s="58" t="s">
        <v>40</v>
      </c>
      <c r="B39" s="59"/>
      <c r="C39" s="47">
        <f t="shared" ref="C39:C41" si="0">B13*B12</f>
        <v>0</v>
      </c>
    </row>
    <row r="40" spans="1:3" ht="15.75" x14ac:dyDescent="0.3">
      <c r="A40" s="50" t="s">
        <v>16</v>
      </c>
      <c r="B40" s="51"/>
      <c r="C40" s="47">
        <f t="shared" si="0"/>
        <v>0</v>
      </c>
    </row>
    <row r="41" spans="1:3" ht="15.75" x14ac:dyDescent="0.3">
      <c r="A41" s="50" t="s">
        <v>17</v>
      </c>
      <c r="B41" s="51"/>
      <c r="C41" s="47">
        <f t="shared" si="0"/>
        <v>0</v>
      </c>
    </row>
    <row r="42" spans="1:3" ht="15.75" x14ac:dyDescent="0.3">
      <c r="A42" s="1"/>
      <c r="B42" s="1"/>
      <c r="C42" s="9"/>
    </row>
    <row r="43" spans="1:3" ht="15.75" x14ac:dyDescent="0.3">
      <c r="A43" s="52" t="s">
        <v>18</v>
      </c>
      <c r="B43" s="52"/>
      <c r="C43" s="14"/>
    </row>
    <row r="44" spans="1:3" ht="15.75" x14ac:dyDescent="0.3">
      <c r="A44" s="58" t="s">
        <v>37</v>
      </c>
      <c r="B44" s="59"/>
      <c r="C44" s="38">
        <f>+C12/C11</f>
        <v>9.421170180873388E-2</v>
      </c>
    </row>
    <row r="45" spans="1:3" ht="15.75" x14ac:dyDescent="0.3">
      <c r="A45" s="52" t="s">
        <v>19</v>
      </c>
      <c r="B45" s="52"/>
      <c r="C45" s="15">
        <f>IF(C43=0, 0,C11- C43)</f>
        <v>0</v>
      </c>
    </row>
    <row r="46" spans="1:3" ht="15.75" x14ac:dyDescent="0.3">
      <c r="A46" s="52" t="s">
        <v>20</v>
      </c>
      <c r="B46" s="52"/>
      <c r="C46" s="20">
        <f>IF(C43=0, 0, 1-C43/C11)</f>
        <v>0</v>
      </c>
    </row>
    <row r="47" spans="1:3" ht="15.75" x14ac:dyDescent="0.3">
      <c r="A47" s="52" t="s">
        <v>21</v>
      </c>
      <c r="B47" s="52"/>
      <c r="C47" s="21">
        <f>IF(C43=0, 0, C45*C12/C11)</f>
        <v>0</v>
      </c>
    </row>
    <row r="48" spans="1:3" ht="16.5" thickBot="1" x14ac:dyDescent="0.35">
      <c r="A48" s="1"/>
      <c r="B48" s="1"/>
      <c r="C48" s="9"/>
    </row>
    <row r="49" spans="1:3" ht="15.75" thickBot="1" x14ac:dyDescent="0.3">
      <c r="A49" s="53" t="s">
        <v>22</v>
      </c>
      <c r="B49" s="54"/>
      <c r="C49" s="22">
        <f>C40+C47</f>
        <v>0</v>
      </c>
    </row>
    <row r="50" spans="1:3" ht="15.75" thickBot="1" x14ac:dyDescent="0.3">
      <c r="A50" s="55" t="s">
        <v>23</v>
      </c>
      <c r="B50" s="56"/>
      <c r="C50" s="23">
        <f>C69</f>
        <v>0</v>
      </c>
    </row>
    <row r="51" spans="1:3" ht="15.75" x14ac:dyDescent="0.3">
      <c r="A51" s="1"/>
      <c r="B51" s="1"/>
      <c r="C51" s="1"/>
    </row>
    <row r="52" spans="1:3" x14ac:dyDescent="0.25">
      <c r="A52" s="57" t="s">
        <v>24</v>
      </c>
      <c r="B52" s="57"/>
      <c r="C52" s="57"/>
    </row>
    <row r="53" spans="1:3" x14ac:dyDescent="0.25">
      <c r="A53" s="45" t="s">
        <v>25</v>
      </c>
      <c r="B53" s="45" t="s">
        <v>26</v>
      </c>
      <c r="C53" s="45" t="s">
        <v>27</v>
      </c>
    </row>
    <row r="54" spans="1:3" ht="15.75" x14ac:dyDescent="0.3">
      <c r="A54" s="36">
        <v>1</v>
      </c>
      <c r="B54" s="24">
        <f>$C$49</f>
        <v>0</v>
      </c>
      <c r="C54" s="25">
        <f t="shared" ref="C54:C68" si="1">B54/(1+$B$71)^A54</f>
        <v>0</v>
      </c>
    </row>
    <row r="55" spans="1:3" ht="15.75" x14ac:dyDescent="0.3">
      <c r="A55" s="36">
        <v>2</v>
      </c>
      <c r="B55" s="24">
        <f t="shared" ref="B55:B68" si="2">$C$49</f>
        <v>0</v>
      </c>
      <c r="C55" s="25">
        <f t="shared" si="1"/>
        <v>0</v>
      </c>
    </row>
    <row r="56" spans="1:3" ht="15.75" x14ac:dyDescent="0.3">
      <c r="A56" s="36">
        <v>3</v>
      </c>
      <c r="B56" s="24">
        <f t="shared" si="2"/>
        <v>0</v>
      </c>
      <c r="C56" s="25">
        <f t="shared" si="1"/>
        <v>0</v>
      </c>
    </row>
    <row r="57" spans="1:3" ht="15.75" x14ac:dyDescent="0.3">
      <c r="A57" s="36">
        <v>4</v>
      </c>
      <c r="B57" s="24">
        <f t="shared" si="2"/>
        <v>0</v>
      </c>
      <c r="C57" s="25">
        <f t="shared" si="1"/>
        <v>0</v>
      </c>
    </row>
    <row r="58" spans="1:3" ht="15.75" x14ac:dyDescent="0.3">
      <c r="A58" s="36">
        <v>5</v>
      </c>
      <c r="B58" s="24">
        <f t="shared" si="2"/>
        <v>0</v>
      </c>
      <c r="C58" s="25">
        <f t="shared" si="1"/>
        <v>0</v>
      </c>
    </row>
    <row r="59" spans="1:3" ht="15.75" x14ac:dyDescent="0.3">
      <c r="A59" s="36">
        <v>6</v>
      </c>
      <c r="B59" s="24">
        <f t="shared" si="2"/>
        <v>0</v>
      </c>
      <c r="C59" s="25">
        <f t="shared" si="1"/>
        <v>0</v>
      </c>
    </row>
    <row r="60" spans="1:3" ht="15.75" x14ac:dyDescent="0.3">
      <c r="A60" s="36">
        <v>7</v>
      </c>
      <c r="B60" s="24">
        <f t="shared" si="2"/>
        <v>0</v>
      </c>
      <c r="C60" s="25">
        <f t="shared" si="1"/>
        <v>0</v>
      </c>
    </row>
    <row r="61" spans="1:3" ht="15.75" x14ac:dyDescent="0.3">
      <c r="A61" s="36">
        <v>8</v>
      </c>
      <c r="B61" s="24">
        <f t="shared" si="2"/>
        <v>0</v>
      </c>
      <c r="C61" s="25">
        <f t="shared" si="1"/>
        <v>0</v>
      </c>
    </row>
    <row r="62" spans="1:3" ht="15.75" x14ac:dyDescent="0.3">
      <c r="A62" s="36">
        <v>9</v>
      </c>
      <c r="B62" s="24">
        <f t="shared" si="2"/>
        <v>0</v>
      </c>
      <c r="C62" s="25">
        <f t="shared" si="1"/>
        <v>0</v>
      </c>
    </row>
    <row r="63" spans="1:3" ht="15.75" x14ac:dyDescent="0.3">
      <c r="A63" s="36">
        <v>10</v>
      </c>
      <c r="B63" s="24">
        <f t="shared" si="2"/>
        <v>0</v>
      </c>
      <c r="C63" s="25">
        <f t="shared" si="1"/>
        <v>0</v>
      </c>
    </row>
    <row r="64" spans="1:3" ht="15.75" x14ac:dyDescent="0.3">
      <c r="A64" s="36">
        <v>11</v>
      </c>
      <c r="B64" s="24">
        <f t="shared" si="2"/>
        <v>0</v>
      </c>
      <c r="C64" s="25">
        <f t="shared" si="1"/>
        <v>0</v>
      </c>
    </row>
    <row r="65" spans="1:3" ht="15.75" x14ac:dyDescent="0.3">
      <c r="A65" s="36">
        <v>12</v>
      </c>
      <c r="B65" s="24">
        <f t="shared" si="2"/>
        <v>0</v>
      </c>
      <c r="C65" s="25">
        <f t="shared" si="1"/>
        <v>0</v>
      </c>
    </row>
    <row r="66" spans="1:3" ht="15.75" x14ac:dyDescent="0.3">
      <c r="A66" s="36">
        <v>13</v>
      </c>
      <c r="B66" s="24">
        <f t="shared" si="2"/>
        <v>0</v>
      </c>
      <c r="C66" s="25">
        <f t="shared" si="1"/>
        <v>0</v>
      </c>
    </row>
    <row r="67" spans="1:3" ht="15.75" x14ac:dyDescent="0.3">
      <c r="A67" s="36">
        <v>14</v>
      </c>
      <c r="B67" s="24">
        <f t="shared" si="2"/>
        <v>0</v>
      </c>
      <c r="C67" s="25">
        <f t="shared" si="1"/>
        <v>0</v>
      </c>
    </row>
    <row r="68" spans="1:3" ht="15.75" x14ac:dyDescent="0.3">
      <c r="A68" s="36">
        <v>15</v>
      </c>
      <c r="B68" s="24">
        <f t="shared" si="2"/>
        <v>0</v>
      </c>
      <c r="C68" s="25">
        <f t="shared" si="1"/>
        <v>0</v>
      </c>
    </row>
    <row r="69" spans="1:3" x14ac:dyDescent="0.25">
      <c r="A69" s="49" t="s">
        <v>28</v>
      </c>
      <c r="B69" s="49"/>
      <c r="C69" s="26">
        <f>SUM(C54:C68)</f>
        <v>0</v>
      </c>
    </row>
    <row r="70" spans="1:3" ht="15.75" x14ac:dyDescent="0.3">
      <c r="A70" s="1"/>
      <c r="B70" s="1"/>
      <c r="C70" s="1"/>
    </row>
    <row r="71" spans="1:3" ht="15.75" x14ac:dyDescent="0.3">
      <c r="A71" s="27" t="s">
        <v>29</v>
      </c>
      <c r="B71" s="28">
        <v>0.04</v>
      </c>
      <c r="C71" s="1"/>
    </row>
  </sheetData>
  <mergeCells count="43">
    <mergeCell ref="A69:B69"/>
    <mergeCell ref="A45:B45"/>
    <mergeCell ref="A46:B46"/>
    <mergeCell ref="A47:B47"/>
    <mergeCell ref="A49:B49"/>
    <mergeCell ref="A50:B50"/>
    <mergeCell ref="A52:C52"/>
    <mergeCell ref="A44:B44"/>
    <mergeCell ref="A31:C31"/>
    <mergeCell ref="A32:B32"/>
    <mergeCell ref="A33:B33"/>
    <mergeCell ref="A34:B34"/>
    <mergeCell ref="A36:B36"/>
    <mergeCell ref="A37:B37"/>
    <mergeCell ref="A38:B38"/>
    <mergeCell ref="A39:B39"/>
    <mergeCell ref="A40:B40"/>
    <mergeCell ref="A41:B41"/>
    <mergeCell ref="A43:B43"/>
    <mergeCell ref="A30:C30"/>
    <mergeCell ref="A19:C19"/>
    <mergeCell ref="A20:C20"/>
    <mergeCell ref="A21:C21"/>
    <mergeCell ref="A22:C22"/>
    <mergeCell ref="A23:C23"/>
    <mergeCell ref="A24:C24"/>
    <mergeCell ref="A25:C25"/>
    <mergeCell ref="A26:C26"/>
    <mergeCell ref="A27:C27"/>
    <mergeCell ref="A28:C28"/>
    <mergeCell ref="A29:C29"/>
    <mergeCell ref="A18:C18"/>
    <mergeCell ref="A1:C1"/>
    <mergeCell ref="A3:C3"/>
    <mergeCell ref="B4:C4"/>
    <mergeCell ref="B5:C5"/>
    <mergeCell ref="B6:C6"/>
    <mergeCell ref="B7:C7"/>
    <mergeCell ref="A9:C9"/>
    <mergeCell ref="A14:C14"/>
    <mergeCell ref="A15:C15"/>
    <mergeCell ref="A16:C16"/>
    <mergeCell ref="A17:C17"/>
  </mergeCells>
  <conditionalFormatting sqref="C43 C38:C41">
    <cfRule type="cellIs" dxfId="24" priority="5" operator="lessThan">
      <formula>0</formula>
    </cfRule>
  </conditionalFormatting>
  <conditionalFormatting sqref="C43 C38:C41">
    <cfRule type="cellIs" dxfId="23" priority="4" operator="lessThan">
      <formula>0</formula>
    </cfRule>
  </conditionalFormatting>
  <conditionalFormatting sqref="C43 C38:C41">
    <cfRule type="cellIs" dxfId="22" priority="3" operator="lessThan">
      <formula>0</formula>
    </cfRule>
  </conditionalFormatting>
  <conditionalFormatting sqref="C43 C38:C41">
    <cfRule type="cellIs" dxfId="21" priority="2" operator="lessThan">
      <formula>0</formula>
    </cfRule>
  </conditionalFormatting>
  <conditionalFormatting sqref="C46">
    <cfRule type="cellIs" dxfId="20" priority="1" operator="lessThan">
      <formula>0</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topLeftCell="A49" workbookViewId="0">
      <selection activeCell="G6" sqref="G6"/>
    </sheetView>
  </sheetViews>
  <sheetFormatPr defaultRowHeight="15" x14ac:dyDescent="0.25"/>
  <cols>
    <col min="1" max="1" width="58.28515625" customWidth="1"/>
    <col min="2" max="2" width="23.85546875" customWidth="1"/>
    <col min="3" max="3" width="23.5703125" customWidth="1"/>
  </cols>
  <sheetData>
    <row r="1" spans="1:3" ht="18" x14ac:dyDescent="0.25">
      <c r="A1" s="62" t="s">
        <v>0</v>
      </c>
      <c r="B1" s="62"/>
      <c r="C1" s="62"/>
    </row>
    <row r="2" spans="1:3" ht="15.75" x14ac:dyDescent="0.3">
      <c r="A2" s="1"/>
      <c r="B2" s="1"/>
      <c r="C2" s="1"/>
    </row>
    <row r="3" spans="1:3" x14ac:dyDescent="0.25">
      <c r="A3" s="63" t="s">
        <v>1</v>
      </c>
      <c r="B3" s="64"/>
      <c r="C3" s="64"/>
    </row>
    <row r="4" spans="1:3" ht="15.75" x14ac:dyDescent="0.3">
      <c r="A4" s="2" t="s">
        <v>2</v>
      </c>
      <c r="B4" s="65" t="s">
        <v>72</v>
      </c>
      <c r="C4" s="65"/>
    </row>
    <row r="5" spans="1:3" ht="15.75" x14ac:dyDescent="0.3">
      <c r="A5" s="2" t="s">
        <v>3</v>
      </c>
      <c r="B5" s="71" t="s">
        <v>78</v>
      </c>
      <c r="C5" s="71"/>
    </row>
    <row r="6" spans="1:3" ht="15.75" x14ac:dyDescent="0.3">
      <c r="A6" s="2" t="s">
        <v>4</v>
      </c>
      <c r="B6" s="83">
        <v>2645</v>
      </c>
      <c r="C6" s="83"/>
    </row>
    <row r="7" spans="1:3" ht="15.75" x14ac:dyDescent="0.3">
      <c r="A7" s="2" t="s">
        <v>5</v>
      </c>
      <c r="B7" s="71" t="s">
        <v>79</v>
      </c>
      <c r="C7" s="71"/>
    </row>
    <row r="8" spans="1:3" ht="15.75" x14ac:dyDescent="0.3">
      <c r="A8" s="1"/>
      <c r="B8" s="1"/>
      <c r="C8" s="1"/>
    </row>
    <row r="9" spans="1:3" x14ac:dyDescent="0.25">
      <c r="A9" s="63" t="s">
        <v>6</v>
      </c>
      <c r="B9" s="64"/>
      <c r="C9" s="72"/>
    </row>
    <row r="10" spans="1:3" ht="15.75" x14ac:dyDescent="0.3">
      <c r="A10" s="4" t="s">
        <v>7</v>
      </c>
      <c r="B10" s="36" t="s">
        <v>34</v>
      </c>
      <c r="C10" s="36" t="s">
        <v>8</v>
      </c>
    </row>
    <row r="11" spans="1:3" ht="15.75" x14ac:dyDescent="0.3">
      <c r="A11" s="4" t="s">
        <v>9</v>
      </c>
      <c r="B11" s="6">
        <v>174866.67</v>
      </c>
      <c r="C11" s="6">
        <v>150017.57</v>
      </c>
    </row>
    <row r="12" spans="1:3" ht="15.75" x14ac:dyDescent="0.3">
      <c r="A12" s="4" t="s">
        <v>10</v>
      </c>
      <c r="B12" s="7">
        <v>10786.68</v>
      </c>
      <c r="C12" s="7">
        <v>23377.73</v>
      </c>
    </row>
    <row r="13" spans="1:3" ht="15.75" x14ac:dyDescent="0.3">
      <c r="A13" s="1"/>
      <c r="B13" s="1"/>
      <c r="C13" s="1"/>
    </row>
    <row r="14" spans="1:3" x14ac:dyDescent="0.25">
      <c r="A14" s="63" t="s">
        <v>38</v>
      </c>
      <c r="B14" s="64"/>
      <c r="C14" s="72"/>
    </row>
    <row r="15" spans="1:3" ht="15.75" x14ac:dyDescent="0.3">
      <c r="A15" s="73"/>
      <c r="B15" s="74"/>
      <c r="C15" s="75"/>
    </row>
    <row r="16" spans="1:3" ht="15.75" x14ac:dyDescent="0.3">
      <c r="A16" s="76"/>
      <c r="B16" s="69"/>
      <c r="C16" s="70"/>
    </row>
    <row r="17" spans="1:3" ht="15.75" x14ac:dyDescent="0.3">
      <c r="A17" s="76"/>
      <c r="B17" s="69"/>
      <c r="C17" s="70"/>
    </row>
    <row r="18" spans="1:3" ht="15.75" x14ac:dyDescent="0.3">
      <c r="A18" s="76"/>
      <c r="B18" s="69"/>
      <c r="C18" s="70"/>
    </row>
    <row r="19" spans="1:3" ht="15.75" x14ac:dyDescent="0.3">
      <c r="A19" s="76"/>
      <c r="B19" s="69"/>
      <c r="C19" s="70"/>
    </row>
    <row r="20" spans="1:3" ht="15.75" x14ac:dyDescent="0.3">
      <c r="A20" s="76"/>
      <c r="B20" s="69"/>
      <c r="C20" s="70"/>
    </row>
    <row r="21" spans="1:3" ht="15.75" x14ac:dyDescent="0.3">
      <c r="A21" s="68"/>
      <c r="B21" s="69"/>
      <c r="C21" s="70"/>
    </row>
    <row r="22" spans="1:3" ht="15.75" x14ac:dyDescent="0.3">
      <c r="A22" s="77"/>
      <c r="B22" s="78"/>
      <c r="C22" s="79"/>
    </row>
    <row r="23" spans="1:3" ht="15.75" x14ac:dyDescent="0.3">
      <c r="A23" s="68"/>
      <c r="B23" s="69"/>
      <c r="C23" s="70"/>
    </row>
    <row r="24" spans="1:3" ht="15.75" x14ac:dyDescent="0.3">
      <c r="A24" s="68"/>
      <c r="B24" s="69"/>
      <c r="C24" s="70"/>
    </row>
    <row r="25" spans="1:3" ht="15.75" x14ac:dyDescent="0.3">
      <c r="A25" s="68"/>
      <c r="B25" s="69"/>
      <c r="C25" s="70"/>
    </row>
    <row r="26" spans="1:3" ht="15.75" x14ac:dyDescent="0.3">
      <c r="A26" s="68"/>
      <c r="B26" s="69"/>
      <c r="C26" s="70"/>
    </row>
    <row r="27" spans="1:3" ht="15.75" x14ac:dyDescent="0.3">
      <c r="A27" s="68"/>
      <c r="B27" s="69"/>
      <c r="C27" s="70"/>
    </row>
    <row r="28" spans="1:3" ht="15.75" x14ac:dyDescent="0.3">
      <c r="A28" s="68"/>
      <c r="B28" s="69"/>
      <c r="C28" s="70"/>
    </row>
    <row r="29" spans="1:3" ht="15.75" x14ac:dyDescent="0.3">
      <c r="A29" s="68"/>
      <c r="B29" s="69"/>
      <c r="C29" s="70"/>
    </row>
    <row r="30" spans="1:3" ht="15.75" x14ac:dyDescent="0.3">
      <c r="A30" s="68"/>
      <c r="B30" s="69"/>
      <c r="C30" s="70"/>
    </row>
    <row r="31" spans="1:3" ht="15.75" x14ac:dyDescent="0.3">
      <c r="A31" s="80"/>
      <c r="B31" s="81"/>
      <c r="C31" s="82"/>
    </row>
    <row r="32" spans="1:3" ht="15.75" x14ac:dyDescent="0.3">
      <c r="A32" s="52" t="s">
        <v>11</v>
      </c>
      <c r="B32" s="52"/>
      <c r="C32" s="10"/>
    </row>
    <row r="33" spans="1:3" ht="15.75" x14ac:dyDescent="0.3">
      <c r="A33" s="52" t="s">
        <v>12</v>
      </c>
      <c r="B33" s="52"/>
      <c r="C33" s="11">
        <f>(C32*1.22)-C32</f>
        <v>0</v>
      </c>
    </row>
    <row r="34" spans="1:3" ht="15.75" x14ac:dyDescent="0.3">
      <c r="A34" s="52" t="s">
        <v>13</v>
      </c>
      <c r="B34" s="52"/>
      <c r="C34" s="11">
        <f>C33+C32</f>
        <v>0</v>
      </c>
    </row>
    <row r="35" spans="1:3" ht="15.75" x14ac:dyDescent="0.3">
      <c r="A35" s="12"/>
      <c r="B35" s="12"/>
      <c r="C35" s="13"/>
    </row>
    <row r="36" spans="1:3" ht="15.75" x14ac:dyDescent="0.3">
      <c r="A36" s="52" t="s">
        <v>14</v>
      </c>
      <c r="B36" s="52"/>
      <c r="C36" s="14"/>
    </row>
    <row r="37" spans="1:3" ht="15.75" x14ac:dyDescent="0.3">
      <c r="A37" s="52" t="s">
        <v>15</v>
      </c>
      <c r="B37" s="52"/>
      <c r="C37" s="15">
        <f>IF(C36=0, 0,B11- C36)</f>
        <v>0</v>
      </c>
    </row>
    <row r="38" spans="1:3" ht="15.75" x14ac:dyDescent="0.3">
      <c r="A38" s="58" t="s">
        <v>36</v>
      </c>
      <c r="B38" s="59"/>
      <c r="C38" s="38">
        <f>+B12/B11</f>
        <v>6.1685168477217528E-2</v>
      </c>
    </row>
    <row r="39" spans="1:3" ht="15.75" x14ac:dyDescent="0.3">
      <c r="A39" s="58" t="s">
        <v>40</v>
      </c>
      <c r="B39" s="59"/>
      <c r="C39" s="16">
        <f>C38*C36</f>
        <v>0</v>
      </c>
    </row>
    <row r="40" spans="1:3" ht="15.75" x14ac:dyDescent="0.3">
      <c r="A40" s="50" t="s">
        <v>16</v>
      </c>
      <c r="B40" s="51"/>
      <c r="C40" s="17">
        <f>IF(C39=0,0,B12-C39)</f>
        <v>0</v>
      </c>
    </row>
    <row r="41" spans="1:3" ht="15.75" x14ac:dyDescent="0.3">
      <c r="A41" s="50" t="s">
        <v>17</v>
      </c>
      <c r="B41" s="51"/>
      <c r="C41" s="18">
        <f>C37/B11</f>
        <v>0</v>
      </c>
    </row>
    <row r="42" spans="1:3" ht="15.75" x14ac:dyDescent="0.3">
      <c r="A42" s="1"/>
      <c r="B42" s="1"/>
      <c r="C42" s="9"/>
    </row>
    <row r="43" spans="1:3" ht="15.75" x14ac:dyDescent="0.3">
      <c r="A43" s="52" t="s">
        <v>18</v>
      </c>
      <c r="B43" s="52"/>
      <c r="C43" s="14"/>
    </row>
    <row r="44" spans="1:3" ht="15.75" x14ac:dyDescent="0.3">
      <c r="A44" s="58" t="s">
        <v>37</v>
      </c>
      <c r="B44" s="59"/>
      <c r="C44" s="38">
        <f>+C12/C11</f>
        <v>0.15583328006179542</v>
      </c>
    </row>
    <row r="45" spans="1:3" ht="15.75" x14ac:dyDescent="0.3">
      <c r="A45" s="52" t="s">
        <v>19</v>
      </c>
      <c r="B45" s="52"/>
      <c r="C45" s="15">
        <f>IF(C43=0, 0,C11- C43)</f>
        <v>0</v>
      </c>
    </row>
    <row r="46" spans="1:3" ht="15.75" x14ac:dyDescent="0.3">
      <c r="A46" s="52" t="s">
        <v>20</v>
      </c>
      <c r="B46" s="52"/>
      <c r="C46" s="20">
        <f>IF(C43=0, 0, 1-C43/C11)</f>
        <v>0</v>
      </c>
    </row>
    <row r="47" spans="1:3" ht="15.75" x14ac:dyDescent="0.3">
      <c r="A47" s="52" t="s">
        <v>21</v>
      </c>
      <c r="B47" s="52"/>
      <c r="C47" s="21">
        <f>IF(C43=0, 0, C45*C12/C11)</f>
        <v>0</v>
      </c>
    </row>
    <row r="48" spans="1:3" ht="16.5" thickBot="1" x14ac:dyDescent="0.35">
      <c r="A48" s="1"/>
      <c r="B48" s="1"/>
      <c r="C48" s="9"/>
    </row>
    <row r="49" spans="1:3" ht="15.75" thickBot="1" x14ac:dyDescent="0.3">
      <c r="A49" s="53" t="s">
        <v>22</v>
      </c>
      <c r="B49" s="54"/>
      <c r="C49" s="22">
        <f>C40+C47</f>
        <v>0</v>
      </c>
    </row>
    <row r="50" spans="1:3" ht="15.75" thickBot="1" x14ac:dyDescent="0.3">
      <c r="A50" s="55" t="s">
        <v>23</v>
      </c>
      <c r="B50" s="56"/>
      <c r="C50" s="23">
        <f>C69</f>
        <v>0</v>
      </c>
    </row>
    <row r="51" spans="1:3" ht="15.75" x14ac:dyDescent="0.3">
      <c r="A51" s="1"/>
      <c r="B51" s="1"/>
      <c r="C51" s="1"/>
    </row>
    <row r="52" spans="1:3" x14ac:dyDescent="0.25">
      <c r="A52" s="57" t="s">
        <v>24</v>
      </c>
      <c r="B52" s="57"/>
      <c r="C52" s="57"/>
    </row>
    <row r="53" spans="1:3" x14ac:dyDescent="0.25">
      <c r="A53" s="45" t="s">
        <v>25</v>
      </c>
      <c r="B53" s="45" t="s">
        <v>26</v>
      </c>
      <c r="C53" s="45" t="s">
        <v>27</v>
      </c>
    </row>
    <row r="54" spans="1:3" ht="15.75" x14ac:dyDescent="0.3">
      <c r="A54" s="36">
        <v>1</v>
      </c>
      <c r="B54" s="24">
        <f>$C$49</f>
        <v>0</v>
      </c>
      <c r="C54" s="25">
        <f t="shared" ref="C54:C68" si="0">B54/(1+$B$71)^A54</f>
        <v>0</v>
      </c>
    </row>
    <row r="55" spans="1:3" ht="15.75" x14ac:dyDescent="0.3">
      <c r="A55" s="36">
        <v>2</v>
      </c>
      <c r="B55" s="24">
        <f t="shared" ref="B55:B68" si="1">$C$49</f>
        <v>0</v>
      </c>
      <c r="C55" s="25">
        <f t="shared" si="0"/>
        <v>0</v>
      </c>
    </row>
    <row r="56" spans="1:3" ht="15.75" x14ac:dyDescent="0.3">
      <c r="A56" s="36">
        <v>3</v>
      </c>
      <c r="B56" s="24">
        <f t="shared" si="1"/>
        <v>0</v>
      </c>
      <c r="C56" s="25">
        <f t="shared" si="0"/>
        <v>0</v>
      </c>
    </row>
    <row r="57" spans="1:3" ht="15.75" x14ac:dyDescent="0.3">
      <c r="A57" s="36">
        <v>4</v>
      </c>
      <c r="B57" s="24">
        <f t="shared" si="1"/>
        <v>0</v>
      </c>
      <c r="C57" s="25">
        <f t="shared" si="0"/>
        <v>0</v>
      </c>
    </row>
    <row r="58" spans="1:3" ht="15.75" x14ac:dyDescent="0.3">
      <c r="A58" s="36">
        <v>5</v>
      </c>
      <c r="B58" s="24">
        <f t="shared" si="1"/>
        <v>0</v>
      </c>
      <c r="C58" s="25">
        <f t="shared" si="0"/>
        <v>0</v>
      </c>
    </row>
    <row r="59" spans="1:3" ht="15.75" x14ac:dyDescent="0.3">
      <c r="A59" s="36">
        <v>6</v>
      </c>
      <c r="B59" s="24">
        <f t="shared" si="1"/>
        <v>0</v>
      </c>
      <c r="C59" s="25">
        <f t="shared" si="0"/>
        <v>0</v>
      </c>
    </row>
    <row r="60" spans="1:3" ht="15.75" x14ac:dyDescent="0.3">
      <c r="A60" s="36">
        <v>7</v>
      </c>
      <c r="B60" s="24">
        <f t="shared" si="1"/>
        <v>0</v>
      </c>
      <c r="C60" s="25">
        <f t="shared" si="0"/>
        <v>0</v>
      </c>
    </row>
    <row r="61" spans="1:3" ht="15.75" x14ac:dyDescent="0.3">
      <c r="A61" s="36">
        <v>8</v>
      </c>
      <c r="B61" s="24">
        <f t="shared" si="1"/>
        <v>0</v>
      </c>
      <c r="C61" s="25">
        <f t="shared" si="0"/>
        <v>0</v>
      </c>
    </row>
    <row r="62" spans="1:3" ht="15.75" x14ac:dyDescent="0.3">
      <c r="A62" s="36">
        <v>9</v>
      </c>
      <c r="B62" s="24">
        <f t="shared" si="1"/>
        <v>0</v>
      </c>
      <c r="C62" s="25">
        <f t="shared" si="0"/>
        <v>0</v>
      </c>
    </row>
    <row r="63" spans="1:3" ht="15.75" x14ac:dyDescent="0.3">
      <c r="A63" s="36">
        <v>10</v>
      </c>
      <c r="B63" s="24">
        <f t="shared" si="1"/>
        <v>0</v>
      </c>
      <c r="C63" s="25">
        <f t="shared" si="0"/>
        <v>0</v>
      </c>
    </row>
    <row r="64" spans="1:3" ht="15.75" x14ac:dyDescent="0.3">
      <c r="A64" s="36">
        <v>11</v>
      </c>
      <c r="B64" s="24">
        <f t="shared" si="1"/>
        <v>0</v>
      </c>
      <c r="C64" s="25">
        <f t="shared" si="0"/>
        <v>0</v>
      </c>
    </row>
    <row r="65" spans="1:3" ht="15.75" x14ac:dyDescent="0.3">
      <c r="A65" s="36">
        <v>12</v>
      </c>
      <c r="B65" s="24">
        <f t="shared" si="1"/>
        <v>0</v>
      </c>
      <c r="C65" s="25">
        <f t="shared" si="0"/>
        <v>0</v>
      </c>
    </row>
    <row r="66" spans="1:3" ht="15.75" x14ac:dyDescent="0.3">
      <c r="A66" s="36">
        <v>13</v>
      </c>
      <c r="B66" s="24">
        <f t="shared" si="1"/>
        <v>0</v>
      </c>
      <c r="C66" s="25">
        <f t="shared" si="0"/>
        <v>0</v>
      </c>
    </row>
    <row r="67" spans="1:3" ht="15.75" x14ac:dyDescent="0.3">
      <c r="A67" s="36">
        <v>14</v>
      </c>
      <c r="B67" s="24">
        <f t="shared" si="1"/>
        <v>0</v>
      </c>
      <c r="C67" s="25">
        <f t="shared" si="0"/>
        <v>0</v>
      </c>
    </row>
    <row r="68" spans="1:3" ht="15.75" x14ac:dyDescent="0.3">
      <c r="A68" s="36">
        <v>15</v>
      </c>
      <c r="B68" s="24">
        <f t="shared" si="1"/>
        <v>0</v>
      </c>
      <c r="C68" s="25">
        <f t="shared" si="0"/>
        <v>0</v>
      </c>
    </row>
    <row r="69" spans="1:3" x14ac:dyDescent="0.25">
      <c r="A69" s="49" t="s">
        <v>28</v>
      </c>
      <c r="B69" s="49"/>
      <c r="C69" s="26">
        <f>SUM(C54:C68)</f>
        <v>0</v>
      </c>
    </row>
    <row r="70" spans="1:3" ht="15.75" x14ac:dyDescent="0.3">
      <c r="A70" s="1"/>
      <c r="B70" s="1"/>
      <c r="C70" s="1"/>
    </row>
    <row r="71" spans="1:3" ht="15.75" x14ac:dyDescent="0.3">
      <c r="A71" s="27" t="s">
        <v>29</v>
      </c>
      <c r="B71" s="28">
        <v>0.04</v>
      </c>
      <c r="C71" s="1"/>
    </row>
  </sheetData>
  <mergeCells count="43">
    <mergeCell ref="A69:B69"/>
    <mergeCell ref="A45:B45"/>
    <mergeCell ref="A46:B46"/>
    <mergeCell ref="A47:B47"/>
    <mergeCell ref="A49:B49"/>
    <mergeCell ref="A50:B50"/>
    <mergeCell ref="A52:C52"/>
    <mergeCell ref="A44:B44"/>
    <mergeCell ref="A31:C31"/>
    <mergeCell ref="A32:B32"/>
    <mergeCell ref="A33:B33"/>
    <mergeCell ref="A34:B34"/>
    <mergeCell ref="A36:B36"/>
    <mergeCell ref="A37:B37"/>
    <mergeCell ref="A38:B38"/>
    <mergeCell ref="A39:B39"/>
    <mergeCell ref="A40:B40"/>
    <mergeCell ref="A41:B41"/>
    <mergeCell ref="A43:B43"/>
    <mergeCell ref="A30:C30"/>
    <mergeCell ref="A19:C19"/>
    <mergeCell ref="A20:C20"/>
    <mergeCell ref="A21:C21"/>
    <mergeCell ref="A22:C22"/>
    <mergeCell ref="A23:C23"/>
    <mergeCell ref="A24:C24"/>
    <mergeCell ref="A25:C25"/>
    <mergeCell ref="A26:C26"/>
    <mergeCell ref="A27:C27"/>
    <mergeCell ref="A28:C28"/>
    <mergeCell ref="A29:C29"/>
    <mergeCell ref="A18:C18"/>
    <mergeCell ref="A1:C1"/>
    <mergeCell ref="A3:C3"/>
    <mergeCell ref="B4:C4"/>
    <mergeCell ref="B5:C5"/>
    <mergeCell ref="B6:C6"/>
    <mergeCell ref="B7:C7"/>
    <mergeCell ref="A9:C9"/>
    <mergeCell ref="A14:C14"/>
    <mergeCell ref="A15:C15"/>
    <mergeCell ref="A16:C16"/>
    <mergeCell ref="A17:C17"/>
  </mergeCells>
  <conditionalFormatting sqref="C43 C38">
    <cfRule type="cellIs" dxfId="19" priority="5" operator="lessThan">
      <formula>0</formula>
    </cfRule>
  </conditionalFormatting>
  <conditionalFormatting sqref="C43 C38">
    <cfRule type="cellIs" dxfId="18" priority="4" operator="lessThan">
      <formula>0</formula>
    </cfRule>
  </conditionalFormatting>
  <conditionalFormatting sqref="C43 C38">
    <cfRule type="cellIs" dxfId="17" priority="3" operator="lessThan">
      <formula>0</formula>
    </cfRule>
  </conditionalFormatting>
  <conditionalFormatting sqref="C43 C38">
    <cfRule type="cellIs" dxfId="16" priority="2" operator="lessThan">
      <formula>0</formula>
    </cfRule>
  </conditionalFormatting>
  <conditionalFormatting sqref="C46 C40">
    <cfRule type="cellIs" dxfId="15" priority="1" operator="lessThan">
      <formula>0</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tabSelected="1" topLeftCell="A31" workbookViewId="0">
      <selection activeCell="A9" sqref="A9:C9"/>
    </sheetView>
  </sheetViews>
  <sheetFormatPr defaultRowHeight="15" x14ac:dyDescent="0.25"/>
  <cols>
    <col min="1" max="1" width="53.42578125" customWidth="1"/>
    <col min="2" max="2" width="26.140625" customWidth="1"/>
    <col min="3" max="3" width="26.85546875" customWidth="1"/>
  </cols>
  <sheetData>
    <row r="1" spans="1:3" ht="18" x14ac:dyDescent="0.25">
      <c r="A1" s="62" t="s">
        <v>0</v>
      </c>
      <c r="B1" s="62"/>
      <c r="C1" s="62"/>
    </row>
    <row r="2" spans="1:3" ht="15.75" x14ac:dyDescent="0.3">
      <c r="A2" s="1"/>
      <c r="B2" s="1"/>
      <c r="C2" s="1"/>
    </row>
    <row r="3" spans="1:3" x14ac:dyDescent="0.25">
      <c r="A3" s="63" t="s">
        <v>1</v>
      </c>
      <c r="B3" s="64"/>
      <c r="C3" s="64"/>
    </row>
    <row r="4" spans="1:3" ht="15.75" x14ac:dyDescent="0.3">
      <c r="A4" s="2" t="s">
        <v>2</v>
      </c>
      <c r="B4" s="65" t="s">
        <v>73</v>
      </c>
      <c r="C4" s="65"/>
    </row>
    <row r="5" spans="1:3" ht="15.75" x14ac:dyDescent="0.3">
      <c r="A5" s="2" t="s">
        <v>3</v>
      </c>
      <c r="B5" s="71" t="s">
        <v>76</v>
      </c>
      <c r="C5" s="71"/>
    </row>
    <row r="6" spans="1:3" ht="15.75" x14ac:dyDescent="0.3">
      <c r="A6" s="2" t="s">
        <v>4</v>
      </c>
      <c r="B6" s="83">
        <v>1252.2</v>
      </c>
      <c r="C6" s="83"/>
    </row>
    <row r="7" spans="1:3" ht="15.75" x14ac:dyDescent="0.3">
      <c r="A7" s="2" t="s">
        <v>5</v>
      </c>
      <c r="B7" s="71" t="s">
        <v>77</v>
      </c>
      <c r="C7" s="71"/>
    </row>
    <row r="8" spans="1:3" ht="15.75" x14ac:dyDescent="0.3">
      <c r="A8" s="1"/>
      <c r="B8" s="1"/>
      <c r="C8" s="1"/>
    </row>
    <row r="9" spans="1:3" x14ac:dyDescent="0.25">
      <c r="A9" s="63" t="s">
        <v>105</v>
      </c>
      <c r="B9" s="64"/>
      <c r="C9" s="72"/>
    </row>
    <row r="10" spans="1:3" ht="15.75" x14ac:dyDescent="0.3">
      <c r="A10" s="4" t="s">
        <v>7</v>
      </c>
      <c r="B10" s="36" t="s">
        <v>34</v>
      </c>
      <c r="C10" s="36" t="s">
        <v>8</v>
      </c>
    </row>
    <row r="11" spans="1:3" ht="15.75" x14ac:dyDescent="0.3">
      <c r="A11" s="4" t="s">
        <v>9</v>
      </c>
      <c r="B11" s="6">
        <v>228746.66</v>
      </c>
      <c r="C11" s="6">
        <v>59313.67</v>
      </c>
    </row>
    <row r="12" spans="1:3" ht="15.75" x14ac:dyDescent="0.3">
      <c r="A12" s="4" t="s">
        <v>10</v>
      </c>
      <c r="B12" s="7">
        <v>15442.54</v>
      </c>
      <c r="C12" s="7">
        <v>8730.2099999999991</v>
      </c>
    </row>
    <row r="13" spans="1:3" ht="15.75" x14ac:dyDescent="0.3">
      <c r="A13" s="1"/>
      <c r="B13" s="1"/>
      <c r="C13" s="1"/>
    </row>
    <row r="14" spans="1:3" x14ac:dyDescent="0.25">
      <c r="A14" s="63" t="s">
        <v>38</v>
      </c>
      <c r="B14" s="64"/>
      <c r="C14" s="72"/>
    </row>
    <row r="15" spans="1:3" ht="15.75" x14ac:dyDescent="0.3">
      <c r="A15" s="73"/>
      <c r="B15" s="74"/>
      <c r="C15" s="75"/>
    </row>
    <row r="16" spans="1:3" ht="15.75" x14ac:dyDescent="0.3">
      <c r="A16" s="76"/>
      <c r="B16" s="69"/>
      <c r="C16" s="70"/>
    </row>
    <row r="17" spans="1:3" ht="15.75" x14ac:dyDescent="0.3">
      <c r="A17" s="76"/>
      <c r="B17" s="69"/>
      <c r="C17" s="70"/>
    </row>
    <row r="18" spans="1:3" ht="15.75" x14ac:dyDescent="0.3">
      <c r="A18" s="76"/>
      <c r="B18" s="69"/>
      <c r="C18" s="70"/>
    </row>
    <row r="19" spans="1:3" ht="15.75" x14ac:dyDescent="0.3">
      <c r="A19" s="76"/>
      <c r="B19" s="69"/>
      <c r="C19" s="70"/>
    </row>
    <row r="20" spans="1:3" ht="15.75" x14ac:dyDescent="0.3">
      <c r="A20" s="76"/>
      <c r="B20" s="69"/>
      <c r="C20" s="70"/>
    </row>
    <row r="21" spans="1:3" ht="15.75" x14ac:dyDescent="0.3">
      <c r="A21" s="68"/>
      <c r="B21" s="69"/>
      <c r="C21" s="70"/>
    </row>
    <row r="22" spans="1:3" ht="15.75" x14ac:dyDescent="0.3">
      <c r="A22" s="77"/>
      <c r="B22" s="78"/>
      <c r="C22" s="79"/>
    </row>
    <row r="23" spans="1:3" ht="15.75" x14ac:dyDescent="0.3">
      <c r="A23" s="68"/>
      <c r="B23" s="69"/>
      <c r="C23" s="70"/>
    </row>
    <row r="24" spans="1:3" ht="15.75" x14ac:dyDescent="0.3">
      <c r="A24" s="68"/>
      <c r="B24" s="69"/>
      <c r="C24" s="70"/>
    </row>
    <row r="25" spans="1:3" ht="15.75" x14ac:dyDescent="0.3">
      <c r="A25" s="68"/>
      <c r="B25" s="69"/>
      <c r="C25" s="70"/>
    </row>
    <row r="26" spans="1:3" ht="15.75" x14ac:dyDescent="0.3">
      <c r="A26" s="68"/>
      <c r="B26" s="69"/>
      <c r="C26" s="70"/>
    </row>
    <row r="27" spans="1:3" ht="15.75" x14ac:dyDescent="0.3">
      <c r="A27" s="68"/>
      <c r="B27" s="69"/>
      <c r="C27" s="70"/>
    </row>
    <row r="28" spans="1:3" ht="15.75" x14ac:dyDescent="0.3">
      <c r="A28" s="68"/>
      <c r="B28" s="69"/>
      <c r="C28" s="70"/>
    </row>
    <row r="29" spans="1:3" ht="15.75" x14ac:dyDescent="0.3">
      <c r="A29" s="68"/>
      <c r="B29" s="69"/>
      <c r="C29" s="70"/>
    </row>
    <row r="30" spans="1:3" ht="15.75" x14ac:dyDescent="0.3">
      <c r="A30" s="68"/>
      <c r="B30" s="69"/>
      <c r="C30" s="70"/>
    </row>
    <row r="31" spans="1:3" ht="15.75" x14ac:dyDescent="0.3">
      <c r="A31" s="80"/>
      <c r="B31" s="81"/>
      <c r="C31" s="82"/>
    </row>
    <row r="32" spans="1:3" ht="15.75" x14ac:dyDescent="0.3">
      <c r="A32" s="52" t="s">
        <v>11</v>
      </c>
      <c r="B32" s="52"/>
      <c r="C32" s="10"/>
    </row>
    <row r="33" spans="1:3" ht="15.75" x14ac:dyDescent="0.3">
      <c r="A33" s="52" t="s">
        <v>12</v>
      </c>
      <c r="B33" s="52"/>
      <c r="C33" s="11">
        <f>(C32*1.22)-C32</f>
        <v>0</v>
      </c>
    </row>
    <row r="34" spans="1:3" ht="15.75" x14ac:dyDescent="0.3">
      <c r="A34" s="52" t="s">
        <v>13</v>
      </c>
      <c r="B34" s="52"/>
      <c r="C34" s="11">
        <f>C33+C32</f>
        <v>0</v>
      </c>
    </row>
    <row r="35" spans="1:3" ht="15.75" x14ac:dyDescent="0.3">
      <c r="A35" s="12"/>
      <c r="B35" s="12"/>
      <c r="C35" s="13"/>
    </row>
    <row r="36" spans="1:3" ht="15.75" x14ac:dyDescent="0.3">
      <c r="A36" s="52" t="s">
        <v>14</v>
      </c>
      <c r="B36" s="52"/>
      <c r="C36" s="14"/>
    </row>
    <row r="37" spans="1:3" ht="15.75" x14ac:dyDescent="0.3">
      <c r="A37" s="52" t="s">
        <v>15</v>
      </c>
      <c r="B37" s="52"/>
      <c r="C37" s="15">
        <f>IF(C36=0, 0,B11- C36)</f>
        <v>0</v>
      </c>
    </row>
    <row r="38" spans="1:3" ht="15.75" x14ac:dyDescent="0.3">
      <c r="A38" s="58" t="s">
        <v>36</v>
      </c>
      <c r="B38" s="59"/>
      <c r="C38" s="38">
        <f>+B12/B11</f>
        <v>6.7509357295096689E-2</v>
      </c>
    </row>
    <row r="39" spans="1:3" ht="15.75" x14ac:dyDescent="0.3">
      <c r="A39" s="58" t="s">
        <v>40</v>
      </c>
      <c r="B39" s="59"/>
      <c r="C39" s="16">
        <f>C38*C36</f>
        <v>0</v>
      </c>
    </row>
    <row r="40" spans="1:3" ht="15.75" x14ac:dyDescent="0.3">
      <c r="A40" s="50" t="s">
        <v>16</v>
      </c>
      <c r="B40" s="51"/>
      <c r="C40" s="17">
        <f>IF(C39=0,0,B12-C39)</f>
        <v>0</v>
      </c>
    </row>
    <row r="41" spans="1:3" ht="15.75" x14ac:dyDescent="0.3">
      <c r="A41" s="50" t="s">
        <v>17</v>
      </c>
      <c r="B41" s="51"/>
      <c r="C41" s="18">
        <f>C37/B11</f>
        <v>0</v>
      </c>
    </row>
    <row r="42" spans="1:3" ht="15.75" x14ac:dyDescent="0.3">
      <c r="A42" s="1"/>
      <c r="B42" s="1"/>
      <c r="C42" s="9"/>
    </row>
    <row r="43" spans="1:3" ht="15.75" x14ac:dyDescent="0.3">
      <c r="A43" s="52" t="s">
        <v>18</v>
      </c>
      <c r="B43" s="52"/>
      <c r="C43" s="14"/>
    </row>
    <row r="44" spans="1:3" ht="15.75" x14ac:dyDescent="0.3">
      <c r="A44" s="58" t="s">
        <v>37</v>
      </c>
      <c r="B44" s="59"/>
      <c r="C44" s="38">
        <f>+C12/C11</f>
        <v>0.14718714926929996</v>
      </c>
    </row>
    <row r="45" spans="1:3" ht="15.75" x14ac:dyDescent="0.3">
      <c r="A45" s="52" t="s">
        <v>19</v>
      </c>
      <c r="B45" s="52"/>
      <c r="C45" s="15">
        <f>IF(C43=0, 0,C11- C43)</f>
        <v>0</v>
      </c>
    </row>
    <row r="46" spans="1:3" ht="15.75" x14ac:dyDescent="0.3">
      <c r="A46" s="52" t="s">
        <v>20</v>
      </c>
      <c r="B46" s="52"/>
      <c r="C46" s="20">
        <f>IF(C43=0, 0, 1-C43/C11)</f>
        <v>0</v>
      </c>
    </row>
    <row r="47" spans="1:3" ht="15.75" x14ac:dyDescent="0.3">
      <c r="A47" s="52" t="s">
        <v>21</v>
      </c>
      <c r="B47" s="52"/>
      <c r="C47" s="21">
        <f>IF(C43=0, 0, C45*C12/C11)</f>
        <v>0</v>
      </c>
    </row>
    <row r="48" spans="1:3" ht="16.5" thickBot="1" x14ac:dyDescent="0.35">
      <c r="A48" s="1"/>
      <c r="B48" s="1"/>
      <c r="C48" s="9"/>
    </row>
    <row r="49" spans="1:3" ht="15.75" thickBot="1" x14ac:dyDescent="0.3">
      <c r="A49" s="53" t="s">
        <v>22</v>
      </c>
      <c r="B49" s="54"/>
      <c r="C49" s="22">
        <f>C40+C47</f>
        <v>0</v>
      </c>
    </row>
    <row r="50" spans="1:3" ht="15.75" thickBot="1" x14ac:dyDescent="0.3">
      <c r="A50" s="55" t="s">
        <v>23</v>
      </c>
      <c r="B50" s="56"/>
      <c r="C50" s="23">
        <f>C69</f>
        <v>0</v>
      </c>
    </row>
    <row r="51" spans="1:3" ht="15.75" x14ac:dyDescent="0.3">
      <c r="A51" s="1"/>
      <c r="B51" s="1"/>
      <c r="C51" s="1"/>
    </row>
    <row r="52" spans="1:3" x14ac:dyDescent="0.25">
      <c r="A52" s="57" t="s">
        <v>24</v>
      </c>
      <c r="B52" s="57"/>
      <c r="C52" s="57"/>
    </row>
    <row r="53" spans="1:3" x14ac:dyDescent="0.25">
      <c r="A53" s="45" t="s">
        <v>25</v>
      </c>
      <c r="B53" s="45" t="s">
        <v>26</v>
      </c>
      <c r="C53" s="45" t="s">
        <v>27</v>
      </c>
    </row>
    <row r="54" spans="1:3" ht="15.75" x14ac:dyDescent="0.3">
      <c r="A54" s="36">
        <v>1</v>
      </c>
      <c r="B54" s="24">
        <f>$C$49</f>
        <v>0</v>
      </c>
      <c r="C54" s="25">
        <f t="shared" ref="C54:C68" si="0">B54/(1+$B$71)^A54</f>
        <v>0</v>
      </c>
    </row>
    <row r="55" spans="1:3" ht="15.75" x14ac:dyDescent="0.3">
      <c r="A55" s="36">
        <v>2</v>
      </c>
      <c r="B55" s="24">
        <f t="shared" ref="B55:B68" si="1">$C$49</f>
        <v>0</v>
      </c>
      <c r="C55" s="25">
        <f t="shared" si="0"/>
        <v>0</v>
      </c>
    </row>
    <row r="56" spans="1:3" ht="15.75" x14ac:dyDescent="0.3">
      <c r="A56" s="36">
        <v>3</v>
      </c>
      <c r="B56" s="24">
        <f t="shared" si="1"/>
        <v>0</v>
      </c>
      <c r="C56" s="25">
        <f t="shared" si="0"/>
        <v>0</v>
      </c>
    </row>
    <row r="57" spans="1:3" ht="15.75" x14ac:dyDescent="0.3">
      <c r="A57" s="36">
        <v>4</v>
      </c>
      <c r="B57" s="24">
        <f t="shared" si="1"/>
        <v>0</v>
      </c>
      <c r="C57" s="25">
        <f t="shared" si="0"/>
        <v>0</v>
      </c>
    </row>
    <row r="58" spans="1:3" ht="15.75" x14ac:dyDescent="0.3">
      <c r="A58" s="36">
        <v>5</v>
      </c>
      <c r="B58" s="24">
        <f t="shared" si="1"/>
        <v>0</v>
      </c>
      <c r="C58" s="25">
        <f t="shared" si="0"/>
        <v>0</v>
      </c>
    </row>
    <row r="59" spans="1:3" ht="15.75" x14ac:dyDescent="0.3">
      <c r="A59" s="36">
        <v>6</v>
      </c>
      <c r="B59" s="24">
        <f t="shared" si="1"/>
        <v>0</v>
      </c>
      <c r="C59" s="25">
        <f t="shared" si="0"/>
        <v>0</v>
      </c>
    </row>
    <row r="60" spans="1:3" ht="15.75" x14ac:dyDescent="0.3">
      <c r="A60" s="36">
        <v>7</v>
      </c>
      <c r="B60" s="24">
        <f t="shared" si="1"/>
        <v>0</v>
      </c>
      <c r="C60" s="25">
        <f t="shared" si="0"/>
        <v>0</v>
      </c>
    </row>
    <row r="61" spans="1:3" ht="15.75" x14ac:dyDescent="0.3">
      <c r="A61" s="36">
        <v>8</v>
      </c>
      <c r="B61" s="24">
        <f t="shared" si="1"/>
        <v>0</v>
      </c>
      <c r="C61" s="25">
        <f t="shared" si="0"/>
        <v>0</v>
      </c>
    </row>
    <row r="62" spans="1:3" ht="15.75" x14ac:dyDescent="0.3">
      <c r="A62" s="36">
        <v>9</v>
      </c>
      <c r="B62" s="24">
        <f t="shared" si="1"/>
        <v>0</v>
      </c>
      <c r="C62" s="25">
        <f t="shared" si="0"/>
        <v>0</v>
      </c>
    </row>
    <row r="63" spans="1:3" ht="15.75" x14ac:dyDescent="0.3">
      <c r="A63" s="36">
        <v>10</v>
      </c>
      <c r="B63" s="24">
        <f t="shared" si="1"/>
        <v>0</v>
      </c>
      <c r="C63" s="25">
        <f t="shared" si="0"/>
        <v>0</v>
      </c>
    </row>
    <row r="64" spans="1:3" ht="15.75" x14ac:dyDescent="0.3">
      <c r="A64" s="36">
        <v>11</v>
      </c>
      <c r="B64" s="24">
        <f t="shared" si="1"/>
        <v>0</v>
      </c>
      <c r="C64" s="25">
        <f t="shared" si="0"/>
        <v>0</v>
      </c>
    </row>
    <row r="65" spans="1:3" ht="15.75" x14ac:dyDescent="0.3">
      <c r="A65" s="36">
        <v>12</v>
      </c>
      <c r="B65" s="24">
        <f t="shared" si="1"/>
        <v>0</v>
      </c>
      <c r="C65" s="25">
        <f t="shared" si="0"/>
        <v>0</v>
      </c>
    </row>
    <row r="66" spans="1:3" ht="15.75" x14ac:dyDescent="0.3">
      <c r="A66" s="36">
        <v>13</v>
      </c>
      <c r="B66" s="24">
        <f t="shared" si="1"/>
        <v>0</v>
      </c>
      <c r="C66" s="25">
        <f t="shared" si="0"/>
        <v>0</v>
      </c>
    </row>
    <row r="67" spans="1:3" ht="15.75" x14ac:dyDescent="0.3">
      <c r="A67" s="36">
        <v>14</v>
      </c>
      <c r="B67" s="24">
        <f t="shared" si="1"/>
        <v>0</v>
      </c>
      <c r="C67" s="25">
        <f t="shared" si="0"/>
        <v>0</v>
      </c>
    </row>
    <row r="68" spans="1:3" ht="15.75" x14ac:dyDescent="0.3">
      <c r="A68" s="36">
        <v>15</v>
      </c>
      <c r="B68" s="24">
        <f t="shared" si="1"/>
        <v>0</v>
      </c>
      <c r="C68" s="25">
        <f t="shared" si="0"/>
        <v>0</v>
      </c>
    </row>
    <row r="69" spans="1:3" x14ac:dyDescent="0.25">
      <c r="A69" s="49" t="s">
        <v>28</v>
      </c>
      <c r="B69" s="49"/>
      <c r="C69" s="26">
        <f>SUM(C54:C68)</f>
        <v>0</v>
      </c>
    </row>
    <row r="70" spans="1:3" ht="15.75" x14ac:dyDescent="0.3">
      <c r="A70" s="1"/>
      <c r="B70" s="1"/>
      <c r="C70" s="1"/>
    </row>
    <row r="71" spans="1:3" ht="15.75" x14ac:dyDescent="0.3">
      <c r="A71" s="27" t="s">
        <v>29</v>
      </c>
      <c r="B71" s="28">
        <v>0.04</v>
      </c>
      <c r="C71" s="1"/>
    </row>
  </sheetData>
  <mergeCells count="43">
    <mergeCell ref="A69:B69"/>
    <mergeCell ref="A45:B45"/>
    <mergeCell ref="A46:B46"/>
    <mergeCell ref="A47:B47"/>
    <mergeCell ref="A49:B49"/>
    <mergeCell ref="A50:B50"/>
    <mergeCell ref="A52:C52"/>
    <mergeCell ref="A44:B44"/>
    <mergeCell ref="A31:C31"/>
    <mergeCell ref="A32:B32"/>
    <mergeCell ref="A33:B33"/>
    <mergeCell ref="A34:B34"/>
    <mergeCell ref="A36:B36"/>
    <mergeCell ref="A37:B37"/>
    <mergeCell ref="A38:B38"/>
    <mergeCell ref="A39:B39"/>
    <mergeCell ref="A40:B40"/>
    <mergeCell ref="A41:B41"/>
    <mergeCell ref="A43:B43"/>
    <mergeCell ref="A30:C30"/>
    <mergeCell ref="A19:C19"/>
    <mergeCell ref="A20:C20"/>
    <mergeCell ref="A21:C21"/>
    <mergeCell ref="A22:C22"/>
    <mergeCell ref="A23:C23"/>
    <mergeCell ref="A24:C24"/>
    <mergeCell ref="A25:C25"/>
    <mergeCell ref="A26:C26"/>
    <mergeCell ref="A27:C27"/>
    <mergeCell ref="A28:C28"/>
    <mergeCell ref="A29:C29"/>
    <mergeCell ref="A18:C18"/>
    <mergeCell ref="A1:C1"/>
    <mergeCell ref="A3:C3"/>
    <mergeCell ref="B4:C4"/>
    <mergeCell ref="B5:C5"/>
    <mergeCell ref="B6:C6"/>
    <mergeCell ref="B7:C7"/>
    <mergeCell ref="A9:C9"/>
    <mergeCell ref="A14:C14"/>
    <mergeCell ref="A15:C15"/>
    <mergeCell ref="A16:C16"/>
    <mergeCell ref="A17:C17"/>
  </mergeCells>
  <conditionalFormatting sqref="C43 C38">
    <cfRule type="cellIs" dxfId="14" priority="5" operator="lessThan">
      <formula>0</formula>
    </cfRule>
  </conditionalFormatting>
  <conditionalFormatting sqref="C43 C38">
    <cfRule type="cellIs" dxfId="13" priority="4" operator="lessThan">
      <formula>0</formula>
    </cfRule>
  </conditionalFormatting>
  <conditionalFormatting sqref="C43 C38">
    <cfRule type="cellIs" dxfId="12" priority="3" operator="lessThan">
      <formula>0</formula>
    </cfRule>
  </conditionalFormatting>
  <conditionalFormatting sqref="C43 C38">
    <cfRule type="cellIs" dxfId="11" priority="2" operator="lessThan">
      <formula>0</formula>
    </cfRule>
  </conditionalFormatting>
  <conditionalFormatting sqref="C46 C40">
    <cfRule type="cellIs" dxfId="10" priority="1" operator="lessThan">
      <formula>0</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topLeftCell="A46" workbookViewId="0">
      <selection activeCell="B6" sqref="B6:C6"/>
    </sheetView>
  </sheetViews>
  <sheetFormatPr defaultRowHeight="15" x14ac:dyDescent="0.25"/>
  <cols>
    <col min="1" max="1" width="54.28515625" customWidth="1"/>
    <col min="2" max="2" width="24.7109375" customWidth="1"/>
    <col min="3" max="3" width="21.7109375" customWidth="1"/>
  </cols>
  <sheetData>
    <row r="1" spans="1:3" ht="18" x14ac:dyDescent="0.25">
      <c r="A1" s="62" t="s">
        <v>0</v>
      </c>
      <c r="B1" s="62"/>
      <c r="C1" s="62"/>
    </row>
    <row r="2" spans="1:3" ht="15.75" x14ac:dyDescent="0.3">
      <c r="A2" s="1"/>
      <c r="B2" s="1"/>
      <c r="C2" s="1"/>
    </row>
    <row r="3" spans="1:3" x14ac:dyDescent="0.25">
      <c r="A3" s="63" t="s">
        <v>1</v>
      </c>
      <c r="B3" s="64"/>
      <c r="C3" s="64"/>
    </row>
    <row r="4" spans="1:3" ht="15.75" x14ac:dyDescent="0.3">
      <c r="A4" s="2" t="s">
        <v>2</v>
      </c>
      <c r="B4" s="65" t="s">
        <v>74</v>
      </c>
      <c r="C4" s="65"/>
    </row>
    <row r="5" spans="1:3" ht="15.75" x14ac:dyDescent="0.3">
      <c r="A5" s="2" t="s">
        <v>3</v>
      </c>
      <c r="B5" s="71" t="s">
        <v>83</v>
      </c>
      <c r="C5" s="71"/>
    </row>
    <row r="6" spans="1:3" ht="15.75" x14ac:dyDescent="0.3">
      <c r="A6" s="2" t="s">
        <v>4</v>
      </c>
      <c r="B6" s="83">
        <v>2552</v>
      </c>
      <c r="C6" s="83"/>
    </row>
    <row r="7" spans="1:3" ht="15.75" x14ac:dyDescent="0.3">
      <c r="A7" s="2" t="s">
        <v>5</v>
      </c>
      <c r="B7" s="71" t="s">
        <v>79</v>
      </c>
      <c r="C7" s="71"/>
    </row>
    <row r="8" spans="1:3" ht="15.75" x14ac:dyDescent="0.3">
      <c r="A8" s="1"/>
      <c r="B8" s="1"/>
      <c r="C8" s="1"/>
    </row>
    <row r="9" spans="1:3" x14ac:dyDescent="0.25">
      <c r="A9" s="63" t="s">
        <v>6</v>
      </c>
      <c r="B9" s="64"/>
      <c r="C9" s="72"/>
    </row>
    <row r="10" spans="1:3" ht="15.75" x14ac:dyDescent="0.3">
      <c r="A10" s="4" t="s">
        <v>7</v>
      </c>
      <c r="B10" s="36" t="s">
        <v>34</v>
      </c>
      <c r="C10" s="36" t="s">
        <v>8</v>
      </c>
    </row>
    <row r="11" spans="1:3" ht="15.75" x14ac:dyDescent="0.3">
      <c r="A11" s="4" t="s">
        <v>9</v>
      </c>
      <c r="B11" s="6">
        <v>490816</v>
      </c>
      <c r="C11" s="6">
        <v>264183.07</v>
      </c>
    </row>
    <row r="12" spans="1:3" ht="15.75" x14ac:dyDescent="0.3">
      <c r="A12" s="4" t="s">
        <v>10</v>
      </c>
      <c r="B12" s="7">
        <v>21241.89</v>
      </c>
      <c r="C12" s="7">
        <v>28262.85</v>
      </c>
    </row>
    <row r="13" spans="1:3" ht="15.75" x14ac:dyDescent="0.3">
      <c r="A13" s="1"/>
      <c r="B13" s="1"/>
      <c r="C13" s="1"/>
    </row>
    <row r="14" spans="1:3" x14ac:dyDescent="0.25">
      <c r="A14" s="63" t="s">
        <v>38</v>
      </c>
      <c r="B14" s="64"/>
      <c r="C14" s="72"/>
    </row>
    <row r="15" spans="1:3" ht="15.75" x14ac:dyDescent="0.3">
      <c r="A15" s="73"/>
      <c r="B15" s="74"/>
      <c r="C15" s="75"/>
    </row>
    <row r="16" spans="1:3" ht="15.75" x14ac:dyDescent="0.3">
      <c r="A16" s="76"/>
      <c r="B16" s="69"/>
      <c r="C16" s="70"/>
    </row>
    <row r="17" spans="1:3" ht="15.75" x14ac:dyDescent="0.3">
      <c r="A17" s="76"/>
      <c r="B17" s="69"/>
      <c r="C17" s="70"/>
    </row>
    <row r="18" spans="1:3" ht="15.75" x14ac:dyDescent="0.3">
      <c r="A18" s="76"/>
      <c r="B18" s="69"/>
      <c r="C18" s="70"/>
    </row>
    <row r="19" spans="1:3" ht="15.75" x14ac:dyDescent="0.3">
      <c r="A19" s="76"/>
      <c r="B19" s="69"/>
      <c r="C19" s="70"/>
    </row>
    <row r="20" spans="1:3" ht="15.75" x14ac:dyDescent="0.3">
      <c r="A20" s="76"/>
      <c r="B20" s="69"/>
      <c r="C20" s="70"/>
    </row>
    <row r="21" spans="1:3" ht="15.75" x14ac:dyDescent="0.3">
      <c r="A21" s="68"/>
      <c r="B21" s="69"/>
      <c r="C21" s="70"/>
    </row>
    <row r="22" spans="1:3" ht="15.75" x14ac:dyDescent="0.3">
      <c r="A22" s="77"/>
      <c r="B22" s="78"/>
      <c r="C22" s="79"/>
    </row>
    <row r="23" spans="1:3" ht="15.75" x14ac:dyDescent="0.3">
      <c r="A23" s="68"/>
      <c r="B23" s="69"/>
      <c r="C23" s="70"/>
    </row>
    <row r="24" spans="1:3" ht="15.75" x14ac:dyDescent="0.3">
      <c r="A24" s="68"/>
      <c r="B24" s="69"/>
      <c r="C24" s="70"/>
    </row>
    <row r="25" spans="1:3" ht="15.75" x14ac:dyDescent="0.3">
      <c r="A25" s="68"/>
      <c r="B25" s="69"/>
      <c r="C25" s="70"/>
    </row>
    <row r="26" spans="1:3" ht="15.75" x14ac:dyDescent="0.3">
      <c r="A26" s="68"/>
      <c r="B26" s="69"/>
      <c r="C26" s="70"/>
    </row>
    <row r="27" spans="1:3" ht="15.75" x14ac:dyDescent="0.3">
      <c r="A27" s="68"/>
      <c r="B27" s="69"/>
      <c r="C27" s="70"/>
    </row>
    <row r="28" spans="1:3" ht="15.75" x14ac:dyDescent="0.3">
      <c r="A28" s="68"/>
      <c r="B28" s="69"/>
      <c r="C28" s="70"/>
    </row>
    <row r="29" spans="1:3" ht="15.75" x14ac:dyDescent="0.3">
      <c r="A29" s="68"/>
      <c r="B29" s="69"/>
      <c r="C29" s="70"/>
    </row>
    <row r="30" spans="1:3" ht="15.75" x14ac:dyDescent="0.3">
      <c r="A30" s="68"/>
      <c r="B30" s="69"/>
      <c r="C30" s="70"/>
    </row>
    <row r="31" spans="1:3" ht="15.75" x14ac:dyDescent="0.3">
      <c r="A31" s="80"/>
      <c r="B31" s="81"/>
      <c r="C31" s="82"/>
    </row>
    <row r="32" spans="1:3" ht="15.75" x14ac:dyDescent="0.3">
      <c r="A32" s="52" t="s">
        <v>11</v>
      </c>
      <c r="B32" s="52"/>
      <c r="C32" s="10"/>
    </row>
    <row r="33" spans="1:3" ht="15.75" x14ac:dyDescent="0.3">
      <c r="A33" s="52" t="s">
        <v>12</v>
      </c>
      <c r="B33" s="52"/>
      <c r="C33" s="11">
        <f>(C32*1.22)-C32</f>
        <v>0</v>
      </c>
    </row>
    <row r="34" spans="1:3" ht="15.75" x14ac:dyDescent="0.3">
      <c r="A34" s="52" t="s">
        <v>13</v>
      </c>
      <c r="B34" s="52"/>
      <c r="C34" s="11">
        <f>C33+C32</f>
        <v>0</v>
      </c>
    </row>
    <row r="35" spans="1:3" ht="15.75" x14ac:dyDescent="0.3">
      <c r="A35" s="12"/>
      <c r="B35" s="12"/>
      <c r="C35" s="13"/>
    </row>
    <row r="36" spans="1:3" ht="15.75" x14ac:dyDescent="0.3">
      <c r="A36" s="52" t="s">
        <v>14</v>
      </c>
      <c r="B36" s="52"/>
      <c r="C36" s="14"/>
    </row>
    <row r="37" spans="1:3" ht="15.75" x14ac:dyDescent="0.3">
      <c r="A37" s="52" t="s">
        <v>15</v>
      </c>
      <c r="B37" s="52"/>
      <c r="C37" s="15">
        <f>IF(C36=0, 0,B11- C36)</f>
        <v>0</v>
      </c>
    </row>
    <row r="38" spans="1:3" ht="15.75" x14ac:dyDescent="0.3">
      <c r="A38" s="58" t="s">
        <v>36</v>
      </c>
      <c r="B38" s="59"/>
      <c r="C38" s="38">
        <f>+B12/B11</f>
        <v>4.3278723594992824E-2</v>
      </c>
    </row>
    <row r="39" spans="1:3" ht="15.75" x14ac:dyDescent="0.3">
      <c r="A39" s="58" t="s">
        <v>40</v>
      </c>
      <c r="B39" s="59"/>
      <c r="C39" s="16">
        <f>C38*C36</f>
        <v>0</v>
      </c>
    </row>
    <row r="40" spans="1:3" ht="15.75" x14ac:dyDescent="0.3">
      <c r="A40" s="50" t="s">
        <v>16</v>
      </c>
      <c r="B40" s="51"/>
      <c r="C40" s="17">
        <f>IF(C39=0,0,B12-C39)</f>
        <v>0</v>
      </c>
    </row>
    <row r="41" spans="1:3" ht="15.75" x14ac:dyDescent="0.3">
      <c r="A41" s="50" t="s">
        <v>17</v>
      </c>
      <c r="B41" s="51"/>
      <c r="C41" s="18">
        <f>C37/B11</f>
        <v>0</v>
      </c>
    </row>
    <row r="42" spans="1:3" ht="15.75" x14ac:dyDescent="0.3">
      <c r="A42" s="1"/>
      <c r="B42" s="1"/>
      <c r="C42" s="9"/>
    </row>
    <row r="43" spans="1:3" ht="15.75" x14ac:dyDescent="0.3">
      <c r="A43" s="52" t="s">
        <v>18</v>
      </c>
      <c r="B43" s="52"/>
      <c r="C43" s="14"/>
    </row>
    <row r="44" spans="1:3" ht="15.75" x14ac:dyDescent="0.3">
      <c r="A44" s="58" t="s">
        <v>37</v>
      </c>
      <c r="B44" s="59"/>
      <c r="C44" s="38">
        <f>+C12/C11</f>
        <v>0.1069820636121762</v>
      </c>
    </row>
    <row r="45" spans="1:3" ht="15.75" x14ac:dyDescent="0.3">
      <c r="A45" s="52" t="s">
        <v>19</v>
      </c>
      <c r="B45" s="52"/>
      <c r="C45" s="15">
        <f>IF(C43=0, 0,C11- C43)</f>
        <v>0</v>
      </c>
    </row>
    <row r="46" spans="1:3" ht="15.75" x14ac:dyDescent="0.3">
      <c r="A46" s="52" t="s">
        <v>20</v>
      </c>
      <c r="B46" s="52"/>
      <c r="C46" s="20">
        <f>IF(C43=0, 0, 1-C43/C11)</f>
        <v>0</v>
      </c>
    </row>
    <row r="47" spans="1:3" ht="15.75" x14ac:dyDescent="0.3">
      <c r="A47" s="52" t="s">
        <v>21</v>
      </c>
      <c r="B47" s="52"/>
      <c r="C47" s="21">
        <f>IF(C43=0, 0, C45*C12/C11)</f>
        <v>0</v>
      </c>
    </row>
    <row r="48" spans="1:3" ht="16.5" thickBot="1" x14ac:dyDescent="0.35">
      <c r="A48" s="1"/>
      <c r="B48" s="1"/>
      <c r="C48" s="9"/>
    </row>
    <row r="49" spans="1:3" ht="15.75" thickBot="1" x14ac:dyDescent="0.3">
      <c r="A49" s="53" t="s">
        <v>22</v>
      </c>
      <c r="B49" s="54"/>
      <c r="C49" s="22">
        <f>C40+C47</f>
        <v>0</v>
      </c>
    </row>
    <row r="50" spans="1:3" ht="15.75" thickBot="1" x14ac:dyDescent="0.3">
      <c r="A50" s="55" t="s">
        <v>23</v>
      </c>
      <c r="B50" s="56"/>
      <c r="C50" s="23">
        <f>C69</f>
        <v>0</v>
      </c>
    </row>
    <row r="51" spans="1:3" ht="15.75" x14ac:dyDescent="0.3">
      <c r="A51" s="1"/>
      <c r="B51" s="1"/>
      <c r="C51" s="1"/>
    </row>
    <row r="52" spans="1:3" x14ac:dyDescent="0.25">
      <c r="A52" s="57" t="s">
        <v>24</v>
      </c>
      <c r="B52" s="57"/>
      <c r="C52" s="57"/>
    </row>
    <row r="53" spans="1:3" x14ac:dyDescent="0.25">
      <c r="A53" s="45" t="s">
        <v>25</v>
      </c>
      <c r="B53" s="45" t="s">
        <v>26</v>
      </c>
      <c r="C53" s="45" t="s">
        <v>27</v>
      </c>
    </row>
    <row r="54" spans="1:3" ht="15.75" x14ac:dyDescent="0.3">
      <c r="A54" s="36">
        <v>1</v>
      </c>
      <c r="B54" s="24">
        <f>$C$49</f>
        <v>0</v>
      </c>
      <c r="C54" s="25">
        <f t="shared" ref="C54:C68" si="0">B54/(1+$B$71)^A54</f>
        <v>0</v>
      </c>
    </row>
    <row r="55" spans="1:3" ht="15.75" x14ac:dyDescent="0.3">
      <c r="A55" s="36">
        <v>2</v>
      </c>
      <c r="B55" s="24">
        <f t="shared" ref="B55:B68" si="1">$C$49</f>
        <v>0</v>
      </c>
      <c r="C55" s="25">
        <f t="shared" si="0"/>
        <v>0</v>
      </c>
    </row>
    <row r="56" spans="1:3" ht="15.75" x14ac:dyDescent="0.3">
      <c r="A56" s="36">
        <v>3</v>
      </c>
      <c r="B56" s="24">
        <f t="shared" si="1"/>
        <v>0</v>
      </c>
      <c r="C56" s="25">
        <f t="shared" si="0"/>
        <v>0</v>
      </c>
    </row>
    <row r="57" spans="1:3" ht="15.75" x14ac:dyDescent="0.3">
      <c r="A57" s="36">
        <v>4</v>
      </c>
      <c r="B57" s="24">
        <f t="shared" si="1"/>
        <v>0</v>
      </c>
      <c r="C57" s="25">
        <f t="shared" si="0"/>
        <v>0</v>
      </c>
    </row>
    <row r="58" spans="1:3" ht="15.75" x14ac:dyDescent="0.3">
      <c r="A58" s="36">
        <v>5</v>
      </c>
      <c r="B58" s="24">
        <f t="shared" si="1"/>
        <v>0</v>
      </c>
      <c r="C58" s="25">
        <f t="shared" si="0"/>
        <v>0</v>
      </c>
    </row>
    <row r="59" spans="1:3" ht="15.75" x14ac:dyDescent="0.3">
      <c r="A59" s="36">
        <v>6</v>
      </c>
      <c r="B59" s="24">
        <f t="shared" si="1"/>
        <v>0</v>
      </c>
      <c r="C59" s="25">
        <f t="shared" si="0"/>
        <v>0</v>
      </c>
    </row>
    <row r="60" spans="1:3" ht="15.75" x14ac:dyDescent="0.3">
      <c r="A60" s="36">
        <v>7</v>
      </c>
      <c r="B60" s="24">
        <f t="shared" si="1"/>
        <v>0</v>
      </c>
      <c r="C60" s="25">
        <f t="shared" si="0"/>
        <v>0</v>
      </c>
    </row>
    <row r="61" spans="1:3" ht="15.75" x14ac:dyDescent="0.3">
      <c r="A61" s="36">
        <v>8</v>
      </c>
      <c r="B61" s="24">
        <f t="shared" si="1"/>
        <v>0</v>
      </c>
      <c r="C61" s="25">
        <f t="shared" si="0"/>
        <v>0</v>
      </c>
    </row>
    <row r="62" spans="1:3" ht="15.75" x14ac:dyDescent="0.3">
      <c r="A62" s="36">
        <v>9</v>
      </c>
      <c r="B62" s="24">
        <f t="shared" si="1"/>
        <v>0</v>
      </c>
      <c r="C62" s="25">
        <f t="shared" si="0"/>
        <v>0</v>
      </c>
    </row>
    <row r="63" spans="1:3" ht="15.75" x14ac:dyDescent="0.3">
      <c r="A63" s="36">
        <v>10</v>
      </c>
      <c r="B63" s="24">
        <f t="shared" si="1"/>
        <v>0</v>
      </c>
      <c r="C63" s="25">
        <f t="shared" si="0"/>
        <v>0</v>
      </c>
    </row>
    <row r="64" spans="1:3" ht="15.75" x14ac:dyDescent="0.3">
      <c r="A64" s="36">
        <v>11</v>
      </c>
      <c r="B64" s="24">
        <f t="shared" si="1"/>
        <v>0</v>
      </c>
      <c r="C64" s="25">
        <f t="shared" si="0"/>
        <v>0</v>
      </c>
    </row>
    <row r="65" spans="1:3" ht="15.75" x14ac:dyDescent="0.3">
      <c r="A65" s="36">
        <v>12</v>
      </c>
      <c r="B65" s="24">
        <f t="shared" si="1"/>
        <v>0</v>
      </c>
      <c r="C65" s="25">
        <f t="shared" si="0"/>
        <v>0</v>
      </c>
    </row>
    <row r="66" spans="1:3" ht="15.75" x14ac:dyDescent="0.3">
      <c r="A66" s="36">
        <v>13</v>
      </c>
      <c r="B66" s="24">
        <f t="shared" si="1"/>
        <v>0</v>
      </c>
      <c r="C66" s="25">
        <f t="shared" si="0"/>
        <v>0</v>
      </c>
    </row>
    <row r="67" spans="1:3" ht="15.75" x14ac:dyDescent="0.3">
      <c r="A67" s="36">
        <v>14</v>
      </c>
      <c r="B67" s="24">
        <f t="shared" si="1"/>
        <v>0</v>
      </c>
      <c r="C67" s="25">
        <f t="shared" si="0"/>
        <v>0</v>
      </c>
    </row>
    <row r="68" spans="1:3" ht="15.75" x14ac:dyDescent="0.3">
      <c r="A68" s="36">
        <v>15</v>
      </c>
      <c r="B68" s="24">
        <f t="shared" si="1"/>
        <v>0</v>
      </c>
      <c r="C68" s="25">
        <f t="shared" si="0"/>
        <v>0</v>
      </c>
    </row>
    <row r="69" spans="1:3" x14ac:dyDescent="0.25">
      <c r="A69" s="49" t="s">
        <v>28</v>
      </c>
      <c r="B69" s="49"/>
      <c r="C69" s="26">
        <f>SUM(C54:C68)</f>
        <v>0</v>
      </c>
    </row>
    <row r="70" spans="1:3" ht="15.75" x14ac:dyDescent="0.3">
      <c r="A70" s="1"/>
      <c r="B70" s="1"/>
      <c r="C70" s="1"/>
    </row>
    <row r="71" spans="1:3" ht="15.75" x14ac:dyDescent="0.3">
      <c r="A71" s="27" t="s">
        <v>29</v>
      </c>
      <c r="B71" s="28">
        <v>0.04</v>
      </c>
      <c r="C71" s="1"/>
    </row>
  </sheetData>
  <mergeCells count="43">
    <mergeCell ref="A69:B69"/>
    <mergeCell ref="A45:B45"/>
    <mergeCell ref="A46:B46"/>
    <mergeCell ref="A47:B47"/>
    <mergeCell ref="A49:B49"/>
    <mergeCell ref="A50:B50"/>
    <mergeCell ref="A52:C52"/>
    <mergeCell ref="A44:B44"/>
    <mergeCell ref="A31:C31"/>
    <mergeCell ref="A32:B32"/>
    <mergeCell ref="A33:B33"/>
    <mergeCell ref="A34:B34"/>
    <mergeCell ref="A36:B36"/>
    <mergeCell ref="A37:B37"/>
    <mergeCell ref="A38:B38"/>
    <mergeCell ref="A39:B39"/>
    <mergeCell ref="A40:B40"/>
    <mergeCell ref="A41:B41"/>
    <mergeCell ref="A43:B43"/>
    <mergeCell ref="A30:C30"/>
    <mergeCell ref="A19:C19"/>
    <mergeCell ref="A20:C20"/>
    <mergeCell ref="A21:C21"/>
    <mergeCell ref="A22:C22"/>
    <mergeCell ref="A23:C23"/>
    <mergeCell ref="A24:C24"/>
    <mergeCell ref="A25:C25"/>
    <mergeCell ref="A26:C26"/>
    <mergeCell ref="A27:C27"/>
    <mergeCell ref="A28:C28"/>
    <mergeCell ref="A29:C29"/>
    <mergeCell ref="A18:C18"/>
    <mergeCell ref="A1:C1"/>
    <mergeCell ref="A3:C3"/>
    <mergeCell ref="B4:C4"/>
    <mergeCell ref="B5:C5"/>
    <mergeCell ref="B6:C6"/>
    <mergeCell ref="B7:C7"/>
    <mergeCell ref="A9:C9"/>
    <mergeCell ref="A14:C14"/>
    <mergeCell ref="A15:C15"/>
    <mergeCell ref="A16:C16"/>
    <mergeCell ref="A17:C17"/>
  </mergeCells>
  <conditionalFormatting sqref="C43 C38">
    <cfRule type="cellIs" dxfId="9" priority="5" operator="lessThan">
      <formula>0</formula>
    </cfRule>
  </conditionalFormatting>
  <conditionalFormatting sqref="C43 C38">
    <cfRule type="cellIs" dxfId="8" priority="4" operator="lessThan">
      <formula>0</formula>
    </cfRule>
  </conditionalFormatting>
  <conditionalFormatting sqref="C43 C38">
    <cfRule type="cellIs" dxfId="7" priority="3" operator="lessThan">
      <formula>0</formula>
    </cfRule>
  </conditionalFormatting>
  <conditionalFormatting sqref="C43 C38">
    <cfRule type="cellIs" dxfId="6" priority="2" operator="lessThan">
      <formula>0</formula>
    </cfRule>
  </conditionalFormatting>
  <conditionalFormatting sqref="C46 C40">
    <cfRule type="cellIs" dxfId="5" priority="1" operator="lessThan">
      <formula>0</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topLeftCell="A49" workbookViewId="0">
      <selection activeCell="A6" sqref="A6"/>
    </sheetView>
  </sheetViews>
  <sheetFormatPr defaultRowHeight="15" x14ac:dyDescent="0.25"/>
  <cols>
    <col min="1" max="1" width="63.42578125" customWidth="1"/>
    <col min="2" max="2" width="24" customWidth="1"/>
    <col min="3" max="3" width="21.42578125" customWidth="1"/>
  </cols>
  <sheetData>
    <row r="1" spans="1:3" ht="18" x14ac:dyDescent="0.25">
      <c r="A1" s="62" t="s">
        <v>0</v>
      </c>
      <c r="B1" s="62"/>
      <c r="C1" s="62"/>
    </row>
    <row r="2" spans="1:3" ht="15.75" x14ac:dyDescent="0.3">
      <c r="A2" s="1"/>
      <c r="B2" s="1"/>
      <c r="C2" s="1"/>
    </row>
    <row r="3" spans="1:3" x14ac:dyDescent="0.25">
      <c r="A3" s="63" t="s">
        <v>1</v>
      </c>
      <c r="B3" s="64"/>
      <c r="C3" s="64"/>
    </row>
    <row r="4" spans="1:3" ht="15.75" x14ac:dyDescent="0.3">
      <c r="A4" s="2" t="s">
        <v>2</v>
      </c>
      <c r="B4" s="65" t="s">
        <v>75</v>
      </c>
      <c r="C4" s="65"/>
    </row>
    <row r="5" spans="1:3" ht="15.75" x14ac:dyDescent="0.3">
      <c r="A5" s="2" t="s">
        <v>3</v>
      </c>
      <c r="B5" s="71" t="s">
        <v>89</v>
      </c>
      <c r="C5" s="71"/>
    </row>
    <row r="6" spans="1:3" ht="15.75" x14ac:dyDescent="0.3">
      <c r="A6" s="2" t="s">
        <v>4</v>
      </c>
      <c r="B6" s="83">
        <v>303</v>
      </c>
      <c r="C6" s="83"/>
    </row>
    <row r="7" spans="1:3" ht="15.75" x14ac:dyDescent="0.3">
      <c r="A7" s="2" t="s">
        <v>5</v>
      </c>
      <c r="B7" s="71" t="s">
        <v>79</v>
      </c>
      <c r="C7" s="71"/>
    </row>
    <row r="8" spans="1:3" ht="15.75" x14ac:dyDescent="0.3">
      <c r="A8" s="1"/>
      <c r="B8" s="1"/>
      <c r="C8" s="1"/>
    </row>
    <row r="9" spans="1:3" x14ac:dyDescent="0.25">
      <c r="A9" s="63" t="s">
        <v>6</v>
      </c>
      <c r="B9" s="64"/>
      <c r="C9" s="72"/>
    </row>
    <row r="10" spans="1:3" ht="15.75" x14ac:dyDescent="0.3">
      <c r="A10" s="4" t="s">
        <v>7</v>
      </c>
      <c r="B10" s="36" t="s">
        <v>34</v>
      </c>
      <c r="C10" s="36" t="s">
        <v>8</v>
      </c>
    </row>
    <row r="11" spans="1:3" ht="15.75" x14ac:dyDescent="0.3">
      <c r="A11" s="4" t="s">
        <v>9</v>
      </c>
      <c r="B11" s="6">
        <v>82944</v>
      </c>
      <c r="C11" s="6">
        <v>376</v>
      </c>
    </row>
    <row r="12" spans="1:3" ht="15.75" x14ac:dyDescent="0.3">
      <c r="A12" s="4" t="s">
        <v>10</v>
      </c>
      <c r="B12" s="7">
        <v>2860</v>
      </c>
      <c r="C12" s="7">
        <v>206</v>
      </c>
    </row>
    <row r="13" spans="1:3" ht="15.75" x14ac:dyDescent="0.3">
      <c r="A13" s="1"/>
      <c r="B13" s="1"/>
      <c r="C13" s="1"/>
    </row>
    <row r="14" spans="1:3" x14ac:dyDescent="0.25">
      <c r="A14" s="63" t="s">
        <v>38</v>
      </c>
      <c r="B14" s="64"/>
      <c r="C14" s="72"/>
    </row>
    <row r="15" spans="1:3" ht="15.75" x14ac:dyDescent="0.3">
      <c r="A15" s="73"/>
      <c r="B15" s="74"/>
      <c r="C15" s="75"/>
    </row>
    <row r="16" spans="1:3" ht="15.75" x14ac:dyDescent="0.3">
      <c r="A16" s="76"/>
      <c r="B16" s="69"/>
      <c r="C16" s="70"/>
    </row>
    <row r="17" spans="1:3" ht="15.75" x14ac:dyDescent="0.3">
      <c r="A17" s="76"/>
      <c r="B17" s="69"/>
      <c r="C17" s="70"/>
    </row>
    <row r="18" spans="1:3" ht="15.75" x14ac:dyDescent="0.3">
      <c r="A18" s="76"/>
      <c r="B18" s="69"/>
      <c r="C18" s="70"/>
    </row>
    <row r="19" spans="1:3" ht="15.75" x14ac:dyDescent="0.3">
      <c r="A19" s="76"/>
      <c r="B19" s="69"/>
      <c r="C19" s="70"/>
    </row>
    <row r="20" spans="1:3" ht="15.75" x14ac:dyDescent="0.3">
      <c r="A20" s="76"/>
      <c r="B20" s="69"/>
      <c r="C20" s="70"/>
    </row>
    <row r="21" spans="1:3" ht="15.75" x14ac:dyDescent="0.3">
      <c r="A21" s="68"/>
      <c r="B21" s="69"/>
      <c r="C21" s="70"/>
    </row>
    <row r="22" spans="1:3" ht="15.75" x14ac:dyDescent="0.3">
      <c r="A22" s="77"/>
      <c r="B22" s="78"/>
      <c r="C22" s="79"/>
    </row>
    <row r="23" spans="1:3" ht="15.75" x14ac:dyDescent="0.3">
      <c r="A23" s="68"/>
      <c r="B23" s="69"/>
      <c r="C23" s="70"/>
    </row>
    <row r="24" spans="1:3" ht="15.75" x14ac:dyDescent="0.3">
      <c r="A24" s="68"/>
      <c r="B24" s="69"/>
      <c r="C24" s="70"/>
    </row>
    <row r="25" spans="1:3" ht="15.75" x14ac:dyDescent="0.3">
      <c r="A25" s="68"/>
      <c r="B25" s="69"/>
      <c r="C25" s="70"/>
    </row>
    <row r="26" spans="1:3" ht="15.75" x14ac:dyDescent="0.3">
      <c r="A26" s="68"/>
      <c r="B26" s="69"/>
      <c r="C26" s="70"/>
    </row>
    <row r="27" spans="1:3" ht="15.75" x14ac:dyDescent="0.3">
      <c r="A27" s="68"/>
      <c r="B27" s="69"/>
      <c r="C27" s="70"/>
    </row>
    <row r="28" spans="1:3" ht="15.75" x14ac:dyDescent="0.3">
      <c r="A28" s="68"/>
      <c r="B28" s="69"/>
      <c r="C28" s="70"/>
    </row>
    <row r="29" spans="1:3" ht="15.75" x14ac:dyDescent="0.3">
      <c r="A29" s="68"/>
      <c r="B29" s="69"/>
      <c r="C29" s="70"/>
    </row>
    <row r="30" spans="1:3" ht="15.75" x14ac:dyDescent="0.3">
      <c r="A30" s="68"/>
      <c r="B30" s="69"/>
      <c r="C30" s="70"/>
    </row>
    <row r="31" spans="1:3" ht="15.75" x14ac:dyDescent="0.3">
      <c r="A31" s="80"/>
      <c r="B31" s="81"/>
      <c r="C31" s="82"/>
    </row>
    <row r="32" spans="1:3" ht="15.75" x14ac:dyDescent="0.3">
      <c r="A32" s="52" t="s">
        <v>11</v>
      </c>
      <c r="B32" s="52"/>
      <c r="C32" s="10"/>
    </row>
    <row r="33" spans="1:3" ht="15.75" x14ac:dyDescent="0.3">
      <c r="A33" s="52" t="s">
        <v>12</v>
      </c>
      <c r="B33" s="52"/>
      <c r="C33" s="11">
        <f>(C32*1.22)-C32</f>
        <v>0</v>
      </c>
    </row>
    <row r="34" spans="1:3" ht="15.75" x14ac:dyDescent="0.3">
      <c r="A34" s="52" t="s">
        <v>13</v>
      </c>
      <c r="B34" s="52"/>
      <c r="C34" s="11">
        <f>C33+C32</f>
        <v>0</v>
      </c>
    </row>
    <row r="35" spans="1:3" ht="15.75" x14ac:dyDescent="0.3">
      <c r="A35" s="12"/>
      <c r="B35" s="12"/>
      <c r="C35" s="13"/>
    </row>
    <row r="36" spans="1:3" ht="15.75" x14ac:dyDescent="0.3">
      <c r="A36" s="52" t="s">
        <v>14</v>
      </c>
      <c r="B36" s="52"/>
      <c r="C36" s="14"/>
    </row>
    <row r="37" spans="1:3" ht="15.75" x14ac:dyDescent="0.3">
      <c r="A37" s="52" t="s">
        <v>15</v>
      </c>
      <c r="B37" s="52"/>
      <c r="C37" s="15">
        <f>IF(C36=0, 0,B11- C36)</f>
        <v>0</v>
      </c>
    </row>
    <row r="38" spans="1:3" ht="15.75" x14ac:dyDescent="0.3">
      <c r="A38" s="58" t="s">
        <v>36</v>
      </c>
      <c r="B38" s="59"/>
      <c r="C38" s="38">
        <f>+B12/B11</f>
        <v>3.4481095679012343E-2</v>
      </c>
    </row>
    <row r="39" spans="1:3" ht="15.75" x14ac:dyDescent="0.3">
      <c r="A39" s="58" t="s">
        <v>40</v>
      </c>
      <c r="B39" s="59"/>
      <c r="C39" s="16">
        <f>C38*C36</f>
        <v>0</v>
      </c>
    </row>
    <row r="40" spans="1:3" ht="15.75" x14ac:dyDescent="0.3">
      <c r="A40" s="50" t="s">
        <v>16</v>
      </c>
      <c r="B40" s="51"/>
      <c r="C40" s="17">
        <f>IF(C39=0,0,B12-C39)</f>
        <v>0</v>
      </c>
    </row>
    <row r="41" spans="1:3" ht="15.75" x14ac:dyDescent="0.3">
      <c r="A41" s="50" t="s">
        <v>17</v>
      </c>
      <c r="B41" s="51"/>
      <c r="C41" s="18">
        <f>C37/B11</f>
        <v>0</v>
      </c>
    </row>
    <row r="42" spans="1:3" ht="15.75" x14ac:dyDescent="0.3">
      <c r="A42" s="1"/>
      <c r="B42" s="1"/>
      <c r="C42" s="9"/>
    </row>
    <row r="43" spans="1:3" ht="15.75" x14ac:dyDescent="0.3">
      <c r="A43" s="52" t="s">
        <v>18</v>
      </c>
      <c r="B43" s="52"/>
      <c r="C43" s="14"/>
    </row>
    <row r="44" spans="1:3" ht="15.75" x14ac:dyDescent="0.3">
      <c r="A44" s="58" t="s">
        <v>37</v>
      </c>
      <c r="B44" s="59"/>
      <c r="C44" s="38">
        <f>+C12/C11</f>
        <v>0.5478723404255319</v>
      </c>
    </row>
    <row r="45" spans="1:3" ht="15.75" x14ac:dyDescent="0.3">
      <c r="A45" s="52" t="s">
        <v>19</v>
      </c>
      <c r="B45" s="52"/>
      <c r="C45" s="15">
        <f>IF(C43=0, 0,C11- C43)</f>
        <v>0</v>
      </c>
    </row>
    <row r="46" spans="1:3" ht="15.75" x14ac:dyDescent="0.3">
      <c r="A46" s="52" t="s">
        <v>20</v>
      </c>
      <c r="B46" s="52"/>
      <c r="C46" s="20">
        <f>IF(C43=0, 0, 1-C43/C11)</f>
        <v>0</v>
      </c>
    </row>
    <row r="47" spans="1:3" ht="15.75" x14ac:dyDescent="0.3">
      <c r="A47" s="52" t="s">
        <v>21</v>
      </c>
      <c r="B47" s="52"/>
      <c r="C47" s="21">
        <f>IF(C43=0, 0, C45*C12/C11)</f>
        <v>0</v>
      </c>
    </row>
    <row r="48" spans="1:3" ht="16.5" thickBot="1" x14ac:dyDescent="0.35">
      <c r="A48" s="1"/>
      <c r="B48" s="1"/>
      <c r="C48" s="9"/>
    </row>
    <row r="49" spans="1:3" ht="15.75" thickBot="1" x14ac:dyDescent="0.3">
      <c r="A49" s="53" t="s">
        <v>22</v>
      </c>
      <c r="B49" s="54"/>
      <c r="C49" s="22">
        <f>C40+C47</f>
        <v>0</v>
      </c>
    </row>
    <row r="50" spans="1:3" ht="15.75" thickBot="1" x14ac:dyDescent="0.3">
      <c r="A50" s="55" t="s">
        <v>23</v>
      </c>
      <c r="B50" s="56"/>
      <c r="C50" s="23">
        <f>C69</f>
        <v>0</v>
      </c>
    </row>
    <row r="51" spans="1:3" ht="15.75" x14ac:dyDescent="0.3">
      <c r="A51" s="1"/>
      <c r="B51" s="1"/>
      <c r="C51" s="1"/>
    </row>
    <row r="52" spans="1:3" x14ac:dyDescent="0.25">
      <c r="A52" s="57" t="s">
        <v>24</v>
      </c>
      <c r="B52" s="57"/>
      <c r="C52" s="57"/>
    </row>
    <row r="53" spans="1:3" x14ac:dyDescent="0.25">
      <c r="A53" s="45" t="s">
        <v>25</v>
      </c>
      <c r="B53" s="45" t="s">
        <v>26</v>
      </c>
      <c r="C53" s="45" t="s">
        <v>27</v>
      </c>
    </row>
    <row r="54" spans="1:3" ht="15.75" x14ac:dyDescent="0.3">
      <c r="A54" s="36">
        <v>1</v>
      </c>
      <c r="B54" s="24">
        <f>$C$49</f>
        <v>0</v>
      </c>
      <c r="C54" s="25">
        <f t="shared" ref="C54:C68" si="0">B54/(1+$B$71)^A54</f>
        <v>0</v>
      </c>
    </row>
    <row r="55" spans="1:3" ht="15.75" x14ac:dyDescent="0.3">
      <c r="A55" s="36">
        <v>2</v>
      </c>
      <c r="B55" s="24">
        <f t="shared" ref="B55:B68" si="1">$C$49</f>
        <v>0</v>
      </c>
      <c r="C55" s="25">
        <f t="shared" si="0"/>
        <v>0</v>
      </c>
    </row>
    <row r="56" spans="1:3" ht="15.75" x14ac:dyDescent="0.3">
      <c r="A56" s="36">
        <v>3</v>
      </c>
      <c r="B56" s="24">
        <f t="shared" si="1"/>
        <v>0</v>
      </c>
      <c r="C56" s="25">
        <f t="shared" si="0"/>
        <v>0</v>
      </c>
    </row>
    <row r="57" spans="1:3" ht="15.75" x14ac:dyDescent="0.3">
      <c r="A57" s="36">
        <v>4</v>
      </c>
      <c r="B57" s="24">
        <f t="shared" si="1"/>
        <v>0</v>
      </c>
      <c r="C57" s="25">
        <f t="shared" si="0"/>
        <v>0</v>
      </c>
    </row>
    <row r="58" spans="1:3" ht="15.75" x14ac:dyDescent="0.3">
      <c r="A58" s="36">
        <v>5</v>
      </c>
      <c r="B58" s="24">
        <f t="shared" si="1"/>
        <v>0</v>
      </c>
      <c r="C58" s="25">
        <f t="shared" si="0"/>
        <v>0</v>
      </c>
    </row>
    <row r="59" spans="1:3" ht="15.75" x14ac:dyDescent="0.3">
      <c r="A59" s="36">
        <v>6</v>
      </c>
      <c r="B59" s="24">
        <f t="shared" si="1"/>
        <v>0</v>
      </c>
      <c r="C59" s="25">
        <f t="shared" si="0"/>
        <v>0</v>
      </c>
    </row>
    <row r="60" spans="1:3" ht="15.75" x14ac:dyDescent="0.3">
      <c r="A60" s="36">
        <v>7</v>
      </c>
      <c r="B60" s="24">
        <f t="shared" si="1"/>
        <v>0</v>
      </c>
      <c r="C60" s="25">
        <f t="shared" si="0"/>
        <v>0</v>
      </c>
    </row>
    <row r="61" spans="1:3" ht="15.75" x14ac:dyDescent="0.3">
      <c r="A61" s="36">
        <v>8</v>
      </c>
      <c r="B61" s="24">
        <f t="shared" si="1"/>
        <v>0</v>
      </c>
      <c r="C61" s="25">
        <f t="shared" si="0"/>
        <v>0</v>
      </c>
    </row>
    <row r="62" spans="1:3" ht="15.75" x14ac:dyDescent="0.3">
      <c r="A62" s="36">
        <v>9</v>
      </c>
      <c r="B62" s="24">
        <f t="shared" si="1"/>
        <v>0</v>
      </c>
      <c r="C62" s="25">
        <f t="shared" si="0"/>
        <v>0</v>
      </c>
    </row>
    <row r="63" spans="1:3" ht="15.75" x14ac:dyDescent="0.3">
      <c r="A63" s="36">
        <v>10</v>
      </c>
      <c r="B63" s="24">
        <f t="shared" si="1"/>
        <v>0</v>
      </c>
      <c r="C63" s="25">
        <f t="shared" si="0"/>
        <v>0</v>
      </c>
    </row>
    <row r="64" spans="1:3" ht="15.75" x14ac:dyDescent="0.3">
      <c r="A64" s="36">
        <v>11</v>
      </c>
      <c r="B64" s="24">
        <f t="shared" si="1"/>
        <v>0</v>
      </c>
      <c r="C64" s="25">
        <f t="shared" si="0"/>
        <v>0</v>
      </c>
    </row>
    <row r="65" spans="1:3" ht="15.75" x14ac:dyDescent="0.3">
      <c r="A65" s="36">
        <v>12</v>
      </c>
      <c r="B65" s="24">
        <f t="shared" si="1"/>
        <v>0</v>
      </c>
      <c r="C65" s="25">
        <f t="shared" si="0"/>
        <v>0</v>
      </c>
    </row>
    <row r="66" spans="1:3" ht="15.75" x14ac:dyDescent="0.3">
      <c r="A66" s="36">
        <v>13</v>
      </c>
      <c r="B66" s="24">
        <f t="shared" si="1"/>
        <v>0</v>
      </c>
      <c r="C66" s="25">
        <f t="shared" si="0"/>
        <v>0</v>
      </c>
    </row>
    <row r="67" spans="1:3" ht="15.75" x14ac:dyDescent="0.3">
      <c r="A67" s="36">
        <v>14</v>
      </c>
      <c r="B67" s="24">
        <f t="shared" si="1"/>
        <v>0</v>
      </c>
      <c r="C67" s="25">
        <f t="shared" si="0"/>
        <v>0</v>
      </c>
    </row>
    <row r="68" spans="1:3" ht="15.75" x14ac:dyDescent="0.3">
      <c r="A68" s="36">
        <v>15</v>
      </c>
      <c r="B68" s="24">
        <f t="shared" si="1"/>
        <v>0</v>
      </c>
      <c r="C68" s="25">
        <f t="shared" si="0"/>
        <v>0</v>
      </c>
    </row>
    <row r="69" spans="1:3" x14ac:dyDescent="0.25">
      <c r="A69" s="49" t="s">
        <v>28</v>
      </c>
      <c r="B69" s="49"/>
      <c r="C69" s="26">
        <f>SUM(C54:C68)</f>
        <v>0</v>
      </c>
    </row>
    <row r="70" spans="1:3" ht="15.75" x14ac:dyDescent="0.3">
      <c r="A70" s="1"/>
      <c r="B70" s="1"/>
      <c r="C70" s="1"/>
    </row>
    <row r="71" spans="1:3" ht="15.75" x14ac:dyDescent="0.3">
      <c r="A71" s="27" t="s">
        <v>29</v>
      </c>
      <c r="B71" s="28">
        <v>0.04</v>
      </c>
      <c r="C71" s="1"/>
    </row>
  </sheetData>
  <mergeCells count="43">
    <mergeCell ref="A69:B69"/>
    <mergeCell ref="A45:B45"/>
    <mergeCell ref="A46:B46"/>
    <mergeCell ref="A47:B47"/>
    <mergeCell ref="A49:B49"/>
    <mergeCell ref="A50:B50"/>
    <mergeCell ref="A52:C52"/>
    <mergeCell ref="A44:B44"/>
    <mergeCell ref="A31:C31"/>
    <mergeCell ref="A32:B32"/>
    <mergeCell ref="A33:B33"/>
    <mergeCell ref="A34:B34"/>
    <mergeCell ref="A36:B36"/>
    <mergeCell ref="A37:B37"/>
    <mergeCell ref="A38:B38"/>
    <mergeCell ref="A39:B39"/>
    <mergeCell ref="A40:B40"/>
    <mergeCell ref="A41:B41"/>
    <mergeCell ref="A43:B43"/>
    <mergeCell ref="A30:C30"/>
    <mergeCell ref="A19:C19"/>
    <mergeCell ref="A20:C20"/>
    <mergeCell ref="A21:C21"/>
    <mergeCell ref="A22:C22"/>
    <mergeCell ref="A23:C23"/>
    <mergeCell ref="A24:C24"/>
    <mergeCell ref="A25:C25"/>
    <mergeCell ref="A26:C26"/>
    <mergeCell ref="A27:C27"/>
    <mergeCell ref="A28:C28"/>
    <mergeCell ref="A29:C29"/>
    <mergeCell ref="A18:C18"/>
    <mergeCell ref="A1:C1"/>
    <mergeCell ref="A3:C3"/>
    <mergeCell ref="B4:C4"/>
    <mergeCell ref="B5:C5"/>
    <mergeCell ref="B6:C6"/>
    <mergeCell ref="B7:C7"/>
    <mergeCell ref="A9:C9"/>
    <mergeCell ref="A14:C14"/>
    <mergeCell ref="A15:C15"/>
    <mergeCell ref="A16:C16"/>
    <mergeCell ref="A17:C17"/>
  </mergeCells>
  <conditionalFormatting sqref="C43 C38">
    <cfRule type="cellIs" dxfId="4" priority="5" operator="lessThan">
      <formula>0</formula>
    </cfRule>
  </conditionalFormatting>
  <conditionalFormatting sqref="C43 C38">
    <cfRule type="cellIs" dxfId="3" priority="4" operator="lessThan">
      <formula>0</formula>
    </cfRule>
  </conditionalFormatting>
  <conditionalFormatting sqref="C43 C38">
    <cfRule type="cellIs" dxfId="2" priority="3" operator="lessThan">
      <formula>0</formula>
    </cfRule>
  </conditionalFormatting>
  <conditionalFormatting sqref="C43 C38">
    <cfRule type="cellIs" dxfId="1" priority="2" operator="lessThan">
      <formula>0</formula>
    </cfRule>
  </conditionalFormatting>
  <conditionalFormatting sqref="C46 C40">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9"/>
  <dimension ref="A1:M71"/>
  <sheetViews>
    <sheetView workbookViewId="0">
      <selection activeCell="B71" sqref="B71"/>
    </sheetView>
  </sheetViews>
  <sheetFormatPr defaultRowHeight="15" x14ac:dyDescent="0.3"/>
  <cols>
    <col min="1" max="1" width="30.7109375" style="1" customWidth="1"/>
    <col min="2" max="2" width="23.140625" style="1" customWidth="1"/>
    <col min="3" max="3" width="29.7109375" style="1" customWidth="1"/>
    <col min="4" max="16384" width="9.140625" style="1"/>
  </cols>
  <sheetData>
    <row r="1" spans="1:7" ht="18.75" x14ac:dyDescent="0.3">
      <c r="A1" s="62" t="s">
        <v>0</v>
      </c>
      <c r="B1" s="62"/>
      <c r="C1" s="62"/>
    </row>
    <row r="3" spans="1:7" x14ac:dyDescent="0.3">
      <c r="A3" s="63" t="s">
        <v>1</v>
      </c>
      <c r="B3" s="64"/>
      <c r="C3" s="64"/>
    </row>
    <row r="4" spans="1:7" ht="15.75" x14ac:dyDescent="0.3">
      <c r="A4" s="2" t="s">
        <v>2</v>
      </c>
      <c r="B4" s="65" t="s">
        <v>53</v>
      </c>
      <c r="C4" s="65"/>
    </row>
    <row r="5" spans="1:7" x14ac:dyDescent="0.3">
      <c r="A5" s="2" t="s">
        <v>3</v>
      </c>
      <c r="B5" s="66" t="s">
        <v>95</v>
      </c>
      <c r="C5" s="67"/>
    </row>
    <row r="6" spans="1:7" x14ac:dyDescent="0.3">
      <c r="A6" s="2" t="s">
        <v>4</v>
      </c>
      <c r="B6" s="60">
        <v>1355</v>
      </c>
      <c r="C6" s="61"/>
      <c r="F6" s="3"/>
      <c r="G6" s="3"/>
    </row>
    <row r="7" spans="1:7" x14ac:dyDescent="0.3">
      <c r="A7" s="2" t="s">
        <v>5</v>
      </c>
      <c r="B7" s="71" t="s">
        <v>85</v>
      </c>
      <c r="C7" s="71"/>
    </row>
    <row r="9" spans="1:7" x14ac:dyDescent="0.3">
      <c r="A9" s="63" t="s">
        <v>6</v>
      </c>
      <c r="B9" s="64"/>
      <c r="C9" s="72"/>
    </row>
    <row r="10" spans="1:7" x14ac:dyDescent="0.3">
      <c r="A10" s="4" t="s">
        <v>7</v>
      </c>
      <c r="B10" s="36" t="s">
        <v>34</v>
      </c>
      <c r="C10" s="5" t="s">
        <v>8</v>
      </c>
    </row>
    <row r="11" spans="1:7" x14ac:dyDescent="0.3">
      <c r="A11" s="4" t="s">
        <v>9</v>
      </c>
      <c r="B11" s="6">
        <v>289521</v>
      </c>
      <c r="C11" s="6">
        <v>68444</v>
      </c>
      <c r="E11" s="3"/>
      <c r="F11" s="3"/>
    </row>
    <row r="12" spans="1:7" x14ac:dyDescent="0.3">
      <c r="A12" s="4" t="s">
        <v>10</v>
      </c>
      <c r="B12" s="7">
        <v>17969</v>
      </c>
      <c r="C12" s="7">
        <v>9506</v>
      </c>
      <c r="E12" s="8"/>
      <c r="F12" s="8"/>
    </row>
    <row r="14" spans="1:7" x14ac:dyDescent="0.3">
      <c r="A14" s="63" t="s">
        <v>38</v>
      </c>
      <c r="B14" s="64"/>
      <c r="C14" s="72"/>
    </row>
    <row r="15" spans="1:7" x14ac:dyDescent="0.3">
      <c r="A15" s="73"/>
      <c r="B15" s="74"/>
      <c r="C15" s="75"/>
    </row>
    <row r="16" spans="1:7" x14ac:dyDescent="0.3">
      <c r="A16" s="76"/>
      <c r="B16" s="69"/>
      <c r="C16" s="70"/>
    </row>
    <row r="17" spans="1:13" x14ac:dyDescent="0.3">
      <c r="A17" s="76"/>
      <c r="B17" s="69"/>
      <c r="C17" s="70"/>
    </row>
    <row r="18" spans="1:13" x14ac:dyDescent="0.3">
      <c r="A18" s="76"/>
      <c r="B18" s="69"/>
      <c r="C18" s="70"/>
    </row>
    <row r="19" spans="1:13" s="9" customFormat="1" x14ac:dyDescent="0.3">
      <c r="A19" s="76"/>
      <c r="B19" s="69"/>
      <c r="C19" s="70"/>
    </row>
    <row r="20" spans="1:13" x14ac:dyDescent="0.3">
      <c r="A20" s="76"/>
      <c r="B20" s="69"/>
      <c r="C20" s="70"/>
    </row>
    <row r="21" spans="1:13" x14ac:dyDescent="0.3">
      <c r="A21" s="68"/>
      <c r="B21" s="69"/>
      <c r="C21" s="70"/>
    </row>
    <row r="22" spans="1:13" x14ac:dyDescent="0.3">
      <c r="A22" s="77"/>
      <c r="B22" s="78"/>
      <c r="C22" s="79"/>
    </row>
    <row r="23" spans="1:13" x14ac:dyDescent="0.3">
      <c r="A23" s="68"/>
      <c r="B23" s="69"/>
      <c r="C23" s="70"/>
    </row>
    <row r="24" spans="1:13" x14ac:dyDescent="0.3">
      <c r="A24" s="68"/>
      <c r="B24" s="69"/>
      <c r="C24" s="70"/>
    </row>
    <row r="25" spans="1:13" x14ac:dyDescent="0.3">
      <c r="A25" s="68"/>
      <c r="B25" s="69"/>
      <c r="C25" s="70"/>
    </row>
    <row r="26" spans="1:13" x14ac:dyDescent="0.3">
      <c r="A26" s="68"/>
      <c r="B26" s="69"/>
      <c r="C26" s="70"/>
    </row>
    <row r="27" spans="1:13" x14ac:dyDescent="0.3">
      <c r="A27" s="68"/>
      <c r="B27" s="69"/>
      <c r="C27" s="70"/>
    </row>
    <row r="28" spans="1:13" x14ac:dyDescent="0.3">
      <c r="A28" s="68"/>
      <c r="B28" s="69"/>
      <c r="C28" s="70"/>
    </row>
    <row r="29" spans="1:13" x14ac:dyDescent="0.3">
      <c r="A29" s="68"/>
      <c r="B29" s="69"/>
      <c r="C29" s="70"/>
    </row>
    <row r="30" spans="1:13" x14ac:dyDescent="0.3">
      <c r="A30" s="68"/>
      <c r="B30" s="69"/>
      <c r="C30" s="70"/>
      <c r="F30" s="31"/>
      <c r="G30" s="30"/>
      <c r="H30" s="30"/>
      <c r="I30" s="30"/>
      <c r="J30" s="30"/>
      <c r="K30" s="30"/>
      <c r="L30" s="30"/>
      <c r="M30" s="30"/>
    </row>
    <row r="31" spans="1:13" x14ac:dyDescent="0.3">
      <c r="A31" s="80"/>
      <c r="B31" s="81"/>
      <c r="C31" s="82"/>
      <c r="F31" s="30"/>
      <c r="G31" s="30"/>
      <c r="H31" s="30"/>
      <c r="I31" s="30"/>
      <c r="J31" s="30"/>
      <c r="K31" s="30"/>
      <c r="L31" s="30"/>
      <c r="M31" s="30"/>
    </row>
    <row r="32" spans="1:13" x14ac:dyDescent="0.3">
      <c r="A32" s="52" t="s">
        <v>11</v>
      </c>
      <c r="B32" s="52"/>
      <c r="C32" s="10"/>
      <c r="F32" s="30"/>
      <c r="G32" s="30"/>
      <c r="H32" s="30"/>
      <c r="I32" s="30"/>
      <c r="J32" s="30"/>
      <c r="K32" s="30"/>
      <c r="L32" s="30"/>
      <c r="M32" s="30"/>
    </row>
    <row r="33" spans="1:13" x14ac:dyDescent="0.3">
      <c r="A33" s="52" t="s">
        <v>12</v>
      </c>
      <c r="B33" s="52"/>
      <c r="C33" s="11">
        <f>(C32*1.22)-C32</f>
        <v>0</v>
      </c>
      <c r="F33" s="30"/>
      <c r="G33" s="30"/>
      <c r="H33" s="30"/>
      <c r="I33" s="30"/>
      <c r="J33" s="30"/>
      <c r="K33" s="30"/>
      <c r="L33" s="30"/>
      <c r="M33" s="30"/>
    </row>
    <row r="34" spans="1:13" x14ac:dyDescent="0.3">
      <c r="A34" s="52" t="s">
        <v>13</v>
      </c>
      <c r="B34" s="52"/>
      <c r="C34" s="11">
        <f>C33+C32</f>
        <v>0</v>
      </c>
      <c r="F34" s="30"/>
      <c r="G34" s="30"/>
      <c r="H34" s="30"/>
      <c r="I34" s="30"/>
      <c r="J34" s="30"/>
      <c r="K34" s="30"/>
      <c r="L34" s="30"/>
      <c r="M34" s="30"/>
    </row>
    <row r="35" spans="1:13" x14ac:dyDescent="0.3">
      <c r="A35" s="12"/>
      <c r="B35" s="12"/>
      <c r="C35" s="13"/>
      <c r="D35" s="3"/>
      <c r="F35" s="30"/>
      <c r="G35" s="30"/>
      <c r="H35" s="30"/>
      <c r="I35" s="30"/>
      <c r="J35" s="30"/>
      <c r="K35" s="30"/>
      <c r="L35" s="30"/>
      <c r="M35" s="30"/>
    </row>
    <row r="36" spans="1:13" x14ac:dyDescent="0.3">
      <c r="A36" s="52" t="s">
        <v>14</v>
      </c>
      <c r="B36" s="52"/>
      <c r="C36" s="14"/>
      <c r="D36" s="3"/>
      <c r="F36" s="30"/>
      <c r="G36" s="30"/>
      <c r="H36" s="30"/>
      <c r="I36" s="30"/>
      <c r="J36" s="30"/>
      <c r="K36" s="30"/>
      <c r="L36" s="30"/>
      <c r="M36" s="30"/>
    </row>
    <row r="37" spans="1:13" x14ac:dyDescent="0.3">
      <c r="A37" s="52" t="s">
        <v>15</v>
      </c>
      <c r="B37" s="52"/>
      <c r="C37" s="15">
        <f>IF(C36=0, 0,B11- C36)</f>
        <v>0</v>
      </c>
      <c r="D37" s="3"/>
      <c r="F37" s="30"/>
      <c r="G37" s="30"/>
      <c r="H37" s="30"/>
      <c r="I37" s="30"/>
      <c r="J37" s="30"/>
      <c r="K37" s="30"/>
      <c r="L37" s="30"/>
      <c r="M37" s="30"/>
    </row>
    <row r="38" spans="1:13" x14ac:dyDescent="0.3">
      <c r="A38" s="58" t="s">
        <v>36</v>
      </c>
      <c r="B38" s="59"/>
      <c r="C38" s="38">
        <f>+B12/B11</f>
        <v>6.2064582534600253E-2</v>
      </c>
      <c r="F38" s="30"/>
      <c r="G38" s="30"/>
      <c r="H38" s="30"/>
      <c r="I38" s="30"/>
      <c r="J38" s="30"/>
      <c r="K38" s="30"/>
      <c r="L38" s="30"/>
      <c r="M38" s="30"/>
    </row>
    <row r="39" spans="1:13" x14ac:dyDescent="0.3">
      <c r="A39" s="58" t="s">
        <v>40</v>
      </c>
      <c r="B39" s="59"/>
      <c r="C39" s="16">
        <f>C38*C36</f>
        <v>0</v>
      </c>
      <c r="D39" s="19"/>
      <c r="F39" s="30"/>
      <c r="G39" s="30"/>
      <c r="H39" s="30"/>
      <c r="I39" s="30"/>
      <c r="J39" s="30"/>
      <c r="K39" s="30"/>
      <c r="L39" s="30"/>
      <c r="M39" s="30"/>
    </row>
    <row r="40" spans="1:13" x14ac:dyDescent="0.3">
      <c r="A40" s="50" t="s">
        <v>16</v>
      </c>
      <c r="B40" s="51"/>
      <c r="C40" s="17">
        <f>IF(C39=0,0,B12-C39)</f>
        <v>0</v>
      </c>
      <c r="F40" s="30"/>
      <c r="G40" s="30"/>
      <c r="H40" s="30"/>
      <c r="I40" s="30"/>
      <c r="J40" s="30"/>
      <c r="K40" s="30"/>
      <c r="L40" s="30"/>
      <c r="M40" s="30"/>
    </row>
    <row r="41" spans="1:13" x14ac:dyDescent="0.3">
      <c r="A41" s="50" t="s">
        <v>17</v>
      </c>
      <c r="B41" s="51"/>
      <c r="C41" s="18">
        <f>C37/B11</f>
        <v>0</v>
      </c>
      <c r="F41" s="30"/>
      <c r="G41" s="30"/>
      <c r="H41" s="30"/>
      <c r="I41" s="30"/>
      <c r="J41" s="30"/>
      <c r="K41" s="30"/>
      <c r="L41" s="30"/>
      <c r="M41" s="30"/>
    </row>
    <row r="42" spans="1:13" x14ac:dyDescent="0.3">
      <c r="C42" s="9"/>
      <c r="F42" s="30"/>
      <c r="G42" s="30"/>
      <c r="H42" s="30"/>
      <c r="I42" s="30"/>
      <c r="J42" s="30"/>
      <c r="K42" s="30"/>
      <c r="L42" s="30"/>
      <c r="M42" s="30"/>
    </row>
    <row r="43" spans="1:13" x14ac:dyDescent="0.3">
      <c r="A43" s="52" t="s">
        <v>18</v>
      </c>
      <c r="B43" s="52"/>
      <c r="C43" s="14"/>
    </row>
    <row r="44" spans="1:13" x14ac:dyDescent="0.3">
      <c r="A44" s="58" t="s">
        <v>37</v>
      </c>
      <c r="B44" s="59"/>
      <c r="C44" s="38">
        <f>+C12/C11</f>
        <v>0.13888726550172403</v>
      </c>
    </row>
    <row r="45" spans="1:13" x14ac:dyDescent="0.3">
      <c r="A45" s="52" t="s">
        <v>19</v>
      </c>
      <c r="B45" s="52"/>
      <c r="C45" s="15">
        <f>IF(C43=0, 0,C11- C43)</f>
        <v>0</v>
      </c>
    </row>
    <row r="46" spans="1:13" x14ac:dyDescent="0.3">
      <c r="A46" s="52" t="s">
        <v>20</v>
      </c>
      <c r="B46" s="52"/>
      <c r="C46" s="20">
        <f>IF(C43=0, 0, 1-C43/C11)</f>
        <v>0</v>
      </c>
    </row>
    <row r="47" spans="1:13" x14ac:dyDescent="0.3">
      <c r="A47" s="52" t="s">
        <v>21</v>
      </c>
      <c r="B47" s="52"/>
      <c r="C47" s="21">
        <f>IF(C43=0, 0, C45*C12/C11)</f>
        <v>0</v>
      </c>
    </row>
    <row r="48" spans="1:13" ht="15.75" thickBot="1" x14ac:dyDescent="0.35">
      <c r="C48" s="9"/>
    </row>
    <row r="49" spans="1:3" ht="15.75" thickBot="1" x14ac:dyDescent="0.35">
      <c r="A49" s="53" t="s">
        <v>22</v>
      </c>
      <c r="B49" s="54"/>
      <c r="C49" s="22">
        <f>C40+C47</f>
        <v>0</v>
      </c>
    </row>
    <row r="50" spans="1:3" ht="15.75" thickBot="1" x14ac:dyDescent="0.35">
      <c r="A50" s="55" t="s">
        <v>23</v>
      </c>
      <c r="B50" s="56"/>
      <c r="C50" s="23">
        <f>C69</f>
        <v>0</v>
      </c>
    </row>
    <row r="52" spans="1:3" x14ac:dyDescent="0.3">
      <c r="A52" s="57" t="s">
        <v>24</v>
      </c>
      <c r="B52" s="57"/>
      <c r="C52" s="57"/>
    </row>
    <row r="53" spans="1:3" x14ac:dyDescent="0.3">
      <c r="A53" s="37" t="s">
        <v>25</v>
      </c>
      <c r="B53" s="37" t="s">
        <v>26</v>
      </c>
      <c r="C53" s="37" t="s">
        <v>27</v>
      </c>
    </row>
    <row r="54" spans="1:3" x14ac:dyDescent="0.3">
      <c r="A54" s="36">
        <v>1</v>
      </c>
      <c r="B54" s="24">
        <f>$C$49</f>
        <v>0</v>
      </c>
      <c r="C54" s="25">
        <f t="shared" ref="C54:C68" si="0">B54/(1+$B$71)^A54</f>
        <v>0</v>
      </c>
    </row>
    <row r="55" spans="1:3" x14ac:dyDescent="0.3">
      <c r="A55" s="36">
        <v>2</v>
      </c>
      <c r="B55" s="24">
        <f t="shared" ref="B55:B68" si="1">$C$49</f>
        <v>0</v>
      </c>
      <c r="C55" s="25">
        <f t="shared" si="0"/>
        <v>0</v>
      </c>
    </row>
    <row r="56" spans="1:3" x14ac:dyDescent="0.3">
      <c r="A56" s="36">
        <v>3</v>
      </c>
      <c r="B56" s="24">
        <f t="shared" si="1"/>
        <v>0</v>
      </c>
      <c r="C56" s="25">
        <f t="shared" si="0"/>
        <v>0</v>
      </c>
    </row>
    <row r="57" spans="1:3" x14ac:dyDescent="0.3">
      <c r="A57" s="36">
        <v>4</v>
      </c>
      <c r="B57" s="24">
        <f t="shared" si="1"/>
        <v>0</v>
      </c>
      <c r="C57" s="25">
        <f t="shared" si="0"/>
        <v>0</v>
      </c>
    </row>
    <row r="58" spans="1:3" x14ac:dyDescent="0.3">
      <c r="A58" s="36">
        <v>5</v>
      </c>
      <c r="B58" s="24">
        <f t="shared" si="1"/>
        <v>0</v>
      </c>
      <c r="C58" s="25">
        <f t="shared" si="0"/>
        <v>0</v>
      </c>
    </row>
    <row r="59" spans="1:3" x14ac:dyDescent="0.3">
      <c r="A59" s="36">
        <v>6</v>
      </c>
      <c r="B59" s="24">
        <f t="shared" si="1"/>
        <v>0</v>
      </c>
      <c r="C59" s="25">
        <f t="shared" si="0"/>
        <v>0</v>
      </c>
    </row>
    <row r="60" spans="1:3" x14ac:dyDescent="0.3">
      <c r="A60" s="36">
        <v>7</v>
      </c>
      <c r="B60" s="24">
        <f t="shared" si="1"/>
        <v>0</v>
      </c>
      <c r="C60" s="25">
        <f t="shared" si="0"/>
        <v>0</v>
      </c>
    </row>
    <row r="61" spans="1:3" x14ac:dyDescent="0.3">
      <c r="A61" s="36">
        <v>8</v>
      </c>
      <c r="B61" s="24">
        <f t="shared" si="1"/>
        <v>0</v>
      </c>
      <c r="C61" s="25">
        <f t="shared" si="0"/>
        <v>0</v>
      </c>
    </row>
    <row r="62" spans="1:3" x14ac:dyDescent="0.3">
      <c r="A62" s="36">
        <v>9</v>
      </c>
      <c r="B62" s="24">
        <f t="shared" si="1"/>
        <v>0</v>
      </c>
      <c r="C62" s="25">
        <f t="shared" si="0"/>
        <v>0</v>
      </c>
    </row>
    <row r="63" spans="1:3" x14ac:dyDescent="0.3">
      <c r="A63" s="36">
        <v>10</v>
      </c>
      <c r="B63" s="24">
        <f t="shared" si="1"/>
        <v>0</v>
      </c>
      <c r="C63" s="25">
        <f t="shared" si="0"/>
        <v>0</v>
      </c>
    </row>
    <row r="64" spans="1:3" x14ac:dyDescent="0.3">
      <c r="A64" s="36">
        <v>11</v>
      </c>
      <c r="B64" s="24">
        <f t="shared" si="1"/>
        <v>0</v>
      </c>
      <c r="C64" s="25">
        <f t="shared" si="0"/>
        <v>0</v>
      </c>
    </row>
    <row r="65" spans="1:3" x14ac:dyDescent="0.3">
      <c r="A65" s="36">
        <v>12</v>
      </c>
      <c r="B65" s="24">
        <f t="shared" si="1"/>
        <v>0</v>
      </c>
      <c r="C65" s="25">
        <f t="shared" si="0"/>
        <v>0</v>
      </c>
    </row>
    <row r="66" spans="1:3" x14ac:dyDescent="0.3">
      <c r="A66" s="36">
        <v>13</v>
      </c>
      <c r="B66" s="24">
        <f t="shared" si="1"/>
        <v>0</v>
      </c>
      <c r="C66" s="25">
        <f t="shared" si="0"/>
        <v>0</v>
      </c>
    </row>
    <row r="67" spans="1:3" x14ac:dyDescent="0.3">
      <c r="A67" s="36">
        <v>14</v>
      </c>
      <c r="B67" s="24">
        <f t="shared" si="1"/>
        <v>0</v>
      </c>
      <c r="C67" s="25">
        <f t="shared" si="0"/>
        <v>0</v>
      </c>
    </row>
    <row r="68" spans="1:3" x14ac:dyDescent="0.3">
      <c r="A68" s="36">
        <v>15</v>
      </c>
      <c r="B68" s="24">
        <f t="shared" si="1"/>
        <v>0</v>
      </c>
      <c r="C68" s="25">
        <f t="shared" si="0"/>
        <v>0</v>
      </c>
    </row>
    <row r="69" spans="1:3" x14ac:dyDescent="0.3">
      <c r="A69" s="49" t="s">
        <v>28</v>
      </c>
      <c r="B69" s="49"/>
      <c r="C69" s="26">
        <f>SUM(C54:C68)</f>
        <v>0</v>
      </c>
    </row>
    <row r="71" spans="1:3" x14ac:dyDescent="0.3">
      <c r="A71" s="27" t="s">
        <v>29</v>
      </c>
      <c r="B71" s="28">
        <v>0.04</v>
      </c>
    </row>
  </sheetData>
  <mergeCells count="43">
    <mergeCell ref="A39:B39"/>
    <mergeCell ref="A27:C27"/>
    <mergeCell ref="A28:C28"/>
    <mergeCell ref="A29:C29"/>
    <mergeCell ref="A32:B32"/>
    <mergeCell ref="A34:B34"/>
    <mergeCell ref="A36:B36"/>
    <mergeCell ref="A37:B37"/>
    <mergeCell ref="A38:B38"/>
    <mergeCell ref="A30:C30"/>
    <mergeCell ref="A31:C31"/>
    <mergeCell ref="A33:B33"/>
    <mergeCell ref="A26:C26"/>
    <mergeCell ref="B7:C7"/>
    <mergeCell ref="A9:C9"/>
    <mergeCell ref="A14:C14"/>
    <mergeCell ref="A15:C15"/>
    <mergeCell ref="A16:C16"/>
    <mergeCell ref="A17:C17"/>
    <mergeCell ref="A19:C19"/>
    <mergeCell ref="A21:C21"/>
    <mergeCell ref="A23:C23"/>
    <mergeCell ref="A24:C24"/>
    <mergeCell ref="A25:C25"/>
    <mergeCell ref="A18:C18"/>
    <mergeCell ref="A20:C20"/>
    <mergeCell ref="A22:C22"/>
    <mergeCell ref="B6:C6"/>
    <mergeCell ref="A1:C1"/>
    <mergeCell ref="A3:C3"/>
    <mergeCell ref="B4:C4"/>
    <mergeCell ref="B5:C5"/>
    <mergeCell ref="A69:B69"/>
    <mergeCell ref="A40:B40"/>
    <mergeCell ref="A45:B45"/>
    <mergeCell ref="A49:B49"/>
    <mergeCell ref="A50:B50"/>
    <mergeCell ref="A52:C52"/>
    <mergeCell ref="A41:B41"/>
    <mergeCell ref="A43:B43"/>
    <mergeCell ref="A44:B44"/>
    <mergeCell ref="A46:B46"/>
    <mergeCell ref="A47:B47"/>
  </mergeCells>
  <conditionalFormatting sqref="C43 C38">
    <cfRule type="cellIs" dxfId="118" priority="5" operator="lessThan">
      <formula>0</formula>
    </cfRule>
  </conditionalFormatting>
  <conditionalFormatting sqref="C43 C38">
    <cfRule type="cellIs" dxfId="117" priority="4" operator="lessThan">
      <formula>0</formula>
    </cfRule>
  </conditionalFormatting>
  <conditionalFormatting sqref="C43 C38">
    <cfRule type="cellIs" dxfId="116" priority="3" operator="lessThan">
      <formula>0</formula>
    </cfRule>
  </conditionalFormatting>
  <conditionalFormatting sqref="C43 C38">
    <cfRule type="cellIs" dxfId="115" priority="2" operator="lessThan">
      <formula>0</formula>
    </cfRule>
  </conditionalFormatting>
  <conditionalFormatting sqref="C46 C40">
    <cfRule type="cellIs" dxfId="114" priority="1" operator="lessThan">
      <formula>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7"/>
  <dimension ref="A1:M71"/>
  <sheetViews>
    <sheetView workbookViewId="0">
      <selection activeCell="B71" sqref="B71"/>
    </sheetView>
  </sheetViews>
  <sheetFormatPr defaultRowHeight="15" x14ac:dyDescent="0.3"/>
  <cols>
    <col min="1" max="1" width="30.7109375" style="1" customWidth="1"/>
    <col min="2" max="2" width="23.140625" style="1" customWidth="1"/>
    <col min="3" max="3" width="29.7109375" style="1" customWidth="1"/>
    <col min="4" max="16384" width="9.140625" style="1"/>
  </cols>
  <sheetData>
    <row r="1" spans="1:7" ht="18.75" x14ac:dyDescent="0.3">
      <c r="A1" s="62" t="s">
        <v>0</v>
      </c>
      <c r="B1" s="62"/>
      <c r="C1" s="62"/>
    </row>
    <row r="3" spans="1:7" x14ac:dyDescent="0.3">
      <c r="A3" s="63" t="s">
        <v>1</v>
      </c>
      <c r="B3" s="64"/>
      <c r="C3" s="64"/>
    </row>
    <row r="4" spans="1:7" ht="15.75" x14ac:dyDescent="0.3">
      <c r="A4" s="2" t="s">
        <v>2</v>
      </c>
      <c r="B4" s="65" t="s">
        <v>54</v>
      </c>
      <c r="C4" s="65"/>
    </row>
    <row r="5" spans="1:7" x14ac:dyDescent="0.3">
      <c r="A5" s="2" t="s">
        <v>3</v>
      </c>
      <c r="B5" s="71" t="s">
        <v>92</v>
      </c>
      <c r="C5" s="71"/>
    </row>
    <row r="6" spans="1:7" x14ac:dyDescent="0.3">
      <c r="A6" s="2" t="s">
        <v>4</v>
      </c>
      <c r="B6" s="83">
        <v>720</v>
      </c>
      <c r="C6" s="83"/>
      <c r="F6" s="3"/>
      <c r="G6" s="3"/>
    </row>
    <row r="7" spans="1:7" x14ac:dyDescent="0.3">
      <c r="A7" s="2" t="s">
        <v>5</v>
      </c>
      <c r="B7" s="71" t="s">
        <v>85</v>
      </c>
      <c r="C7" s="71"/>
    </row>
    <row r="9" spans="1:7" x14ac:dyDescent="0.3">
      <c r="A9" s="63" t="s">
        <v>6</v>
      </c>
      <c r="B9" s="64"/>
      <c r="C9" s="72"/>
    </row>
    <row r="10" spans="1:7" x14ac:dyDescent="0.3">
      <c r="A10" s="4" t="s">
        <v>7</v>
      </c>
      <c r="B10" s="36" t="s">
        <v>34</v>
      </c>
      <c r="C10" s="5" t="s">
        <v>8</v>
      </c>
    </row>
    <row r="11" spans="1:7" x14ac:dyDescent="0.3">
      <c r="A11" s="4" t="s">
        <v>9</v>
      </c>
      <c r="B11" s="6">
        <v>97100</v>
      </c>
      <c r="C11" s="6">
        <v>36861</v>
      </c>
      <c r="E11" s="3"/>
      <c r="F11" s="3"/>
    </row>
    <row r="12" spans="1:7" x14ac:dyDescent="0.3">
      <c r="A12" s="4" t="s">
        <v>10</v>
      </c>
      <c r="B12" s="7">
        <v>6668</v>
      </c>
      <c r="C12" s="7">
        <v>5622</v>
      </c>
      <c r="E12" s="8"/>
      <c r="F12" s="8"/>
    </row>
    <row r="14" spans="1:7" x14ac:dyDescent="0.3">
      <c r="A14" s="63" t="s">
        <v>38</v>
      </c>
      <c r="B14" s="64"/>
      <c r="C14" s="72"/>
    </row>
    <row r="15" spans="1:7" x14ac:dyDescent="0.3">
      <c r="A15" s="73"/>
      <c r="B15" s="74"/>
      <c r="C15" s="75"/>
    </row>
    <row r="16" spans="1:7" x14ac:dyDescent="0.3">
      <c r="A16" s="76"/>
      <c r="B16" s="69"/>
      <c r="C16" s="70"/>
    </row>
    <row r="17" spans="1:13" x14ac:dyDescent="0.3">
      <c r="A17" s="76"/>
      <c r="B17" s="69"/>
      <c r="C17" s="70"/>
    </row>
    <row r="18" spans="1:13" x14ac:dyDescent="0.3">
      <c r="A18" s="76"/>
      <c r="B18" s="69"/>
      <c r="C18" s="70"/>
    </row>
    <row r="19" spans="1:13" s="9" customFormat="1" x14ac:dyDescent="0.3">
      <c r="A19" s="76"/>
      <c r="B19" s="69"/>
      <c r="C19" s="70"/>
    </row>
    <row r="20" spans="1:13" x14ac:dyDescent="0.3">
      <c r="A20" s="76"/>
      <c r="B20" s="69"/>
      <c r="C20" s="70"/>
    </row>
    <row r="21" spans="1:13" x14ac:dyDescent="0.3">
      <c r="A21" s="68"/>
      <c r="B21" s="69"/>
      <c r="C21" s="70"/>
    </row>
    <row r="22" spans="1:13" x14ac:dyDescent="0.3">
      <c r="A22" s="77"/>
      <c r="B22" s="78"/>
      <c r="C22" s="79"/>
    </row>
    <row r="23" spans="1:13" x14ac:dyDescent="0.3">
      <c r="A23" s="68"/>
      <c r="B23" s="69"/>
      <c r="C23" s="70"/>
    </row>
    <row r="24" spans="1:13" x14ac:dyDescent="0.3">
      <c r="A24" s="68"/>
      <c r="B24" s="69"/>
      <c r="C24" s="70"/>
    </row>
    <row r="25" spans="1:13" x14ac:dyDescent="0.3">
      <c r="A25" s="68"/>
      <c r="B25" s="69"/>
      <c r="C25" s="70"/>
    </row>
    <row r="26" spans="1:13" x14ac:dyDescent="0.3">
      <c r="A26" s="68"/>
      <c r="B26" s="69"/>
      <c r="C26" s="70"/>
    </row>
    <row r="27" spans="1:13" x14ac:dyDescent="0.3">
      <c r="A27" s="68"/>
      <c r="B27" s="69"/>
      <c r="C27" s="70"/>
    </row>
    <row r="28" spans="1:13" x14ac:dyDescent="0.3">
      <c r="A28" s="68"/>
      <c r="B28" s="69"/>
      <c r="C28" s="70"/>
    </row>
    <row r="29" spans="1:13" x14ac:dyDescent="0.3">
      <c r="A29" s="68"/>
      <c r="B29" s="69"/>
      <c r="C29" s="70"/>
    </row>
    <row r="30" spans="1:13" x14ac:dyDescent="0.3">
      <c r="A30" s="68"/>
      <c r="B30" s="69"/>
      <c r="C30" s="70"/>
      <c r="F30" s="31"/>
      <c r="G30" s="30"/>
      <c r="H30" s="30"/>
      <c r="I30" s="30"/>
      <c r="J30" s="30"/>
      <c r="K30" s="30"/>
      <c r="L30" s="30"/>
      <c r="M30" s="30"/>
    </row>
    <row r="31" spans="1:13" x14ac:dyDescent="0.3">
      <c r="A31" s="80"/>
      <c r="B31" s="81"/>
      <c r="C31" s="82"/>
      <c r="F31" s="30"/>
      <c r="G31" s="30"/>
      <c r="H31" s="30"/>
      <c r="I31" s="30"/>
      <c r="J31" s="30"/>
      <c r="K31" s="30"/>
      <c r="L31" s="30"/>
      <c r="M31" s="30"/>
    </row>
    <row r="32" spans="1:13" x14ac:dyDescent="0.3">
      <c r="A32" s="52" t="s">
        <v>11</v>
      </c>
      <c r="B32" s="52"/>
      <c r="C32" s="10"/>
      <c r="F32" s="30"/>
      <c r="G32" s="30"/>
      <c r="H32" s="30"/>
      <c r="I32" s="30"/>
      <c r="J32" s="30"/>
      <c r="K32" s="30"/>
      <c r="L32" s="30"/>
      <c r="M32" s="30"/>
    </row>
    <row r="33" spans="1:13" x14ac:dyDescent="0.3">
      <c r="A33" s="52" t="s">
        <v>12</v>
      </c>
      <c r="B33" s="52"/>
      <c r="C33" s="11">
        <f>(C32*1.22)-C32</f>
        <v>0</v>
      </c>
      <c r="F33" s="30"/>
      <c r="G33" s="30"/>
      <c r="H33" s="30"/>
      <c r="I33" s="30"/>
      <c r="J33" s="30"/>
      <c r="K33" s="30"/>
      <c r="L33" s="30"/>
      <c r="M33" s="30"/>
    </row>
    <row r="34" spans="1:13" x14ac:dyDescent="0.3">
      <c r="A34" s="52" t="s">
        <v>13</v>
      </c>
      <c r="B34" s="52"/>
      <c r="C34" s="11">
        <f>C33+C32</f>
        <v>0</v>
      </c>
      <c r="F34" s="30"/>
      <c r="G34" s="30"/>
      <c r="H34" s="30"/>
      <c r="I34" s="30"/>
      <c r="J34" s="30"/>
      <c r="K34" s="30"/>
      <c r="L34" s="30"/>
      <c r="M34" s="30"/>
    </row>
    <row r="35" spans="1:13" x14ac:dyDescent="0.3">
      <c r="A35" s="12"/>
      <c r="B35" s="12"/>
      <c r="C35" s="13"/>
      <c r="D35" s="3"/>
      <c r="F35" s="30"/>
      <c r="G35" s="30"/>
      <c r="H35" s="30"/>
      <c r="I35" s="30"/>
      <c r="J35" s="30"/>
      <c r="K35" s="30"/>
      <c r="L35" s="30"/>
      <c r="M35" s="30"/>
    </row>
    <row r="36" spans="1:13" x14ac:dyDescent="0.3">
      <c r="A36" s="52" t="s">
        <v>14</v>
      </c>
      <c r="B36" s="52"/>
      <c r="C36" s="14"/>
      <c r="D36" s="3"/>
      <c r="F36" s="30"/>
      <c r="G36" s="30"/>
      <c r="H36" s="30"/>
      <c r="I36" s="30"/>
      <c r="J36" s="30"/>
      <c r="K36" s="30"/>
      <c r="L36" s="30"/>
      <c r="M36" s="30"/>
    </row>
    <row r="37" spans="1:13" x14ac:dyDescent="0.3">
      <c r="A37" s="52" t="s">
        <v>15</v>
      </c>
      <c r="B37" s="52"/>
      <c r="C37" s="15">
        <f>IF(C36=0, 0,B11- C36)</f>
        <v>0</v>
      </c>
      <c r="D37" s="3"/>
      <c r="F37" s="30"/>
      <c r="G37" s="30"/>
      <c r="H37" s="30"/>
      <c r="I37" s="30"/>
      <c r="J37" s="30"/>
      <c r="K37" s="30"/>
      <c r="L37" s="30"/>
      <c r="M37" s="30"/>
    </row>
    <row r="38" spans="1:13" x14ac:dyDescent="0.3">
      <c r="A38" s="58" t="s">
        <v>36</v>
      </c>
      <c r="B38" s="59"/>
      <c r="C38" s="38">
        <f>+B12/B11</f>
        <v>6.8671472708547884E-2</v>
      </c>
      <c r="F38" s="30"/>
      <c r="G38" s="30"/>
      <c r="H38" s="30"/>
      <c r="I38" s="30"/>
      <c r="J38" s="30"/>
      <c r="K38" s="30"/>
      <c r="L38" s="30"/>
      <c r="M38" s="30"/>
    </row>
    <row r="39" spans="1:13" x14ac:dyDescent="0.3">
      <c r="A39" s="58" t="s">
        <v>40</v>
      </c>
      <c r="B39" s="59"/>
      <c r="C39" s="16">
        <f>C38*C36</f>
        <v>0</v>
      </c>
      <c r="D39" s="19"/>
      <c r="F39" s="30"/>
      <c r="G39" s="30"/>
      <c r="H39" s="30"/>
      <c r="I39" s="30"/>
      <c r="J39" s="30"/>
      <c r="K39" s="30"/>
      <c r="L39" s="30"/>
      <c r="M39" s="30"/>
    </row>
    <row r="40" spans="1:13" x14ac:dyDescent="0.3">
      <c r="A40" s="50" t="s">
        <v>16</v>
      </c>
      <c r="B40" s="51"/>
      <c r="C40" s="17">
        <f>IF(C39=0,0,B12-C39)</f>
        <v>0</v>
      </c>
      <c r="F40" s="30"/>
      <c r="G40" s="30"/>
      <c r="H40" s="30"/>
      <c r="I40" s="30"/>
      <c r="J40" s="30"/>
      <c r="K40" s="30"/>
      <c r="L40" s="30"/>
      <c r="M40" s="30"/>
    </row>
    <row r="41" spans="1:13" x14ac:dyDescent="0.3">
      <c r="A41" s="50" t="s">
        <v>17</v>
      </c>
      <c r="B41" s="51"/>
      <c r="C41" s="18">
        <f>C37/B11</f>
        <v>0</v>
      </c>
      <c r="F41" s="30"/>
      <c r="G41" s="30"/>
      <c r="H41" s="30"/>
      <c r="I41" s="30"/>
      <c r="J41" s="30"/>
      <c r="K41" s="30"/>
      <c r="L41" s="30"/>
      <c r="M41" s="30"/>
    </row>
    <row r="42" spans="1:13" x14ac:dyDescent="0.3">
      <c r="C42" s="9"/>
      <c r="F42" s="30"/>
      <c r="G42" s="30"/>
      <c r="H42" s="30"/>
      <c r="I42" s="30"/>
      <c r="J42" s="30"/>
      <c r="K42" s="30"/>
      <c r="L42" s="30"/>
      <c r="M42" s="30"/>
    </row>
    <row r="43" spans="1:13" x14ac:dyDescent="0.3">
      <c r="A43" s="52" t="s">
        <v>18</v>
      </c>
      <c r="B43" s="52"/>
      <c r="C43" s="14"/>
    </row>
    <row r="44" spans="1:13" x14ac:dyDescent="0.3">
      <c r="A44" s="58" t="s">
        <v>37</v>
      </c>
      <c r="B44" s="59"/>
      <c r="C44" s="38">
        <f>+C12/C11</f>
        <v>0.15251892243834947</v>
      </c>
    </row>
    <row r="45" spans="1:13" x14ac:dyDescent="0.3">
      <c r="A45" s="52" t="s">
        <v>19</v>
      </c>
      <c r="B45" s="52"/>
      <c r="C45" s="15">
        <f>IF(C43=0, 0,C11- C43)</f>
        <v>0</v>
      </c>
    </row>
    <row r="46" spans="1:13" x14ac:dyDescent="0.3">
      <c r="A46" s="52" t="s">
        <v>20</v>
      </c>
      <c r="B46" s="52"/>
      <c r="C46" s="20">
        <f>IF(C43=0, 0, 1-C43/C11)</f>
        <v>0</v>
      </c>
    </row>
    <row r="47" spans="1:13" x14ac:dyDescent="0.3">
      <c r="A47" s="52" t="s">
        <v>21</v>
      </c>
      <c r="B47" s="52"/>
      <c r="C47" s="21">
        <f>IF(C43=0, 0, C45*C12/C11)</f>
        <v>0</v>
      </c>
    </row>
    <row r="48" spans="1:13" ht="15.75" thickBot="1" x14ac:dyDescent="0.35">
      <c r="C48" s="9"/>
    </row>
    <row r="49" spans="1:3" ht="15.75" thickBot="1" x14ac:dyDescent="0.35">
      <c r="A49" s="53" t="s">
        <v>22</v>
      </c>
      <c r="B49" s="54"/>
      <c r="C49" s="22">
        <f>C40+C47</f>
        <v>0</v>
      </c>
    </row>
    <row r="50" spans="1:3" ht="15.75" thickBot="1" x14ac:dyDescent="0.35">
      <c r="A50" s="55" t="s">
        <v>23</v>
      </c>
      <c r="B50" s="56"/>
      <c r="C50" s="23">
        <f>C69</f>
        <v>0</v>
      </c>
    </row>
    <row r="52" spans="1:3" x14ac:dyDescent="0.3">
      <c r="A52" s="57" t="s">
        <v>24</v>
      </c>
      <c r="B52" s="57"/>
      <c r="C52" s="57"/>
    </row>
    <row r="53" spans="1:3" x14ac:dyDescent="0.3">
      <c r="A53" s="37" t="s">
        <v>25</v>
      </c>
      <c r="B53" s="37" t="s">
        <v>26</v>
      </c>
      <c r="C53" s="37" t="s">
        <v>27</v>
      </c>
    </row>
    <row r="54" spans="1:3" x14ac:dyDescent="0.3">
      <c r="A54" s="36">
        <v>1</v>
      </c>
      <c r="B54" s="24">
        <f>$C$49</f>
        <v>0</v>
      </c>
      <c r="C54" s="25">
        <f t="shared" ref="C54:C68" si="0">B54/(1+$B$71)^A54</f>
        <v>0</v>
      </c>
    </row>
    <row r="55" spans="1:3" x14ac:dyDescent="0.3">
      <c r="A55" s="36">
        <v>2</v>
      </c>
      <c r="B55" s="24">
        <f t="shared" ref="B55:B68" si="1">$C$49</f>
        <v>0</v>
      </c>
      <c r="C55" s="25">
        <f t="shared" si="0"/>
        <v>0</v>
      </c>
    </row>
    <row r="56" spans="1:3" x14ac:dyDescent="0.3">
      <c r="A56" s="36">
        <v>3</v>
      </c>
      <c r="B56" s="24">
        <f t="shared" si="1"/>
        <v>0</v>
      </c>
      <c r="C56" s="25">
        <f t="shared" si="0"/>
        <v>0</v>
      </c>
    </row>
    <row r="57" spans="1:3" x14ac:dyDescent="0.3">
      <c r="A57" s="36">
        <v>4</v>
      </c>
      <c r="B57" s="24">
        <f t="shared" si="1"/>
        <v>0</v>
      </c>
      <c r="C57" s="25">
        <f t="shared" si="0"/>
        <v>0</v>
      </c>
    </row>
    <row r="58" spans="1:3" x14ac:dyDescent="0.3">
      <c r="A58" s="36">
        <v>5</v>
      </c>
      <c r="B58" s="24">
        <f t="shared" si="1"/>
        <v>0</v>
      </c>
      <c r="C58" s="25">
        <f t="shared" si="0"/>
        <v>0</v>
      </c>
    </row>
    <row r="59" spans="1:3" x14ac:dyDescent="0.3">
      <c r="A59" s="36">
        <v>6</v>
      </c>
      <c r="B59" s="24">
        <f t="shared" si="1"/>
        <v>0</v>
      </c>
      <c r="C59" s="25">
        <f t="shared" si="0"/>
        <v>0</v>
      </c>
    </row>
    <row r="60" spans="1:3" x14ac:dyDescent="0.3">
      <c r="A60" s="36">
        <v>7</v>
      </c>
      <c r="B60" s="24">
        <f t="shared" si="1"/>
        <v>0</v>
      </c>
      <c r="C60" s="25">
        <f t="shared" si="0"/>
        <v>0</v>
      </c>
    </row>
    <row r="61" spans="1:3" x14ac:dyDescent="0.3">
      <c r="A61" s="36">
        <v>8</v>
      </c>
      <c r="B61" s="24">
        <f t="shared" si="1"/>
        <v>0</v>
      </c>
      <c r="C61" s="25">
        <f t="shared" si="0"/>
        <v>0</v>
      </c>
    </row>
    <row r="62" spans="1:3" x14ac:dyDescent="0.3">
      <c r="A62" s="36">
        <v>9</v>
      </c>
      <c r="B62" s="24">
        <f t="shared" si="1"/>
        <v>0</v>
      </c>
      <c r="C62" s="25">
        <f t="shared" si="0"/>
        <v>0</v>
      </c>
    </row>
    <row r="63" spans="1:3" x14ac:dyDescent="0.3">
      <c r="A63" s="36">
        <v>10</v>
      </c>
      <c r="B63" s="24">
        <f t="shared" si="1"/>
        <v>0</v>
      </c>
      <c r="C63" s="25">
        <f t="shared" si="0"/>
        <v>0</v>
      </c>
    </row>
    <row r="64" spans="1:3" x14ac:dyDescent="0.3">
      <c r="A64" s="36">
        <v>11</v>
      </c>
      <c r="B64" s="24">
        <f t="shared" si="1"/>
        <v>0</v>
      </c>
      <c r="C64" s="25">
        <f t="shared" si="0"/>
        <v>0</v>
      </c>
    </row>
    <row r="65" spans="1:3" x14ac:dyDescent="0.3">
      <c r="A65" s="36">
        <v>12</v>
      </c>
      <c r="B65" s="24">
        <f t="shared" si="1"/>
        <v>0</v>
      </c>
      <c r="C65" s="25">
        <f t="shared" si="0"/>
        <v>0</v>
      </c>
    </row>
    <row r="66" spans="1:3" x14ac:dyDescent="0.3">
      <c r="A66" s="36">
        <v>13</v>
      </c>
      <c r="B66" s="24">
        <f t="shared" si="1"/>
        <v>0</v>
      </c>
      <c r="C66" s="25">
        <f t="shared" si="0"/>
        <v>0</v>
      </c>
    </row>
    <row r="67" spans="1:3" x14ac:dyDescent="0.3">
      <c r="A67" s="36">
        <v>14</v>
      </c>
      <c r="B67" s="24">
        <f t="shared" si="1"/>
        <v>0</v>
      </c>
      <c r="C67" s="25">
        <f t="shared" si="0"/>
        <v>0</v>
      </c>
    </row>
    <row r="68" spans="1:3" x14ac:dyDescent="0.3">
      <c r="A68" s="36">
        <v>15</v>
      </c>
      <c r="B68" s="24">
        <f t="shared" si="1"/>
        <v>0</v>
      </c>
      <c r="C68" s="25">
        <f t="shared" si="0"/>
        <v>0</v>
      </c>
    </row>
    <row r="69" spans="1:3" x14ac:dyDescent="0.3">
      <c r="A69" s="49" t="s">
        <v>28</v>
      </c>
      <c r="B69" s="49"/>
      <c r="C69" s="26">
        <f>SUM(C54:C68)</f>
        <v>0</v>
      </c>
    </row>
    <row r="71" spans="1:3" x14ac:dyDescent="0.3">
      <c r="A71" s="27" t="s">
        <v>29</v>
      </c>
      <c r="B71" s="28">
        <v>0.04</v>
      </c>
    </row>
  </sheetData>
  <mergeCells count="43">
    <mergeCell ref="A39:B39"/>
    <mergeCell ref="A27:C27"/>
    <mergeCell ref="A28:C28"/>
    <mergeCell ref="A29:C29"/>
    <mergeCell ref="A32:B32"/>
    <mergeCell ref="A34:B34"/>
    <mergeCell ref="A36:B36"/>
    <mergeCell ref="A37:B37"/>
    <mergeCell ref="A38:B38"/>
    <mergeCell ref="A30:C30"/>
    <mergeCell ref="A31:C31"/>
    <mergeCell ref="A33:B33"/>
    <mergeCell ref="A26:C26"/>
    <mergeCell ref="B7:C7"/>
    <mergeCell ref="A9:C9"/>
    <mergeCell ref="A14:C14"/>
    <mergeCell ref="A15:C15"/>
    <mergeCell ref="A16:C16"/>
    <mergeCell ref="A17:C17"/>
    <mergeCell ref="A19:C19"/>
    <mergeCell ref="A21:C21"/>
    <mergeCell ref="A23:C23"/>
    <mergeCell ref="A24:C24"/>
    <mergeCell ref="A25:C25"/>
    <mergeCell ref="A18:C18"/>
    <mergeCell ref="A20:C20"/>
    <mergeCell ref="A22:C22"/>
    <mergeCell ref="B6:C6"/>
    <mergeCell ref="A1:C1"/>
    <mergeCell ref="A3:C3"/>
    <mergeCell ref="B4:C4"/>
    <mergeCell ref="B5:C5"/>
    <mergeCell ref="A69:B69"/>
    <mergeCell ref="A40:B40"/>
    <mergeCell ref="A45:B45"/>
    <mergeCell ref="A49:B49"/>
    <mergeCell ref="A50:B50"/>
    <mergeCell ref="A52:C52"/>
    <mergeCell ref="A41:B41"/>
    <mergeCell ref="A43:B43"/>
    <mergeCell ref="A44:B44"/>
    <mergeCell ref="A46:B46"/>
    <mergeCell ref="A47:B47"/>
  </mergeCells>
  <conditionalFormatting sqref="C43 C38">
    <cfRule type="cellIs" dxfId="113" priority="5" operator="lessThan">
      <formula>0</formula>
    </cfRule>
  </conditionalFormatting>
  <conditionalFormatting sqref="C43 C38">
    <cfRule type="cellIs" dxfId="112" priority="4" operator="lessThan">
      <formula>0</formula>
    </cfRule>
  </conditionalFormatting>
  <conditionalFormatting sqref="C43 C38">
    <cfRule type="cellIs" dxfId="111" priority="3" operator="lessThan">
      <formula>0</formula>
    </cfRule>
  </conditionalFormatting>
  <conditionalFormatting sqref="C43 C38">
    <cfRule type="cellIs" dxfId="110" priority="2" operator="lessThan">
      <formula>0</formula>
    </cfRule>
  </conditionalFormatting>
  <conditionalFormatting sqref="C46 C40">
    <cfRule type="cellIs" dxfId="109" priority="1" operator="lessThan">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5"/>
  <dimension ref="A1:M71"/>
  <sheetViews>
    <sheetView topLeftCell="A43" workbookViewId="0">
      <selection activeCell="B71" sqref="B71"/>
    </sheetView>
  </sheetViews>
  <sheetFormatPr defaultRowHeight="15" x14ac:dyDescent="0.3"/>
  <cols>
    <col min="1" max="1" width="30.7109375" style="1" customWidth="1"/>
    <col min="2" max="2" width="23.140625" style="1" customWidth="1"/>
    <col min="3" max="3" width="29.7109375" style="1" customWidth="1"/>
    <col min="4" max="16384" width="9.140625" style="1"/>
  </cols>
  <sheetData>
    <row r="1" spans="1:7" ht="18.75" x14ac:dyDescent="0.3">
      <c r="A1" s="62" t="s">
        <v>0</v>
      </c>
      <c r="B1" s="62"/>
      <c r="C1" s="62"/>
    </row>
    <row r="3" spans="1:7" x14ac:dyDescent="0.3">
      <c r="A3" s="63" t="s">
        <v>1</v>
      </c>
      <c r="B3" s="64"/>
      <c r="C3" s="64"/>
    </row>
    <row r="4" spans="1:7" ht="15.75" x14ac:dyDescent="0.3">
      <c r="A4" s="2" t="s">
        <v>2</v>
      </c>
      <c r="B4" s="65" t="s">
        <v>55</v>
      </c>
      <c r="C4" s="65"/>
    </row>
    <row r="5" spans="1:7" x14ac:dyDescent="0.3">
      <c r="A5" s="2" t="s">
        <v>3</v>
      </c>
      <c r="B5" s="71" t="s">
        <v>91</v>
      </c>
      <c r="C5" s="71"/>
    </row>
    <row r="6" spans="1:7" x14ac:dyDescent="0.3">
      <c r="A6" s="2" t="s">
        <v>4</v>
      </c>
      <c r="B6" s="83">
        <v>1243</v>
      </c>
      <c r="C6" s="83"/>
      <c r="F6" s="3"/>
      <c r="G6" s="3"/>
    </row>
    <row r="7" spans="1:7" x14ac:dyDescent="0.3">
      <c r="A7" s="2" t="s">
        <v>5</v>
      </c>
      <c r="B7" s="71" t="s">
        <v>85</v>
      </c>
      <c r="C7" s="71"/>
    </row>
    <row r="9" spans="1:7" x14ac:dyDescent="0.3">
      <c r="A9" s="63" t="s">
        <v>39</v>
      </c>
      <c r="B9" s="64"/>
      <c r="C9" s="72"/>
    </row>
    <row r="10" spans="1:7" x14ac:dyDescent="0.3">
      <c r="A10" s="4" t="s">
        <v>7</v>
      </c>
      <c r="B10" s="36" t="s">
        <v>34</v>
      </c>
      <c r="C10" s="5" t="s">
        <v>8</v>
      </c>
    </row>
    <row r="11" spans="1:7" x14ac:dyDescent="0.3">
      <c r="A11" s="4" t="s">
        <v>9</v>
      </c>
      <c r="B11" s="6">
        <v>172553</v>
      </c>
      <c r="C11" s="6">
        <v>49563</v>
      </c>
      <c r="E11" s="3"/>
      <c r="F11" s="3"/>
    </row>
    <row r="12" spans="1:7" x14ac:dyDescent="0.3">
      <c r="A12" s="4" t="s">
        <v>10</v>
      </c>
      <c r="B12" s="7">
        <v>11702</v>
      </c>
      <c r="C12" s="7">
        <v>7817</v>
      </c>
      <c r="E12" s="8"/>
      <c r="F12" s="8"/>
    </row>
    <row r="14" spans="1:7" x14ac:dyDescent="0.3">
      <c r="A14" s="63" t="s">
        <v>38</v>
      </c>
      <c r="B14" s="64"/>
      <c r="C14" s="72"/>
    </row>
    <row r="15" spans="1:7" x14ac:dyDescent="0.3">
      <c r="A15" s="73"/>
      <c r="B15" s="74"/>
      <c r="C15" s="75"/>
    </row>
    <row r="16" spans="1:7" x14ac:dyDescent="0.3">
      <c r="A16" s="76"/>
      <c r="B16" s="69"/>
      <c r="C16" s="70"/>
    </row>
    <row r="17" spans="1:13" x14ac:dyDescent="0.3">
      <c r="A17" s="76"/>
      <c r="B17" s="69"/>
      <c r="C17" s="70"/>
    </row>
    <row r="18" spans="1:13" x14ac:dyDescent="0.3">
      <c r="A18" s="76"/>
      <c r="B18" s="69"/>
      <c r="C18" s="70"/>
    </row>
    <row r="19" spans="1:13" s="9" customFormat="1" x14ac:dyDescent="0.3">
      <c r="A19" s="76"/>
      <c r="B19" s="69"/>
      <c r="C19" s="70"/>
    </row>
    <row r="20" spans="1:13" x14ac:dyDescent="0.3">
      <c r="A20" s="76"/>
      <c r="B20" s="69"/>
      <c r="C20" s="70"/>
    </row>
    <row r="21" spans="1:13" x14ac:dyDescent="0.3">
      <c r="A21" s="68"/>
      <c r="B21" s="69"/>
      <c r="C21" s="70"/>
    </row>
    <row r="22" spans="1:13" x14ac:dyDescent="0.3">
      <c r="A22" s="77"/>
      <c r="B22" s="78"/>
      <c r="C22" s="79"/>
    </row>
    <row r="23" spans="1:13" x14ac:dyDescent="0.3">
      <c r="A23" s="68"/>
      <c r="B23" s="69"/>
      <c r="C23" s="70"/>
    </row>
    <row r="24" spans="1:13" x14ac:dyDescent="0.3">
      <c r="A24" s="68"/>
      <c r="B24" s="69"/>
      <c r="C24" s="70"/>
    </row>
    <row r="25" spans="1:13" x14ac:dyDescent="0.3">
      <c r="A25" s="68"/>
      <c r="B25" s="69"/>
      <c r="C25" s="70"/>
    </row>
    <row r="26" spans="1:13" x14ac:dyDescent="0.3">
      <c r="A26" s="68"/>
      <c r="B26" s="69"/>
      <c r="C26" s="70"/>
    </row>
    <row r="27" spans="1:13" x14ac:dyDescent="0.3">
      <c r="A27" s="68"/>
      <c r="B27" s="69"/>
      <c r="C27" s="70"/>
    </row>
    <row r="28" spans="1:13" x14ac:dyDescent="0.3">
      <c r="A28" s="68"/>
      <c r="B28" s="69"/>
      <c r="C28" s="70"/>
    </row>
    <row r="29" spans="1:13" x14ac:dyDescent="0.3">
      <c r="A29" s="68"/>
      <c r="B29" s="69"/>
      <c r="C29" s="70"/>
    </row>
    <row r="30" spans="1:13" x14ac:dyDescent="0.3">
      <c r="A30" s="68"/>
      <c r="B30" s="69"/>
      <c r="C30" s="70"/>
      <c r="F30" s="31"/>
      <c r="G30" s="30"/>
      <c r="H30" s="30"/>
      <c r="I30" s="30"/>
      <c r="J30" s="30"/>
      <c r="K30" s="30"/>
      <c r="L30" s="30"/>
      <c r="M30" s="30"/>
    </row>
    <row r="31" spans="1:13" x14ac:dyDescent="0.3">
      <c r="A31" s="80"/>
      <c r="B31" s="81"/>
      <c r="C31" s="82"/>
      <c r="F31" s="30"/>
      <c r="G31" s="30"/>
      <c r="H31" s="30"/>
      <c r="I31" s="30"/>
      <c r="J31" s="30"/>
      <c r="K31" s="30"/>
      <c r="L31" s="30"/>
      <c r="M31" s="30"/>
    </row>
    <row r="32" spans="1:13" x14ac:dyDescent="0.3">
      <c r="A32" s="52" t="s">
        <v>11</v>
      </c>
      <c r="B32" s="52"/>
      <c r="C32" s="10"/>
      <c r="F32" s="30"/>
      <c r="G32" s="30"/>
      <c r="H32" s="30"/>
      <c r="I32" s="30"/>
      <c r="J32" s="30"/>
      <c r="K32" s="30"/>
      <c r="L32" s="30"/>
      <c r="M32" s="30"/>
    </row>
    <row r="33" spans="1:13" x14ac:dyDescent="0.3">
      <c r="A33" s="52" t="s">
        <v>12</v>
      </c>
      <c r="B33" s="52"/>
      <c r="C33" s="11">
        <f>(C32*1.22)-C32</f>
        <v>0</v>
      </c>
      <c r="F33" s="30"/>
      <c r="G33" s="30"/>
      <c r="H33" s="30"/>
      <c r="I33" s="30"/>
      <c r="J33" s="30"/>
      <c r="K33" s="30"/>
      <c r="L33" s="30"/>
      <c r="M33" s="30"/>
    </row>
    <row r="34" spans="1:13" x14ac:dyDescent="0.3">
      <c r="A34" s="52" t="s">
        <v>13</v>
      </c>
      <c r="B34" s="52"/>
      <c r="C34" s="11">
        <f>C33+C32</f>
        <v>0</v>
      </c>
      <c r="F34" s="30"/>
      <c r="G34" s="30"/>
      <c r="H34" s="30"/>
      <c r="I34" s="30"/>
      <c r="J34" s="30"/>
      <c r="K34" s="30"/>
      <c r="L34" s="30"/>
      <c r="M34" s="30"/>
    </row>
    <row r="35" spans="1:13" x14ac:dyDescent="0.3">
      <c r="A35" s="12"/>
      <c r="B35" s="12"/>
      <c r="C35" s="13"/>
      <c r="D35" s="3"/>
      <c r="F35" s="30"/>
      <c r="G35" s="30"/>
      <c r="H35" s="30"/>
      <c r="I35" s="30"/>
      <c r="J35" s="30"/>
      <c r="K35" s="30"/>
      <c r="L35" s="30"/>
      <c r="M35" s="30"/>
    </row>
    <row r="36" spans="1:13" x14ac:dyDescent="0.3">
      <c r="A36" s="52" t="s">
        <v>14</v>
      </c>
      <c r="B36" s="52"/>
      <c r="C36" s="14"/>
      <c r="D36" s="3"/>
      <c r="F36" s="30"/>
      <c r="G36" s="30"/>
      <c r="H36" s="30"/>
      <c r="I36" s="30"/>
      <c r="J36" s="30"/>
      <c r="K36" s="30"/>
      <c r="L36" s="30"/>
      <c r="M36" s="30"/>
    </row>
    <row r="37" spans="1:13" x14ac:dyDescent="0.3">
      <c r="A37" s="52" t="s">
        <v>15</v>
      </c>
      <c r="B37" s="52"/>
      <c r="C37" s="15">
        <f>IF(C36=0, 0,B11- C36)</f>
        <v>0</v>
      </c>
      <c r="D37" s="3"/>
      <c r="F37" s="30"/>
      <c r="G37" s="30"/>
      <c r="H37" s="30"/>
      <c r="I37" s="30"/>
      <c r="J37" s="30"/>
      <c r="K37" s="30"/>
      <c r="L37" s="30"/>
      <c r="M37" s="30"/>
    </row>
    <row r="38" spans="1:13" x14ac:dyDescent="0.3">
      <c r="A38" s="58" t="s">
        <v>36</v>
      </c>
      <c r="B38" s="59"/>
      <c r="C38" s="38">
        <f>+B12/B11</f>
        <v>6.7816844679605692E-2</v>
      </c>
      <c r="F38" s="30"/>
      <c r="G38" s="30"/>
      <c r="H38" s="30"/>
      <c r="I38" s="30"/>
      <c r="J38" s="30"/>
      <c r="K38" s="30"/>
      <c r="L38" s="30"/>
      <c r="M38" s="30"/>
    </row>
    <row r="39" spans="1:13" x14ac:dyDescent="0.3">
      <c r="A39" s="58" t="s">
        <v>40</v>
      </c>
      <c r="B39" s="59"/>
      <c r="C39" s="16">
        <f>C38*C36</f>
        <v>0</v>
      </c>
      <c r="D39" s="19"/>
      <c r="F39" s="30"/>
      <c r="G39" s="30"/>
      <c r="H39" s="30"/>
      <c r="I39" s="30"/>
      <c r="J39" s="30"/>
      <c r="K39" s="30"/>
      <c r="L39" s="30"/>
      <c r="M39" s="30"/>
    </row>
    <row r="40" spans="1:13" x14ac:dyDescent="0.3">
      <c r="A40" s="50" t="s">
        <v>16</v>
      </c>
      <c r="B40" s="51"/>
      <c r="C40" s="17">
        <f>IF(C39=0,0,B12-C39)</f>
        <v>0</v>
      </c>
      <c r="F40" s="30"/>
      <c r="G40" s="30"/>
      <c r="H40" s="30"/>
      <c r="I40" s="30"/>
      <c r="J40" s="30"/>
      <c r="K40" s="30"/>
      <c r="L40" s="30"/>
      <c r="M40" s="30"/>
    </row>
    <row r="41" spans="1:13" x14ac:dyDescent="0.3">
      <c r="A41" s="50" t="s">
        <v>17</v>
      </c>
      <c r="B41" s="51"/>
      <c r="C41" s="18">
        <f>C37/B11</f>
        <v>0</v>
      </c>
      <c r="F41" s="30"/>
      <c r="G41" s="30"/>
      <c r="H41" s="30"/>
      <c r="I41" s="30"/>
      <c r="J41" s="30"/>
      <c r="K41" s="30"/>
      <c r="L41" s="30"/>
      <c r="M41" s="30"/>
    </row>
    <row r="42" spans="1:13" x14ac:dyDescent="0.3">
      <c r="C42" s="9"/>
      <c r="F42" s="30"/>
      <c r="G42" s="30"/>
      <c r="H42" s="30"/>
      <c r="I42" s="30"/>
      <c r="J42" s="30"/>
      <c r="K42" s="30"/>
      <c r="L42" s="30"/>
      <c r="M42" s="30"/>
    </row>
    <row r="43" spans="1:13" x14ac:dyDescent="0.3">
      <c r="A43" s="52" t="s">
        <v>18</v>
      </c>
      <c r="B43" s="52"/>
      <c r="C43" s="14"/>
    </row>
    <row r="44" spans="1:13" x14ac:dyDescent="0.3">
      <c r="A44" s="58" t="s">
        <v>37</v>
      </c>
      <c r="B44" s="59"/>
      <c r="C44" s="38">
        <f>+C12/C11</f>
        <v>0.15771845933458425</v>
      </c>
    </row>
    <row r="45" spans="1:13" x14ac:dyDescent="0.3">
      <c r="A45" s="52" t="s">
        <v>19</v>
      </c>
      <c r="B45" s="52"/>
      <c r="C45" s="15">
        <f>IF(C43=0, 0,C11- C43)</f>
        <v>0</v>
      </c>
    </row>
    <row r="46" spans="1:13" x14ac:dyDescent="0.3">
      <c r="A46" s="52" t="s">
        <v>20</v>
      </c>
      <c r="B46" s="52"/>
      <c r="C46" s="20">
        <f>IF(C43=0, 0, 1-C43/C11)</f>
        <v>0</v>
      </c>
    </row>
    <row r="47" spans="1:13" x14ac:dyDescent="0.3">
      <c r="A47" s="52" t="s">
        <v>21</v>
      </c>
      <c r="B47" s="52"/>
      <c r="C47" s="21">
        <f>IF(C43=0, 0, C45*C12/C11)</f>
        <v>0</v>
      </c>
    </row>
    <row r="48" spans="1:13" ht="15.75" thickBot="1" x14ac:dyDescent="0.35">
      <c r="C48" s="9"/>
    </row>
    <row r="49" spans="1:3" ht="15.75" thickBot="1" x14ac:dyDescent="0.35">
      <c r="A49" s="53" t="s">
        <v>22</v>
      </c>
      <c r="B49" s="54"/>
      <c r="C49" s="22">
        <f>C40+C47</f>
        <v>0</v>
      </c>
    </row>
    <row r="50" spans="1:3" ht="15.75" thickBot="1" x14ac:dyDescent="0.35">
      <c r="A50" s="55" t="s">
        <v>23</v>
      </c>
      <c r="B50" s="56"/>
      <c r="C50" s="23">
        <f>C69</f>
        <v>0</v>
      </c>
    </row>
    <row r="52" spans="1:3" x14ac:dyDescent="0.3">
      <c r="A52" s="57" t="s">
        <v>24</v>
      </c>
      <c r="B52" s="57"/>
      <c r="C52" s="57"/>
    </row>
    <row r="53" spans="1:3" x14ac:dyDescent="0.3">
      <c r="A53" s="37" t="s">
        <v>25</v>
      </c>
      <c r="B53" s="37" t="s">
        <v>26</v>
      </c>
      <c r="C53" s="37" t="s">
        <v>27</v>
      </c>
    </row>
    <row r="54" spans="1:3" x14ac:dyDescent="0.3">
      <c r="A54" s="36">
        <v>1</v>
      </c>
      <c r="B54" s="24">
        <f>$C$49</f>
        <v>0</v>
      </c>
      <c r="C54" s="25">
        <f t="shared" ref="C54:C68" si="0">B54/(1+$B$71)^A54</f>
        <v>0</v>
      </c>
    </row>
    <row r="55" spans="1:3" x14ac:dyDescent="0.3">
      <c r="A55" s="36">
        <v>2</v>
      </c>
      <c r="B55" s="24">
        <f t="shared" ref="B55:B68" si="1">$C$49</f>
        <v>0</v>
      </c>
      <c r="C55" s="25">
        <f t="shared" si="0"/>
        <v>0</v>
      </c>
    </row>
    <row r="56" spans="1:3" x14ac:dyDescent="0.3">
      <c r="A56" s="36">
        <v>3</v>
      </c>
      <c r="B56" s="24">
        <f t="shared" si="1"/>
        <v>0</v>
      </c>
      <c r="C56" s="25">
        <f t="shared" si="0"/>
        <v>0</v>
      </c>
    </row>
    <row r="57" spans="1:3" x14ac:dyDescent="0.3">
      <c r="A57" s="36">
        <v>4</v>
      </c>
      <c r="B57" s="24">
        <f t="shared" si="1"/>
        <v>0</v>
      </c>
      <c r="C57" s="25">
        <f t="shared" si="0"/>
        <v>0</v>
      </c>
    </row>
    <row r="58" spans="1:3" x14ac:dyDescent="0.3">
      <c r="A58" s="36">
        <v>5</v>
      </c>
      <c r="B58" s="24">
        <f t="shared" si="1"/>
        <v>0</v>
      </c>
      <c r="C58" s="25">
        <f t="shared" si="0"/>
        <v>0</v>
      </c>
    </row>
    <row r="59" spans="1:3" x14ac:dyDescent="0.3">
      <c r="A59" s="36">
        <v>6</v>
      </c>
      <c r="B59" s="24">
        <f t="shared" si="1"/>
        <v>0</v>
      </c>
      <c r="C59" s="25">
        <f t="shared" si="0"/>
        <v>0</v>
      </c>
    </row>
    <row r="60" spans="1:3" x14ac:dyDescent="0.3">
      <c r="A60" s="36">
        <v>7</v>
      </c>
      <c r="B60" s="24">
        <f t="shared" si="1"/>
        <v>0</v>
      </c>
      <c r="C60" s="25">
        <f t="shared" si="0"/>
        <v>0</v>
      </c>
    </row>
    <row r="61" spans="1:3" x14ac:dyDescent="0.3">
      <c r="A61" s="36">
        <v>8</v>
      </c>
      <c r="B61" s="24">
        <f t="shared" si="1"/>
        <v>0</v>
      </c>
      <c r="C61" s="25">
        <f t="shared" si="0"/>
        <v>0</v>
      </c>
    </row>
    <row r="62" spans="1:3" x14ac:dyDescent="0.3">
      <c r="A62" s="36">
        <v>9</v>
      </c>
      <c r="B62" s="24">
        <f t="shared" si="1"/>
        <v>0</v>
      </c>
      <c r="C62" s="25">
        <f t="shared" si="0"/>
        <v>0</v>
      </c>
    </row>
    <row r="63" spans="1:3" x14ac:dyDescent="0.3">
      <c r="A63" s="36">
        <v>10</v>
      </c>
      <c r="B63" s="24">
        <f t="shared" si="1"/>
        <v>0</v>
      </c>
      <c r="C63" s="25">
        <f t="shared" si="0"/>
        <v>0</v>
      </c>
    </row>
    <row r="64" spans="1:3" x14ac:dyDescent="0.3">
      <c r="A64" s="36">
        <v>11</v>
      </c>
      <c r="B64" s="24">
        <f t="shared" si="1"/>
        <v>0</v>
      </c>
      <c r="C64" s="25">
        <f t="shared" si="0"/>
        <v>0</v>
      </c>
    </row>
    <row r="65" spans="1:3" x14ac:dyDescent="0.3">
      <c r="A65" s="36">
        <v>12</v>
      </c>
      <c r="B65" s="24">
        <f t="shared" si="1"/>
        <v>0</v>
      </c>
      <c r="C65" s="25">
        <f t="shared" si="0"/>
        <v>0</v>
      </c>
    </row>
    <row r="66" spans="1:3" x14ac:dyDescent="0.3">
      <c r="A66" s="36">
        <v>13</v>
      </c>
      <c r="B66" s="24">
        <f t="shared" si="1"/>
        <v>0</v>
      </c>
      <c r="C66" s="25">
        <f t="shared" si="0"/>
        <v>0</v>
      </c>
    </row>
    <row r="67" spans="1:3" x14ac:dyDescent="0.3">
      <c r="A67" s="36">
        <v>14</v>
      </c>
      <c r="B67" s="24">
        <f t="shared" si="1"/>
        <v>0</v>
      </c>
      <c r="C67" s="25">
        <f t="shared" si="0"/>
        <v>0</v>
      </c>
    </row>
    <row r="68" spans="1:3" x14ac:dyDescent="0.3">
      <c r="A68" s="36">
        <v>15</v>
      </c>
      <c r="B68" s="24">
        <f t="shared" si="1"/>
        <v>0</v>
      </c>
      <c r="C68" s="25">
        <f t="shared" si="0"/>
        <v>0</v>
      </c>
    </row>
    <row r="69" spans="1:3" x14ac:dyDescent="0.3">
      <c r="A69" s="49" t="s">
        <v>28</v>
      </c>
      <c r="B69" s="49"/>
      <c r="C69" s="26">
        <f>SUM(C54:C68)</f>
        <v>0</v>
      </c>
    </row>
    <row r="71" spans="1:3" x14ac:dyDescent="0.3">
      <c r="A71" s="27" t="s">
        <v>29</v>
      </c>
      <c r="B71" s="28">
        <v>0.04</v>
      </c>
    </row>
  </sheetData>
  <mergeCells count="43">
    <mergeCell ref="A39:B39"/>
    <mergeCell ref="A27:C27"/>
    <mergeCell ref="A28:C28"/>
    <mergeCell ref="A29:C29"/>
    <mergeCell ref="A32:B32"/>
    <mergeCell ref="A34:B34"/>
    <mergeCell ref="A36:B36"/>
    <mergeCell ref="A37:B37"/>
    <mergeCell ref="A38:B38"/>
    <mergeCell ref="A30:C30"/>
    <mergeCell ref="A31:C31"/>
    <mergeCell ref="A33:B33"/>
    <mergeCell ref="A26:C26"/>
    <mergeCell ref="B7:C7"/>
    <mergeCell ref="A9:C9"/>
    <mergeCell ref="A14:C14"/>
    <mergeCell ref="A15:C15"/>
    <mergeCell ref="A16:C16"/>
    <mergeCell ref="A17:C17"/>
    <mergeCell ref="A19:C19"/>
    <mergeCell ref="A21:C21"/>
    <mergeCell ref="A23:C23"/>
    <mergeCell ref="A24:C24"/>
    <mergeCell ref="A25:C25"/>
    <mergeCell ref="A18:C18"/>
    <mergeCell ref="A20:C20"/>
    <mergeCell ref="A22:C22"/>
    <mergeCell ref="B6:C6"/>
    <mergeCell ref="A1:C1"/>
    <mergeCell ref="A3:C3"/>
    <mergeCell ref="B4:C4"/>
    <mergeCell ref="B5:C5"/>
    <mergeCell ref="A69:B69"/>
    <mergeCell ref="A40:B40"/>
    <mergeCell ref="A45:B45"/>
    <mergeCell ref="A49:B49"/>
    <mergeCell ref="A50:B50"/>
    <mergeCell ref="A52:C52"/>
    <mergeCell ref="A41:B41"/>
    <mergeCell ref="A43:B43"/>
    <mergeCell ref="A44:B44"/>
    <mergeCell ref="A46:B46"/>
    <mergeCell ref="A47:B47"/>
  </mergeCells>
  <conditionalFormatting sqref="C43 C38">
    <cfRule type="cellIs" dxfId="108" priority="5" operator="lessThan">
      <formula>0</formula>
    </cfRule>
  </conditionalFormatting>
  <conditionalFormatting sqref="C43 C38">
    <cfRule type="cellIs" dxfId="107" priority="4" operator="lessThan">
      <formula>0</formula>
    </cfRule>
  </conditionalFormatting>
  <conditionalFormatting sqref="C43 C38">
    <cfRule type="cellIs" dxfId="106" priority="3" operator="lessThan">
      <formula>0</formula>
    </cfRule>
  </conditionalFormatting>
  <conditionalFormatting sqref="C43 C38">
    <cfRule type="cellIs" dxfId="105" priority="2" operator="lessThan">
      <formula>0</formula>
    </cfRule>
  </conditionalFormatting>
  <conditionalFormatting sqref="C46 C40">
    <cfRule type="cellIs" dxfId="104" priority="1" operator="lessThan">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topLeftCell="A40" workbookViewId="0">
      <selection activeCell="B71" sqref="B71"/>
    </sheetView>
  </sheetViews>
  <sheetFormatPr defaultRowHeight="15" x14ac:dyDescent="0.3"/>
  <cols>
    <col min="1" max="1" width="30.7109375" style="1" customWidth="1"/>
    <col min="2" max="2" width="23.140625" style="1" customWidth="1"/>
    <col min="3" max="3" width="41.5703125" style="1" customWidth="1"/>
    <col min="4" max="16384" width="9.140625" style="1"/>
  </cols>
  <sheetData>
    <row r="1" spans="1:7" ht="18.75" x14ac:dyDescent="0.3">
      <c r="A1" s="62" t="s">
        <v>0</v>
      </c>
      <c r="B1" s="62"/>
      <c r="C1" s="62"/>
    </row>
    <row r="3" spans="1:7" x14ac:dyDescent="0.3">
      <c r="A3" s="63" t="s">
        <v>1</v>
      </c>
      <c r="B3" s="64"/>
      <c r="C3" s="64"/>
    </row>
    <row r="4" spans="1:7" ht="15.75" x14ac:dyDescent="0.3">
      <c r="A4" s="2" t="s">
        <v>2</v>
      </c>
      <c r="B4" s="65" t="s">
        <v>56</v>
      </c>
      <c r="C4" s="65"/>
    </row>
    <row r="5" spans="1:7" x14ac:dyDescent="0.3">
      <c r="A5" s="2" t="s">
        <v>3</v>
      </c>
      <c r="B5" s="71" t="s">
        <v>93</v>
      </c>
      <c r="C5" s="71"/>
    </row>
    <row r="6" spans="1:7" x14ac:dyDescent="0.3">
      <c r="A6" s="2" t="s">
        <v>4</v>
      </c>
      <c r="B6" s="83">
        <v>1172</v>
      </c>
      <c r="C6" s="83"/>
      <c r="F6" s="3"/>
      <c r="G6" s="3"/>
    </row>
    <row r="7" spans="1:7" x14ac:dyDescent="0.3">
      <c r="A7" s="2" t="s">
        <v>5</v>
      </c>
      <c r="B7" s="71" t="s">
        <v>85</v>
      </c>
      <c r="C7" s="71"/>
    </row>
    <row r="9" spans="1:7" x14ac:dyDescent="0.3">
      <c r="A9" s="63" t="s">
        <v>39</v>
      </c>
      <c r="B9" s="64"/>
      <c r="C9" s="72"/>
    </row>
    <row r="10" spans="1:7" x14ac:dyDescent="0.3">
      <c r="A10" s="4" t="s">
        <v>7</v>
      </c>
      <c r="B10" s="36" t="s">
        <v>34</v>
      </c>
      <c r="C10" s="5" t="s">
        <v>8</v>
      </c>
    </row>
    <row r="11" spans="1:7" x14ac:dyDescent="0.3">
      <c r="A11" s="4" t="s">
        <v>9</v>
      </c>
      <c r="B11" s="6">
        <v>235297</v>
      </c>
      <c r="C11" s="6">
        <v>92248</v>
      </c>
      <c r="E11" s="3"/>
      <c r="F11" s="3"/>
    </row>
    <row r="12" spans="1:7" x14ac:dyDescent="0.3">
      <c r="A12" s="4" t="s">
        <v>10</v>
      </c>
      <c r="B12" s="7">
        <v>14243</v>
      </c>
      <c r="C12" s="7">
        <v>12686</v>
      </c>
      <c r="E12" s="8"/>
      <c r="F12" s="8"/>
    </row>
    <row r="14" spans="1:7" x14ac:dyDescent="0.3">
      <c r="A14" s="63" t="s">
        <v>38</v>
      </c>
      <c r="B14" s="64"/>
      <c r="C14" s="72"/>
    </row>
    <row r="15" spans="1:7" x14ac:dyDescent="0.3">
      <c r="A15" s="73"/>
      <c r="B15" s="74"/>
      <c r="C15" s="75"/>
    </row>
    <row r="16" spans="1:7" x14ac:dyDescent="0.3">
      <c r="A16" s="76"/>
      <c r="B16" s="69"/>
      <c r="C16" s="70"/>
    </row>
    <row r="17" spans="1:13" x14ac:dyDescent="0.3">
      <c r="A17" s="76"/>
      <c r="B17" s="69"/>
      <c r="C17" s="70"/>
    </row>
    <row r="18" spans="1:13" x14ac:dyDescent="0.3">
      <c r="A18" s="76"/>
      <c r="B18" s="69"/>
      <c r="C18" s="70"/>
    </row>
    <row r="19" spans="1:13" s="9" customFormat="1" x14ac:dyDescent="0.3">
      <c r="A19" s="76"/>
      <c r="B19" s="69"/>
      <c r="C19" s="70"/>
    </row>
    <row r="20" spans="1:13" x14ac:dyDescent="0.3">
      <c r="A20" s="76"/>
      <c r="B20" s="69"/>
      <c r="C20" s="70"/>
    </row>
    <row r="21" spans="1:13" x14ac:dyDescent="0.3">
      <c r="A21" s="68"/>
      <c r="B21" s="69"/>
      <c r="C21" s="70"/>
    </row>
    <row r="22" spans="1:13" x14ac:dyDescent="0.3">
      <c r="A22" s="77"/>
      <c r="B22" s="78"/>
      <c r="C22" s="79"/>
    </row>
    <row r="23" spans="1:13" x14ac:dyDescent="0.3">
      <c r="A23" s="68"/>
      <c r="B23" s="69"/>
      <c r="C23" s="70"/>
    </row>
    <row r="24" spans="1:13" x14ac:dyDescent="0.3">
      <c r="A24" s="68"/>
      <c r="B24" s="69"/>
      <c r="C24" s="70"/>
    </row>
    <row r="25" spans="1:13" x14ac:dyDescent="0.3">
      <c r="A25" s="68"/>
      <c r="B25" s="69"/>
      <c r="C25" s="70"/>
    </row>
    <row r="26" spans="1:13" x14ac:dyDescent="0.3">
      <c r="A26" s="68"/>
      <c r="B26" s="69"/>
      <c r="C26" s="70"/>
    </row>
    <row r="27" spans="1:13" x14ac:dyDescent="0.3">
      <c r="A27" s="68"/>
      <c r="B27" s="69"/>
      <c r="C27" s="70"/>
    </row>
    <row r="28" spans="1:13" x14ac:dyDescent="0.3">
      <c r="A28" s="68"/>
      <c r="B28" s="69"/>
      <c r="C28" s="70"/>
    </row>
    <row r="29" spans="1:13" x14ac:dyDescent="0.3">
      <c r="A29" s="68"/>
      <c r="B29" s="69"/>
      <c r="C29" s="70"/>
    </row>
    <row r="30" spans="1:13" x14ac:dyDescent="0.3">
      <c r="A30" s="68"/>
      <c r="B30" s="69"/>
      <c r="C30" s="70"/>
      <c r="F30" s="31"/>
      <c r="G30" s="30"/>
      <c r="H30" s="30"/>
      <c r="I30" s="30"/>
      <c r="J30" s="30"/>
      <c r="K30" s="30"/>
      <c r="L30" s="30"/>
      <c r="M30" s="30"/>
    </row>
    <row r="31" spans="1:13" x14ac:dyDescent="0.3">
      <c r="A31" s="80"/>
      <c r="B31" s="81"/>
      <c r="C31" s="82"/>
      <c r="F31" s="30"/>
      <c r="G31" s="30"/>
      <c r="H31" s="30"/>
      <c r="I31" s="30"/>
      <c r="J31" s="30"/>
      <c r="K31" s="30"/>
      <c r="L31" s="30"/>
      <c r="M31" s="30"/>
    </row>
    <row r="32" spans="1:13" x14ac:dyDescent="0.3">
      <c r="A32" s="52" t="s">
        <v>11</v>
      </c>
      <c r="B32" s="52"/>
      <c r="C32" s="10"/>
      <c r="F32" s="30"/>
      <c r="G32" s="30"/>
      <c r="H32" s="30"/>
      <c r="I32" s="30"/>
      <c r="J32" s="30"/>
      <c r="K32" s="30"/>
      <c r="L32" s="30"/>
      <c r="M32" s="30"/>
    </row>
    <row r="33" spans="1:13" x14ac:dyDescent="0.3">
      <c r="A33" s="52" t="s">
        <v>12</v>
      </c>
      <c r="B33" s="52"/>
      <c r="C33" s="11">
        <f>(C32*1.22)-C32</f>
        <v>0</v>
      </c>
      <c r="F33" s="30"/>
      <c r="G33" s="30"/>
      <c r="H33" s="30"/>
      <c r="I33" s="30"/>
      <c r="J33" s="30"/>
      <c r="K33" s="30"/>
      <c r="L33" s="30"/>
      <c r="M33" s="30"/>
    </row>
    <row r="34" spans="1:13" x14ac:dyDescent="0.3">
      <c r="A34" s="52" t="s">
        <v>13</v>
      </c>
      <c r="B34" s="52"/>
      <c r="C34" s="11">
        <f>C33+C32</f>
        <v>0</v>
      </c>
      <c r="F34" s="30"/>
      <c r="G34" s="30"/>
      <c r="H34" s="30"/>
      <c r="I34" s="30"/>
      <c r="J34" s="30"/>
      <c r="K34" s="30"/>
      <c r="L34" s="30"/>
      <c r="M34" s="30"/>
    </row>
    <row r="35" spans="1:13" x14ac:dyDescent="0.3">
      <c r="A35" s="12"/>
      <c r="B35" s="12"/>
      <c r="C35" s="13"/>
      <c r="D35" s="3"/>
      <c r="F35" s="30"/>
      <c r="G35" s="30"/>
      <c r="H35" s="30"/>
      <c r="I35" s="30"/>
      <c r="J35" s="30"/>
      <c r="K35" s="30"/>
      <c r="L35" s="30"/>
      <c r="M35" s="30"/>
    </row>
    <row r="36" spans="1:13" x14ac:dyDescent="0.3">
      <c r="A36" s="52" t="s">
        <v>14</v>
      </c>
      <c r="B36" s="52"/>
      <c r="C36" s="14"/>
      <c r="D36" s="3"/>
      <c r="F36" s="30"/>
      <c r="G36" s="30"/>
      <c r="H36" s="30"/>
      <c r="I36" s="30"/>
      <c r="J36" s="30"/>
      <c r="K36" s="30"/>
      <c r="L36" s="30"/>
      <c r="M36" s="30"/>
    </row>
    <row r="37" spans="1:13" x14ac:dyDescent="0.3">
      <c r="A37" s="52" t="s">
        <v>15</v>
      </c>
      <c r="B37" s="52"/>
      <c r="C37" s="15">
        <f>IF(C36=0, 0,B11- C36)</f>
        <v>0</v>
      </c>
      <c r="D37" s="3"/>
      <c r="F37" s="30"/>
      <c r="G37" s="30"/>
      <c r="H37" s="30"/>
      <c r="I37" s="30"/>
      <c r="J37" s="30"/>
      <c r="K37" s="30"/>
      <c r="L37" s="30"/>
      <c r="M37" s="30"/>
    </row>
    <row r="38" spans="1:13" x14ac:dyDescent="0.3">
      <c r="A38" s="58" t="s">
        <v>36</v>
      </c>
      <c r="B38" s="59"/>
      <c r="C38" s="38">
        <f>+B12/B11</f>
        <v>6.0532008482896082E-2</v>
      </c>
      <c r="F38" s="30"/>
      <c r="G38" s="30"/>
      <c r="H38" s="30"/>
      <c r="I38" s="30"/>
      <c r="J38" s="30"/>
      <c r="K38" s="30"/>
      <c r="L38" s="30"/>
      <c r="M38" s="30"/>
    </row>
    <row r="39" spans="1:13" x14ac:dyDescent="0.3">
      <c r="A39" s="58" t="s">
        <v>40</v>
      </c>
      <c r="B39" s="59"/>
      <c r="C39" s="16">
        <f>C38*C36</f>
        <v>0</v>
      </c>
      <c r="D39" s="19"/>
      <c r="F39" s="30"/>
      <c r="G39" s="30"/>
      <c r="H39" s="30"/>
      <c r="I39" s="30"/>
      <c r="J39" s="30"/>
      <c r="K39" s="30"/>
      <c r="L39" s="30"/>
      <c r="M39" s="30"/>
    </row>
    <row r="40" spans="1:13" x14ac:dyDescent="0.3">
      <c r="A40" s="50" t="s">
        <v>16</v>
      </c>
      <c r="B40" s="51"/>
      <c r="C40" s="17">
        <f>IF(C39=0,0,B12-C39)</f>
        <v>0</v>
      </c>
      <c r="F40" s="30"/>
      <c r="G40" s="30"/>
      <c r="H40" s="30"/>
      <c r="I40" s="30"/>
      <c r="J40" s="30"/>
      <c r="K40" s="30"/>
      <c r="L40" s="30"/>
      <c r="M40" s="30"/>
    </row>
    <row r="41" spans="1:13" x14ac:dyDescent="0.3">
      <c r="A41" s="50" t="s">
        <v>17</v>
      </c>
      <c r="B41" s="51"/>
      <c r="C41" s="18">
        <f>C37/B11</f>
        <v>0</v>
      </c>
      <c r="F41" s="30"/>
      <c r="G41" s="30"/>
      <c r="H41" s="30"/>
      <c r="I41" s="30"/>
      <c r="J41" s="30"/>
      <c r="K41" s="30"/>
      <c r="L41" s="30"/>
      <c r="M41" s="30"/>
    </row>
    <row r="42" spans="1:13" x14ac:dyDescent="0.3">
      <c r="C42" s="9"/>
      <c r="F42" s="30"/>
      <c r="G42" s="30"/>
      <c r="H42" s="30"/>
      <c r="I42" s="30"/>
      <c r="J42" s="30"/>
      <c r="K42" s="30"/>
      <c r="L42" s="30"/>
      <c r="M42" s="30"/>
    </row>
    <row r="43" spans="1:13" x14ac:dyDescent="0.3">
      <c r="A43" s="52" t="s">
        <v>18</v>
      </c>
      <c r="B43" s="52"/>
      <c r="C43" s="14"/>
    </row>
    <row r="44" spans="1:13" x14ac:dyDescent="0.3">
      <c r="A44" s="58" t="s">
        <v>37</v>
      </c>
      <c r="B44" s="59"/>
      <c r="C44" s="38">
        <f>+C12/C11</f>
        <v>0.13752059665250196</v>
      </c>
    </row>
    <row r="45" spans="1:13" x14ac:dyDescent="0.3">
      <c r="A45" s="52" t="s">
        <v>19</v>
      </c>
      <c r="B45" s="52"/>
      <c r="C45" s="15">
        <f>IF(C43=0, 0,C11- C43)</f>
        <v>0</v>
      </c>
    </row>
    <row r="46" spans="1:13" x14ac:dyDescent="0.3">
      <c r="A46" s="52" t="s">
        <v>20</v>
      </c>
      <c r="B46" s="52"/>
      <c r="C46" s="20">
        <f>IF(C43=0, 0, 1-C43/C11)</f>
        <v>0</v>
      </c>
    </row>
    <row r="47" spans="1:13" x14ac:dyDescent="0.3">
      <c r="A47" s="52" t="s">
        <v>21</v>
      </c>
      <c r="B47" s="52"/>
      <c r="C47" s="21">
        <f>IF(C43=0, 0, C45*C12/C11)</f>
        <v>0</v>
      </c>
    </row>
    <row r="48" spans="1:13" ht="15.75" thickBot="1" x14ac:dyDescent="0.35">
      <c r="C48" s="9"/>
    </row>
    <row r="49" spans="1:3" ht="15.75" thickBot="1" x14ac:dyDescent="0.35">
      <c r="A49" s="53" t="s">
        <v>22</v>
      </c>
      <c r="B49" s="54"/>
      <c r="C49" s="22">
        <f>C40+C47</f>
        <v>0</v>
      </c>
    </row>
    <row r="50" spans="1:3" ht="15.75" thickBot="1" x14ac:dyDescent="0.35">
      <c r="A50" s="55" t="s">
        <v>23</v>
      </c>
      <c r="B50" s="56"/>
      <c r="C50" s="23">
        <f>C69</f>
        <v>0</v>
      </c>
    </row>
    <row r="52" spans="1:3" x14ac:dyDescent="0.3">
      <c r="A52" s="57" t="s">
        <v>24</v>
      </c>
      <c r="B52" s="57"/>
      <c r="C52" s="57"/>
    </row>
    <row r="53" spans="1:3" x14ac:dyDescent="0.3">
      <c r="A53" s="37" t="s">
        <v>25</v>
      </c>
      <c r="B53" s="37" t="s">
        <v>26</v>
      </c>
      <c r="C53" s="37" t="s">
        <v>27</v>
      </c>
    </row>
    <row r="54" spans="1:3" x14ac:dyDescent="0.3">
      <c r="A54" s="36">
        <v>1</v>
      </c>
      <c r="B54" s="24">
        <f>$C$49</f>
        <v>0</v>
      </c>
      <c r="C54" s="25">
        <f t="shared" ref="C54:C68" si="0">B54/(1+$B$71)^A54</f>
        <v>0</v>
      </c>
    </row>
    <row r="55" spans="1:3" x14ac:dyDescent="0.3">
      <c r="A55" s="36">
        <v>2</v>
      </c>
      <c r="B55" s="24">
        <f t="shared" ref="B55:B68" si="1">$C$49</f>
        <v>0</v>
      </c>
      <c r="C55" s="25">
        <f t="shared" si="0"/>
        <v>0</v>
      </c>
    </row>
    <row r="56" spans="1:3" x14ac:dyDescent="0.3">
      <c r="A56" s="36">
        <v>3</v>
      </c>
      <c r="B56" s="24">
        <f t="shared" si="1"/>
        <v>0</v>
      </c>
      <c r="C56" s="25">
        <f t="shared" si="0"/>
        <v>0</v>
      </c>
    </row>
    <row r="57" spans="1:3" x14ac:dyDescent="0.3">
      <c r="A57" s="36">
        <v>4</v>
      </c>
      <c r="B57" s="24">
        <f t="shared" si="1"/>
        <v>0</v>
      </c>
      <c r="C57" s="25">
        <f t="shared" si="0"/>
        <v>0</v>
      </c>
    </row>
    <row r="58" spans="1:3" x14ac:dyDescent="0.3">
      <c r="A58" s="36">
        <v>5</v>
      </c>
      <c r="B58" s="24">
        <f t="shared" si="1"/>
        <v>0</v>
      </c>
      <c r="C58" s="25">
        <f t="shared" si="0"/>
        <v>0</v>
      </c>
    </row>
    <row r="59" spans="1:3" x14ac:dyDescent="0.3">
      <c r="A59" s="36">
        <v>6</v>
      </c>
      <c r="B59" s="24">
        <f t="shared" si="1"/>
        <v>0</v>
      </c>
      <c r="C59" s="25">
        <f t="shared" si="0"/>
        <v>0</v>
      </c>
    </row>
    <row r="60" spans="1:3" x14ac:dyDescent="0.3">
      <c r="A60" s="36">
        <v>7</v>
      </c>
      <c r="B60" s="24">
        <f t="shared" si="1"/>
        <v>0</v>
      </c>
      <c r="C60" s="25">
        <f t="shared" si="0"/>
        <v>0</v>
      </c>
    </row>
    <row r="61" spans="1:3" x14ac:dyDescent="0.3">
      <c r="A61" s="36">
        <v>8</v>
      </c>
      <c r="B61" s="24">
        <f t="shared" si="1"/>
        <v>0</v>
      </c>
      <c r="C61" s="25">
        <f t="shared" si="0"/>
        <v>0</v>
      </c>
    </row>
    <row r="62" spans="1:3" x14ac:dyDescent="0.3">
      <c r="A62" s="36">
        <v>9</v>
      </c>
      <c r="B62" s="24">
        <f t="shared" si="1"/>
        <v>0</v>
      </c>
      <c r="C62" s="25">
        <f t="shared" si="0"/>
        <v>0</v>
      </c>
    </row>
    <row r="63" spans="1:3" x14ac:dyDescent="0.3">
      <c r="A63" s="36">
        <v>10</v>
      </c>
      <c r="B63" s="24">
        <f t="shared" si="1"/>
        <v>0</v>
      </c>
      <c r="C63" s="25">
        <f t="shared" si="0"/>
        <v>0</v>
      </c>
    </row>
    <row r="64" spans="1:3" x14ac:dyDescent="0.3">
      <c r="A64" s="36">
        <v>11</v>
      </c>
      <c r="B64" s="24">
        <f t="shared" si="1"/>
        <v>0</v>
      </c>
      <c r="C64" s="25">
        <f t="shared" si="0"/>
        <v>0</v>
      </c>
    </row>
    <row r="65" spans="1:3" x14ac:dyDescent="0.3">
      <c r="A65" s="36">
        <v>12</v>
      </c>
      <c r="B65" s="24">
        <f t="shared" si="1"/>
        <v>0</v>
      </c>
      <c r="C65" s="25">
        <f t="shared" si="0"/>
        <v>0</v>
      </c>
    </row>
    <row r="66" spans="1:3" x14ac:dyDescent="0.3">
      <c r="A66" s="36">
        <v>13</v>
      </c>
      <c r="B66" s="24">
        <f t="shared" si="1"/>
        <v>0</v>
      </c>
      <c r="C66" s="25">
        <f t="shared" si="0"/>
        <v>0</v>
      </c>
    </row>
    <row r="67" spans="1:3" x14ac:dyDescent="0.3">
      <c r="A67" s="36">
        <v>14</v>
      </c>
      <c r="B67" s="24">
        <f t="shared" si="1"/>
        <v>0</v>
      </c>
      <c r="C67" s="25">
        <f t="shared" si="0"/>
        <v>0</v>
      </c>
    </row>
    <row r="68" spans="1:3" x14ac:dyDescent="0.3">
      <c r="A68" s="36">
        <v>15</v>
      </c>
      <c r="B68" s="24">
        <f t="shared" si="1"/>
        <v>0</v>
      </c>
      <c r="C68" s="25">
        <f t="shared" si="0"/>
        <v>0</v>
      </c>
    </row>
    <row r="69" spans="1:3" x14ac:dyDescent="0.3">
      <c r="A69" s="49" t="s">
        <v>28</v>
      </c>
      <c r="B69" s="49"/>
      <c r="C69" s="26">
        <f>SUM(C54:C68)</f>
        <v>0</v>
      </c>
    </row>
    <row r="71" spans="1:3" x14ac:dyDescent="0.3">
      <c r="A71" s="27" t="s">
        <v>29</v>
      </c>
      <c r="B71" s="28">
        <v>0.04</v>
      </c>
    </row>
  </sheetData>
  <mergeCells count="43">
    <mergeCell ref="B6:C6"/>
    <mergeCell ref="A1:C1"/>
    <mergeCell ref="A3:C3"/>
    <mergeCell ref="B4:C4"/>
    <mergeCell ref="B5:C5"/>
    <mergeCell ref="A26:C26"/>
    <mergeCell ref="B7:C7"/>
    <mergeCell ref="A9:C9"/>
    <mergeCell ref="A14:C14"/>
    <mergeCell ref="A15:C15"/>
    <mergeCell ref="A16:C16"/>
    <mergeCell ref="A17:C17"/>
    <mergeCell ref="A19:C19"/>
    <mergeCell ref="A21:C21"/>
    <mergeCell ref="A23:C23"/>
    <mergeCell ref="A24:C24"/>
    <mergeCell ref="A25:C25"/>
    <mergeCell ref="A18:C18"/>
    <mergeCell ref="A20:C20"/>
    <mergeCell ref="A22:C22"/>
    <mergeCell ref="A39:B39"/>
    <mergeCell ref="A27:C27"/>
    <mergeCell ref="A28:C28"/>
    <mergeCell ref="A29:C29"/>
    <mergeCell ref="A32:B32"/>
    <mergeCell ref="A34:B34"/>
    <mergeCell ref="A36:B36"/>
    <mergeCell ref="A37:B37"/>
    <mergeCell ref="A38:B38"/>
    <mergeCell ref="A30:C30"/>
    <mergeCell ref="A31:C31"/>
    <mergeCell ref="A33:B33"/>
    <mergeCell ref="A69:B69"/>
    <mergeCell ref="A40:B40"/>
    <mergeCell ref="A45:B45"/>
    <mergeCell ref="A49:B49"/>
    <mergeCell ref="A50:B50"/>
    <mergeCell ref="A52:C52"/>
    <mergeCell ref="A41:B41"/>
    <mergeCell ref="A43:B43"/>
    <mergeCell ref="A44:B44"/>
    <mergeCell ref="A46:B46"/>
    <mergeCell ref="A47:B47"/>
  </mergeCells>
  <conditionalFormatting sqref="C43 C38">
    <cfRule type="cellIs" dxfId="103" priority="5" operator="lessThan">
      <formula>0</formula>
    </cfRule>
  </conditionalFormatting>
  <conditionalFormatting sqref="C43 C38">
    <cfRule type="cellIs" dxfId="102" priority="4" operator="lessThan">
      <formula>0</formula>
    </cfRule>
  </conditionalFormatting>
  <conditionalFormatting sqref="C43 C38">
    <cfRule type="cellIs" dxfId="101" priority="3" operator="lessThan">
      <formula>0</formula>
    </cfRule>
  </conditionalFormatting>
  <conditionalFormatting sqref="C43 C38">
    <cfRule type="cellIs" dxfId="100" priority="2" operator="lessThan">
      <formula>0</formula>
    </cfRule>
  </conditionalFormatting>
  <conditionalFormatting sqref="C46 C40">
    <cfRule type="cellIs" dxfId="99" priority="1" operator="lessThan">
      <formula>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4"/>
  <dimension ref="A1:M71"/>
  <sheetViews>
    <sheetView topLeftCell="A46" workbookViewId="0">
      <selection activeCell="A25" sqref="A25:C25"/>
    </sheetView>
  </sheetViews>
  <sheetFormatPr defaultRowHeight="15" x14ac:dyDescent="0.3"/>
  <cols>
    <col min="1" max="1" width="30.7109375" style="1" customWidth="1"/>
    <col min="2" max="2" width="23.140625" style="1" customWidth="1"/>
    <col min="3" max="3" width="29.7109375" style="1" customWidth="1"/>
    <col min="4" max="16384" width="9.140625" style="1"/>
  </cols>
  <sheetData>
    <row r="1" spans="1:7" ht="18.75" x14ac:dyDescent="0.3">
      <c r="A1" s="62" t="s">
        <v>0</v>
      </c>
      <c r="B1" s="62"/>
      <c r="C1" s="62"/>
    </row>
    <row r="3" spans="1:7" x14ac:dyDescent="0.3">
      <c r="A3" s="63" t="s">
        <v>1</v>
      </c>
      <c r="B3" s="64"/>
      <c r="C3" s="64"/>
    </row>
    <row r="4" spans="1:7" ht="15.75" x14ac:dyDescent="0.3">
      <c r="A4" s="2" t="s">
        <v>2</v>
      </c>
      <c r="B4" s="65" t="s">
        <v>57</v>
      </c>
      <c r="C4" s="65"/>
    </row>
    <row r="5" spans="1:7" x14ac:dyDescent="0.3">
      <c r="A5" s="2" t="s">
        <v>3</v>
      </c>
      <c r="B5" s="71" t="s">
        <v>87</v>
      </c>
      <c r="C5" s="71"/>
    </row>
    <row r="6" spans="1:7" x14ac:dyDescent="0.3">
      <c r="A6" s="2" t="s">
        <v>4</v>
      </c>
      <c r="B6" s="83">
        <v>1792</v>
      </c>
      <c r="C6" s="83"/>
      <c r="F6" s="3"/>
      <c r="G6" s="3"/>
    </row>
    <row r="7" spans="1:7" x14ac:dyDescent="0.3">
      <c r="A7" s="2" t="s">
        <v>5</v>
      </c>
      <c r="B7" s="71" t="s">
        <v>88</v>
      </c>
      <c r="C7" s="71"/>
    </row>
    <row r="9" spans="1:7" x14ac:dyDescent="0.3">
      <c r="A9" s="63" t="s">
        <v>39</v>
      </c>
      <c r="B9" s="64"/>
      <c r="C9" s="72"/>
    </row>
    <row r="10" spans="1:7" x14ac:dyDescent="0.3">
      <c r="A10" s="4" t="s">
        <v>7</v>
      </c>
      <c r="B10" s="36" t="s">
        <v>34</v>
      </c>
      <c r="C10" s="5" t="s">
        <v>8</v>
      </c>
    </row>
    <row r="11" spans="1:7" x14ac:dyDescent="0.3">
      <c r="A11" s="4" t="s">
        <v>9</v>
      </c>
      <c r="B11" s="6">
        <v>296950</v>
      </c>
      <c r="C11" s="6">
        <v>103441</v>
      </c>
      <c r="E11" s="3"/>
      <c r="F11" s="3"/>
    </row>
    <row r="12" spans="1:7" x14ac:dyDescent="0.3">
      <c r="A12" s="4" t="s">
        <v>10</v>
      </c>
      <c r="B12" s="7">
        <v>20862</v>
      </c>
      <c r="C12" s="7">
        <v>13472</v>
      </c>
      <c r="E12" s="8"/>
      <c r="F12" s="8"/>
    </row>
    <row r="14" spans="1:7" x14ac:dyDescent="0.3">
      <c r="A14" s="63" t="s">
        <v>38</v>
      </c>
      <c r="B14" s="64"/>
      <c r="C14" s="72"/>
    </row>
    <row r="15" spans="1:7" x14ac:dyDescent="0.3">
      <c r="A15" s="73"/>
      <c r="B15" s="74"/>
      <c r="C15" s="75"/>
    </row>
    <row r="16" spans="1:7" x14ac:dyDescent="0.3">
      <c r="A16" s="76"/>
      <c r="B16" s="69"/>
      <c r="C16" s="70"/>
    </row>
    <row r="17" spans="1:13" x14ac:dyDescent="0.3">
      <c r="A17" s="76"/>
      <c r="B17" s="69"/>
      <c r="C17" s="70"/>
    </row>
    <row r="18" spans="1:13" x14ac:dyDescent="0.3">
      <c r="A18" s="76"/>
      <c r="B18" s="69"/>
      <c r="C18" s="70"/>
    </row>
    <row r="19" spans="1:13" s="9" customFormat="1" x14ac:dyDescent="0.3">
      <c r="A19" s="76"/>
      <c r="B19" s="69"/>
      <c r="C19" s="70"/>
    </row>
    <row r="20" spans="1:13" x14ac:dyDescent="0.3">
      <c r="A20" s="76"/>
      <c r="B20" s="69"/>
      <c r="C20" s="70"/>
    </row>
    <row r="21" spans="1:13" x14ac:dyDescent="0.3">
      <c r="A21" s="68"/>
      <c r="B21" s="69"/>
      <c r="C21" s="70"/>
    </row>
    <row r="22" spans="1:13" x14ac:dyDescent="0.3">
      <c r="A22" s="77"/>
      <c r="B22" s="78"/>
      <c r="C22" s="79"/>
    </row>
    <row r="23" spans="1:13" x14ac:dyDescent="0.3">
      <c r="A23" s="68"/>
      <c r="B23" s="69"/>
      <c r="C23" s="70"/>
    </row>
    <row r="24" spans="1:13" x14ac:dyDescent="0.3">
      <c r="A24" s="68"/>
      <c r="B24" s="69"/>
      <c r="C24" s="70"/>
    </row>
    <row r="25" spans="1:13" x14ac:dyDescent="0.3">
      <c r="A25" s="68"/>
      <c r="B25" s="69"/>
      <c r="C25" s="70"/>
    </row>
    <row r="26" spans="1:13" x14ac:dyDescent="0.3">
      <c r="A26" s="68"/>
      <c r="B26" s="69"/>
      <c r="C26" s="70"/>
    </row>
    <row r="27" spans="1:13" x14ac:dyDescent="0.3">
      <c r="A27" s="68"/>
      <c r="B27" s="69"/>
      <c r="C27" s="70"/>
    </row>
    <row r="28" spans="1:13" x14ac:dyDescent="0.3">
      <c r="A28" s="68"/>
      <c r="B28" s="69"/>
      <c r="C28" s="70"/>
    </row>
    <row r="29" spans="1:13" x14ac:dyDescent="0.3">
      <c r="A29" s="68"/>
      <c r="B29" s="69"/>
      <c r="C29" s="70"/>
    </row>
    <row r="30" spans="1:13" x14ac:dyDescent="0.3">
      <c r="A30" s="68"/>
      <c r="B30" s="69"/>
      <c r="C30" s="70"/>
      <c r="F30" s="31"/>
      <c r="G30" s="30"/>
      <c r="H30" s="30"/>
      <c r="I30" s="30"/>
      <c r="J30" s="30"/>
      <c r="K30" s="30"/>
      <c r="L30" s="30"/>
      <c r="M30" s="30"/>
    </row>
    <row r="31" spans="1:13" x14ac:dyDescent="0.3">
      <c r="A31" s="80"/>
      <c r="B31" s="81"/>
      <c r="C31" s="82"/>
      <c r="F31" s="30"/>
      <c r="G31" s="30"/>
      <c r="H31" s="30"/>
      <c r="I31" s="30"/>
      <c r="J31" s="30"/>
      <c r="K31" s="30"/>
      <c r="L31" s="30"/>
      <c r="M31" s="30"/>
    </row>
    <row r="32" spans="1:13" x14ac:dyDescent="0.3">
      <c r="A32" s="52" t="s">
        <v>11</v>
      </c>
      <c r="B32" s="52"/>
      <c r="C32" s="10"/>
      <c r="F32" s="30"/>
      <c r="G32" s="30"/>
      <c r="H32" s="30"/>
      <c r="I32" s="30"/>
      <c r="J32" s="30"/>
      <c r="K32" s="30"/>
      <c r="L32" s="30"/>
      <c r="M32" s="30"/>
    </row>
    <row r="33" spans="1:13" x14ac:dyDescent="0.3">
      <c r="A33" s="52" t="s">
        <v>12</v>
      </c>
      <c r="B33" s="52"/>
      <c r="C33" s="11">
        <f>(C32*1.22)-C32</f>
        <v>0</v>
      </c>
      <c r="F33" s="30"/>
      <c r="G33" s="30"/>
      <c r="H33" s="30"/>
      <c r="I33" s="30"/>
      <c r="J33" s="30"/>
      <c r="K33" s="30"/>
      <c r="L33" s="30"/>
      <c r="M33" s="30"/>
    </row>
    <row r="34" spans="1:13" x14ac:dyDescent="0.3">
      <c r="A34" s="52" t="s">
        <v>13</v>
      </c>
      <c r="B34" s="52"/>
      <c r="C34" s="11">
        <f>C33+C32</f>
        <v>0</v>
      </c>
      <c r="F34" s="30"/>
      <c r="G34" s="30"/>
      <c r="H34" s="30"/>
      <c r="I34" s="30"/>
      <c r="J34" s="30"/>
      <c r="K34" s="30"/>
      <c r="L34" s="30"/>
      <c r="M34" s="30"/>
    </row>
    <row r="35" spans="1:13" x14ac:dyDescent="0.3">
      <c r="A35" s="12"/>
      <c r="B35" s="12"/>
      <c r="C35" s="13"/>
      <c r="D35" s="3"/>
      <c r="F35" s="30"/>
      <c r="G35" s="30"/>
      <c r="H35" s="30"/>
      <c r="I35" s="30"/>
      <c r="J35" s="30"/>
      <c r="K35" s="30"/>
      <c r="L35" s="30"/>
      <c r="M35" s="30"/>
    </row>
    <row r="36" spans="1:13" x14ac:dyDescent="0.3">
      <c r="A36" s="52" t="s">
        <v>14</v>
      </c>
      <c r="B36" s="52"/>
      <c r="C36" s="14"/>
      <c r="D36" s="3"/>
      <c r="F36" s="30"/>
      <c r="G36" s="30"/>
      <c r="H36" s="30"/>
      <c r="I36" s="30"/>
      <c r="J36" s="30"/>
      <c r="K36" s="30"/>
      <c r="L36" s="30"/>
      <c r="M36" s="30"/>
    </row>
    <row r="37" spans="1:13" x14ac:dyDescent="0.3">
      <c r="A37" s="52" t="s">
        <v>15</v>
      </c>
      <c r="B37" s="52"/>
      <c r="C37" s="15">
        <f>IF(C36=0, 0,B11- C36)</f>
        <v>0</v>
      </c>
      <c r="D37" s="3"/>
      <c r="F37" s="30"/>
      <c r="G37" s="30"/>
      <c r="H37" s="30"/>
      <c r="I37" s="30"/>
      <c r="J37" s="30"/>
      <c r="K37" s="30"/>
      <c r="L37" s="30"/>
      <c r="M37" s="30"/>
    </row>
    <row r="38" spans="1:13" x14ac:dyDescent="0.3">
      <c r="A38" s="58" t="s">
        <v>36</v>
      </c>
      <c r="B38" s="59"/>
      <c r="C38" s="38">
        <f>+B12/B11</f>
        <v>7.0254251557501257E-2</v>
      </c>
      <c r="F38" s="30"/>
      <c r="G38" s="30"/>
      <c r="H38" s="30"/>
      <c r="I38" s="30"/>
      <c r="J38" s="30"/>
      <c r="K38" s="30"/>
      <c r="L38" s="30"/>
      <c r="M38" s="30"/>
    </row>
    <row r="39" spans="1:13" x14ac:dyDescent="0.3">
      <c r="A39" s="58" t="s">
        <v>40</v>
      </c>
      <c r="B39" s="59"/>
      <c r="C39" s="16">
        <f>C38*C36</f>
        <v>0</v>
      </c>
      <c r="D39" s="19"/>
      <c r="F39" s="30"/>
      <c r="G39" s="30"/>
      <c r="H39" s="30"/>
      <c r="I39" s="30"/>
      <c r="J39" s="30"/>
      <c r="K39" s="30"/>
      <c r="L39" s="30"/>
      <c r="M39" s="30"/>
    </row>
    <row r="40" spans="1:13" x14ac:dyDescent="0.3">
      <c r="A40" s="50" t="s">
        <v>16</v>
      </c>
      <c r="B40" s="51"/>
      <c r="C40" s="17">
        <f>IF(C39=0,0,B12-C39)</f>
        <v>0</v>
      </c>
      <c r="F40" s="30"/>
      <c r="G40" s="30"/>
      <c r="H40" s="30"/>
      <c r="I40" s="30"/>
      <c r="J40" s="30"/>
      <c r="K40" s="30"/>
      <c r="L40" s="30"/>
      <c r="M40" s="30"/>
    </row>
    <row r="41" spans="1:13" x14ac:dyDescent="0.3">
      <c r="A41" s="50" t="s">
        <v>17</v>
      </c>
      <c r="B41" s="51"/>
      <c r="C41" s="18">
        <f>C37/B11</f>
        <v>0</v>
      </c>
      <c r="F41" s="30"/>
      <c r="G41" s="30"/>
      <c r="H41" s="30"/>
      <c r="I41" s="30"/>
      <c r="J41" s="30"/>
      <c r="K41" s="30"/>
      <c r="L41" s="30"/>
      <c r="M41" s="30"/>
    </row>
    <row r="42" spans="1:13" x14ac:dyDescent="0.3">
      <c r="C42" s="9"/>
      <c r="F42" s="30"/>
      <c r="G42" s="30"/>
      <c r="H42" s="30"/>
      <c r="I42" s="30"/>
      <c r="J42" s="30"/>
      <c r="K42" s="30"/>
      <c r="L42" s="30"/>
      <c r="M42" s="30"/>
    </row>
    <row r="43" spans="1:13" x14ac:dyDescent="0.3">
      <c r="A43" s="52" t="s">
        <v>18</v>
      </c>
      <c r="B43" s="52"/>
      <c r="C43" s="14"/>
    </row>
    <row r="44" spans="1:13" x14ac:dyDescent="0.3">
      <c r="A44" s="58" t="s">
        <v>37</v>
      </c>
      <c r="B44" s="59"/>
      <c r="C44" s="38">
        <f>+C12/C11</f>
        <v>0.13023849344070532</v>
      </c>
    </row>
    <row r="45" spans="1:13" x14ac:dyDescent="0.3">
      <c r="A45" s="52" t="s">
        <v>19</v>
      </c>
      <c r="B45" s="52"/>
      <c r="C45" s="15">
        <f>IF(C43=0, 0,C11- C43)</f>
        <v>0</v>
      </c>
    </row>
    <row r="46" spans="1:13" x14ac:dyDescent="0.3">
      <c r="A46" s="52" t="s">
        <v>20</v>
      </c>
      <c r="B46" s="52"/>
      <c r="C46" s="20">
        <f>IF(C43=0, 0, 1-C43/C11)</f>
        <v>0</v>
      </c>
    </row>
    <row r="47" spans="1:13" x14ac:dyDescent="0.3">
      <c r="A47" s="52" t="s">
        <v>21</v>
      </c>
      <c r="B47" s="52"/>
      <c r="C47" s="21">
        <f>IF(C43=0, 0, C45*C12/C11)</f>
        <v>0</v>
      </c>
    </row>
    <row r="48" spans="1:13" ht="15.75" thickBot="1" x14ac:dyDescent="0.35">
      <c r="C48" s="9"/>
    </row>
    <row r="49" spans="1:3" ht="15.75" thickBot="1" x14ac:dyDescent="0.35">
      <c r="A49" s="53" t="s">
        <v>22</v>
      </c>
      <c r="B49" s="54"/>
      <c r="C49" s="22">
        <f>C40+C47</f>
        <v>0</v>
      </c>
    </row>
    <row r="50" spans="1:3" ht="15.75" thickBot="1" x14ac:dyDescent="0.35">
      <c r="A50" s="55" t="s">
        <v>23</v>
      </c>
      <c r="B50" s="56"/>
      <c r="C50" s="23">
        <f>C69</f>
        <v>0</v>
      </c>
    </row>
    <row r="52" spans="1:3" x14ac:dyDescent="0.3">
      <c r="A52" s="57" t="s">
        <v>24</v>
      </c>
      <c r="B52" s="57"/>
      <c r="C52" s="57"/>
    </row>
    <row r="53" spans="1:3" x14ac:dyDescent="0.3">
      <c r="A53" s="37" t="s">
        <v>25</v>
      </c>
      <c r="B53" s="37" t="s">
        <v>26</v>
      </c>
      <c r="C53" s="37" t="s">
        <v>27</v>
      </c>
    </row>
    <row r="54" spans="1:3" x14ac:dyDescent="0.3">
      <c r="A54" s="36">
        <v>1</v>
      </c>
      <c r="B54" s="24">
        <f>$C$49</f>
        <v>0</v>
      </c>
      <c r="C54" s="25">
        <f t="shared" ref="C54:C68" si="0">B54/(1+$B$71)^A54</f>
        <v>0</v>
      </c>
    </row>
    <row r="55" spans="1:3" x14ac:dyDescent="0.3">
      <c r="A55" s="36">
        <v>2</v>
      </c>
      <c r="B55" s="24">
        <f t="shared" ref="B55:B68" si="1">$C$49</f>
        <v>0</v>
      </c>
      <c r="C55" s="25">
        <f t="shared" si="0"/>
        <v>0</v>
      </c>
    </row>
    <row r="56" spans="1:3" x14ac:dyDescent="0.3">
      <c r="A56" s="36">
        <v>3</v>
      </c>
      <c r="B56" s="24">
        <f t="shared" si="1"/>
        <v>0</v>
      </c>
      <c r="C56" s="25">
        <f t="shared" si="0"/>
        <v>0</v>
      </c>
    </row>
    <row r="57" spans="1:3" x14ac:dyDescent="0.3">
      <c r="A57" s="36">
        <v>4</v>
      </c>
      <c r="B57" s="24">
        <f t="shared" si="1"/>
        <v>0</v>
      </c>
      <c r="C57" s="25">
        <f t="shared" si="0"/>
        <v>0</v>
      </c>
    </row>
    <row r="58" spans="1:3" x14ac:dyDescent="0.3">
      <c r="A58" s="36">
        <v>5</v>
      </c>
      <c r="B58" s="24">
        <f t="shared" si="1"/>
        <v>0</v>
      </c>
      <c r="C58" s="25">
        <f t="shared" si="0"/>
        <v>0</v>
      </c>
    </row>
    <row r="59" spans="1:3" x14ac:dyDescent="0.3">
      <c r="A59" s="36">
        <v>6</v>
      </c>
      <c r="B59" s="24">
        <f t="shared" si="1"/>
        <v>0</v>
      </c>
      <c r="C59" s="25">
        <f t="shared" si="0"/>
        <v>0</v>
      </c>
    </row>
    <row r="60" spans="1:3" x14ac:dyDescent="0.3">
      <c r="A60" s="36">
        <v>7</v>
      </c>
      <c r="B60" s="24">
        <f t="shared" si="1"/>
        <v>0</v>
      </c>
      <c r="C60" s="25">
        <f t="shared" si="0"/>
        <v>0</v>
      </c>
    </row>
    <row r="61" spans="1:3" x14ac:dyDescent="0.3">
      <c r="A61" s="36">
        <v>8</v>
      </c>
      <c r="B61" s="24">
        <f t="shared" si="1"/>
        <v>0</v>
      </c>
      <c r="C61" s="25">
        <f t="shared" si="0"/>
        <v>0</v>
      </c>
    </row>
    <row r="62" spans="1:3" x14ac:dyDescent="0.3">
      <c r="A62" s="36">
        <v>9</v>
      </c>
      <c r="B62" s="24">
        <f t="shared" si="1"/>
        <v>0</v>
      </c>
      <c r="C62" s="25">
        <f t="shared" si="0"/>
        <v>0</v>
      </c>
    </row>
    <row r="63" spans="1:3" x14ac:dyDescent="0.3">
      <c r="A63" s="36">
        <v>10</v>
      </c>
      <c r="B63" s="24">
        <f t="shared" si="1"/>
        <v>0</v>
      </c>
      <c r="C63" s="25">
        <f t="shared" si="0"/>
        <v>0</v>
      </c>
    </row>
    <row r="64" spans="1:3" x14ac:dyDescent="0.3">
      <c r="A64" s="36">
        <v>11</v>
      </c>
      <c r="B64" s="24">
        <f t="shared" si="1"/>
        <v>0</v>
      </c>
      <c r="C64" s="25">
        <f t="shared" si="0"/>
        <v>0</v>
      </c>
    </row>
    <row r="65" spans="1:3" x14ac:dyDescent="0.3">
      <c r="A65" s="36">
        <v>12</v>
      </c>
      <c r="B65" s="24">
        <f t="shared" si="1"/>
        <v>0</v>
      </c>
      <c r="C65" s="25">
        <f t="shared" si="0"/>
        <v>0</v>
      </c>
    </row>
    <row r="66" spans="1:3" x14ac:dyDescent="0.3">
      <c r="A66" s="36">
        <v>13</v>
      </c>
      <c r="B66" s="24">
        <f t="shared" si="1"/>
        <v>0</v>
      </c>
      <c r="C66" s="25">
        <f t="shared" si="0"/>
        <v>0</v>
      </c>
    </row>
    <row r="67" spans="1:3" x14ac:dyDescent="0.3">
      <c r="A67" s="36">
        <v>14</v>
      </c>
      <c r="B67" s="24">
        <f t="shared" si="1"/>
        <v>0</v>
      </c>
      <c r="C67" s="25">
        <f t="shared" si="0"/>
        <v>0</v>
      </c>
    </row>
    <row r="68" spans="1:3" x14ac:dyDescent="0.3">
      <c r="A68" s="36">
        <v>15</v>
      </c>
      <c r="B68" s="24">
        <f t="shared" si="1"/>
        <v>0</v>
      </c>
      <c r="C68" s="25">
        <f t="shared" si="0"/>
        <v>0</v>
      </c>
    </row>
    <row r="69" spans="1:3" x14ac:dyDescent="0.3">
      <c r="A69" s="49" t="s">
        <v>28</v>
      </c>
      <c r="B69" s="49"/>
      <c r="C69" s="26">
        <f>SUM(C54:C68)</f>
        <v>0</v>
      </c>
    </row>
    <row r="71" spans="1:3" x14ac:dyDescent="0.3">
      <c r="A71" s="27" t="s">
        <v>29</v>
      </c>
      <c r="B71" s="28">
        <v>0.04</v>
      </c>
    </row>
  </sheetData>
  <mergeCells count="43">
    <mergeCell ref="A39:B39"/>
    <mergeCell ref="A27:C27"/>
    <mergeCell ref="A28:C28"/>
    <mergeCell ref="A29:C29"/>
    <mergeCell ref="A32:B32"/>
    <mergeCell ref="A34:B34"/>
    <mergeCell ref="A36:B36"/>
    <mergeCell ref="A37:B37"/>
    <mergeCell ref="A38:B38"/>
    <mergeCell ref="A30:C30"/>
    <mergeCell ref="A31:C31"/>
    <mergeCell ref="A33:B33"/>
    <mergeCell ref="A26:C26"/>
    <mergeCell ref="B7:C7"/>
    <mergeCell ref="A9:C9"/>
    <mergeCell ref="A14:C14"/>
    <mergeCell ref="A15:C15"/>
    <mergeCell ref="A16:C16"/>
    <mergeCell ref="A17:C17"/>
    <mergeCell ref="A19:C19"/>
    <mergeCell ref="A21:C21"/>
    <mergeCell ref="A23:C23"/>
    <mergeCell ref="A24:C24"/>
    <mergeCell ref="A25:C25"/>
    <mergeCell ref="A18:C18"/>
    <mergeCell ref="A20:C20"/>
    <mergeCell ref="A22:C22"/>
    <mergeCell ref="B6:C6"/>
    <mergeCell ref="A1:C1"/>
    <mergeCell ref="A3:C3"/>
    <mergeCell ref="B4:C4"/>
    <mergeCell ref="B5:C5"/>
    <mergeCell ref="A69:B69"/>
    <mergeCell ref="A40:B40"/>
    <mergeCell ref="A45:B45"/>
    <mergeCell ref="A49:B49"/>
    <mergeCell ref="A50:B50"/>
    <mergeCell ref="A52:C52"/>
    <mergeCell ref="A41:B41"/>
    <mergeCell ref="A43:B43"/>
    <mergeCell ref="A44:B44"/>
    <mergeCell ref="A46:B46"/>
    <mergeCell ref="A47:B47"/>
  </mergeCells>
  <conditionalFormatting sqref="C43 C38">
    <cfRule type="cellIs" dxfId="98" priority="5" operator="lessThan">
      <formula>0</formula>
    </cfRule>
  </conditionalFormatting>
  <conditionalFormatting sqref="C43 C38">
    <cfRule type="cellIs" dxfId="97" priority="4" operator="lessThan">
      <formula>0</formula>
    </cfRule>
  </conditionalFormatting>
  <conditionalFormatting sqref="C43 C38">
    <cfRule type="cellIs" dxfId="96" priority="3" operator="lessThan">
      <formula>0</formula>
    </cfRule>
  </conditionalFormatting>
  <conditionalFormatting sqref="C43 C38">
    <cfRule type="cellIs" dxfId="95" priority="2" operator="lessThan">
      <formula>0</formula>
    </cfRule>
  </conditionalFormatting>
  <conditionalFormatting sqref="C46 C40">
    <cfRule type="cellIs" dxfId="94" priority="1" operator="lessThan">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3"/>
  <dimension ref="A1:M71"/>
  <sheetViews>
    <sheetView topLeftCell="A40" workbookViewId="0">
      <selection activeCell="B71" sqref="B71"/>
    </sheetView>
  </sheetViews>
  <sheetFormatPr defaultRowHeight="15" x14ac:dyDescent="0.3"/>
  <cols>
    <col min="1" max="1" width="30.7109375" style="1" customWidth="1"/>
    <col min="2" max="2" width="23.140625" style="1" customWidth="1"/>
    <col min="3" max="3" width="29.7109375" style="1" customWidth="1"/>
    <col min="4" max="16384" width="9.140625" style="1"/>
  </cols>
  <sheetData>
    <row r="1" spans="1:7" ht="18.75" x14ac:dyDescent="0.3">
      <c r="A1" s="62" t="s">
        <v>0</v>
      </c>
      <c r="B1" s="62"/>
      <c r="C1" s="62"/>
    </row>
    <row r="3" spans="1:7" x14ac:dyDescent="0.3">
      <c r="A3" s="63" t="s">
        <v>1</v>
      </c>
      <c r="B3" s="64"/>
      <c r="C3" s="64"/>
    </row>
    <row r="4" spans="1:7" ht="15.75" x14ac:dyDescent="0.3">
      <c r="A4" s="2" t="s">
        <v>2</v>
      </c>
      <c r="B4" s="65" t="s">
        <v>58</v>
      </c>
      <c r="C4" s="65"/>
    </row>
    <row r="5" spans="1:7" x14ac:dyDescent="0.3">
      <c r="A5" s="2" t="s">
        <v>3</v>
      </c>
      <c r="B5" s="71" t="s">
        <v>94</v>
      </c>
      <c r="C5" s="71"/>
    </row>
    <row r="6" spans="1:7" x14ac:dyDescent="0.3">
      <c r="A6" s="2" t="s">
        <v>4</v>
      </c>
      <c r="B6" s="83">
        <v>2090</v>
      </c>
      <c r="C6" s="83"/>
      <c r="F6" s="3"/>
      <c r="G6" s="3"/>
    </row>
    <row r="7" spans="1:7" x14ac:dyDescent="0.3">
      <c r="A7" s="2" t="s">
        <v>5</v>
      </c>
      <c r="B7" s="71" t="s">
        <v>85</v>
      </c>
      <c r="C7" s="71"/>
    </row>
    <row r="9" spans="1:7" x14ac:dyDescent="0.3">
      <c r="A9" s="63" t="s">
        <v>6</v>
      </c>
      <c r="B9" s="64"/>
      <c r="C9" s="72"/>
    </row>
    <row r="10" spans="1:7" x14ac:dyDescent="0.3">
      <c r="A10" s="4" t="s">
        <v>7</v>
      </c>
      <c r="B10" s="36" t="s">
        <v>34</v>
      </c>
      <c r="C10" s="5" t="s">
        <v>8</v>
      </c>
    </row>
    <row r="11" spans="1:7" x14ac:dyDescent="0.3">
      <c r="A11" s="4" t="s">
        <v>9</v>
      </c>
      <c r="B11" s="6">
        <v>300850.53000000003</v>
      </c>
      <c r="C11" s="6">
        <v>131855.67000000001</v>
      </c>
      <c r="E11" s="3"/>
      <c r="F11" s="3"/>
    </row>
    <row r="12" spans="1:7" x14ac:dyDescent="0.3">
      <c r="A12" s="4" t="s">
        <v>10</v>
      </c>
      <c r="B12" s="7">
        <v>20022.419999999998</v>
      </c>
      <c r="C12" s="7">
        <v>19948.060000000001</v>
      </c>
      <c r="E12" s="8"/>
      <c r="F12" s="8"/>
    </row>
    <row r="14" spans="1:7" x14ac:dyDescent="0.3">
      <c r="A14" s="63" t="s">
        <v>38</v>
      </c>
      <c r="B14" s="64"/>
      <c r="C14" s="72"/>
    </row>
    <row r="15" spans="1:7" x14ac:dyDescent="0.3">
      <c r="A15" s="73"/>
      <c r="B15" s="74"/>
      <c r="C15" s="75"/>
    </row>
    <row r="16" spans="1:7" x14ac:dyDescent="0.3">
      <c r="A16" s="76"/>
      <c r="B16" s="69"/>
      <c r="C16" s="70"/>
    </row>
    <row r="17" spans="1:13" x14ac:dyDescent="0.3">
      <c r="A17" s="76"/>
      <c r="B17" s="69"/>
      <c r="C17" s="70"/>
    </row>
    <row r="18" spans="1:13" x14ac:dyDescent="0.3">
      <c r="A18" s="76"/>
      <c r="B18" s="69"/>
      <c r="C18" s="70"/>
    </row>
    <row r="19" spans="1:13" s="9" customFormat="1" x14ac:dyDescent="0.3">
      <c r="A19" s="76"/>
      <c r="B19" s="69"/>
      <c r="C19" s="70"/>
    </row>
    <row r="20" spans="1:13" x14ac:dyDescent="0.3">
      <c r="A20" s="76"/>
      <c r="B20" s="69"/>
      <c r="C20" s="70"/>
    </row>
    <row r="21" spans="1:13" x14ac:dyDescent="0.3">
      <c r="A21" s="68"/>
      <c r="B21" s="69"/>
      <c r="C21" s="70"/>
    </row>
    <row r="22" spans="1:13" x14ac:dyDescent="0.3">
      <c r="A22" s="77"/>
      <c r="B22" s="78"/>
      <c r="C22" s="79"/>
    </row>
    <row r="23" spans="1:13" x14ac:dyDescent="0.3">
      <c r="A23" s="68"/>
      <c r="B23" s="69"/>
      <c r="C23" s="70"/>
    </row>
    <row r="24" spans="1:13" x14ac:dyDescent="0.3">
      <c r="A24" s="68"/>
      <c r="B24" s="69"/>
      <c r="C24" s="70"/>
    </row>
    <row r="25" spans="1:13" x14ac:dyDescent="0.3">
      <c r="A25" s="68"/>
      <c r="B25" s="69"/>
      <c r="C25" s="70"/>
    </row>
    <row r="26" spans="1:13" x14ac:dyDescent="0.3">
      <c r="A26" s="68"/>
      <c r="B26" s="69"/>
      <c r="C26" s="70"/>
    </row>
    <row r="27" spans="1:13" x14ac:dyDescent="0.3">
      <c r="A27" s="68"/>
      <c r="B27" s="69"/>
      <c r="C27" s="70"/>
    </row>
    <row r="28" spans="1:13" x14ac:dyDescent="0.3">
      <c r="A28" s="68"/>
      <c r="B28" s="69"/>
      <c r="C28" s="70"/>
    </row>
    <row r="29" spans="1:13" x14ac:dyDescent="0.3">
      <c r="A29" s="68"/>
      <c r="B29" s="69"/>
      <c r="C29" s="70"/>
    </row>
    <row r="30" spans="1:13" x14ac:dyDescent="0.3">
      <c r="A30" s="68"/>
      <c r="B30" s="69"/>
      <c r="C30" s="70"/>
      <c r="F30" s="31"/>
      <c r="G30" s="30"/>
      <c r="H30" s="30"/>
      <c r="I30" s="30"/>
      <c r="J30" s="30"/>
      <c r="K30" s="30"/>
      <c r="L30" s="30"/>
      <c r="M30" s="30"/>
    </row>
    <row r="31" spans="1:13" x14ac:dyDescent="0.3">
      <c r="A31" s="80"/>
      <c r="B31" s="81"/>
      <c r="C31" s="82"/>
      <c r="F31" s="30"/>
      <c r="G31" s="30"/>
      <c r="H31" s="30"/>
      <c r="I31" s="30"/>
      <c r="J31" s="30"/>
      <c r="K31" s="30"/>
      <c r="L31" s="30"/>
      <c r="M31" s="30"/>
    </row>
    <row r="32" spans="1:13" x14ac:dyDescent="0.3">
      <c r="A32" s="52" t="s">
        <v>11</v>
      </c>
      <c r="B32" s="52"/>
      <c r="C32" s="10"/>
      <c r="F32" s="30"/>
      <c r="G32" s="30"/>
      <c r="H32" s="30"/>
      <c r="I32" s="30"/>
      <c r="J32" s="30"/>
      <c r="K32" s="30"/>
      <c r="L32" s="30"/>
      <c r="M32" s="30"/>
    </row>
    <row r="33" spans="1:13" x14ac:dyDescent="0.3">
      <c r="A33" s="52" t="s">
        <v>12</v>
      </c>
      <c r="B33" s="52"/>
      <c r="C33" s="11">
        <f>(C32*1.22)-C32</f>
        <v>0</v>
      </c>
      <c r="F33" s="30"/>
      <c r="G33" s="30"/>
      <c r="H33" s="30"/>
      <c r="I33" s="30"/>
      <c r="J33" s="30"/>
      <c r="K33" s="30"/>
      <c r="L33" s="30"/>
      <c r="M33" s="30"/>
    </row>
    <row r="34" spans="1:13" x14ac:dyDescent="0.3">
      <c r="A34" s="52" t="s">
        <v>13</v>
      </c>
      <c r="B34" s="52"/>
      <c r="C34" s="11">
        <f>C33+C32</f>
        <v>0</v>
      </c>
      <c r="F34" s="30"/>
      <c r="G34" s="30"/>
      <c r="H34" s="30"/>
      <c r="I34" s="30"/>
      <c r="J34" s="30"/>
      <c r="K34" s="30"/>
      <c r="L34" s="30"/>
      <c r="M34" s="30"/>
    </row>
    <row r="35" spans="1:13" x14ac:dyDescent="0.3">
      <c r="A35" s="12"/>
      <c r="B35" s="12"/>
      <c r="C35" s="13"/>
      <c r="D35" s="3"/>
      <c r="F35" s="30"/>
      <c r="G35" s="30"/>
      <c r="H35" s="30"/>
      <c r="I35" s="30"/>
      <c r="J35" s="30"/>
      <c r="K35" s="30"/>
      <c r="L35" s="30"/>
      <c r="M35" s="30"/>
    </row>
    <row r="36" spans="1:13" x14ac:dyDescent="0.3">
      <c r="A36" s="52" t="s">
        <v>14</v>
      </c>
      <c r="B36" s="52"/>
      <c r="C36" s="14"/>
      <c r="D36" s="3"/>
      <c r="F36" s="30"/>
      <c r="G36" s="30"/>
      <c r="H36" s="30"/>
      <c r="I36" s="30"/>
      <c r="J36" s="30"/>
      <c r="K36" s="30"/>
      <c r="L36" s="30"/>
      <c r="M36" s="30"/>
    </row>
    <row r="37" spans="1:13" x14ac:dyDescent="0.3">
      <c r="A37" s="52" t="s">
        <v>15</v>
      </c>
      <c r="B37" s="52"/>
      <c r="C37" s="15">
        <f>IF(C36=0, 0,B11- C36)</f>
        <v>0</v>
      </c>
      <c r="D37" s="3"/>
      <c r="F37" s="30"/>
      <c r="G37" s="30"/>
      <c r="H37" s="30"/>
      <c r="I37" s="30"/>
      <c r="J37" s="30"/>
      <c r="K37" s="30"/>
      <c r="L37" s="30"/>
      <c r="M37" s="30"/>
    </row>
    <row r="38" spans="1:13" x14ac:dyDescent="0.3">
      <c r="A38" s="58" t="s">
        <v>36</v>
      </c>
      <c r="B38" s="59"/>
      <c r="C38" s="38">
        <f>+B12/B11</f>
        <v>6.6552716393752057E-2</v>
      </c>
      <c r="F38" s="30"/>
      <c r="G38" s="30"/>
      <c r="H38" s="30"/>
      <c r="I38" s="30"/>
      <c r="J38" s="30"/>
      <c r="K38" s="30"/>
      <c r="L38" s="30"/>
      <c r="M38" s="30"/>
    </row>
    <row r="39" spans="1:13" x14ac:dyDescent="0.3">
      <c r="A39" s="58" t="s">
        <v>40</v>
      </c>
      <c r="B39" s="59"/>
      <c r="C39" s="16">
        <f>C38*C36</f>
        <v>0</v>
      </c>
      <c r="D39" s="19"/>
      <c r="F39" s="30"/>
      <c r="G39" s="30"/>
      <c r="H39" s="30"/>
      <c r="I39" s="30"/>
      <c r="J39" s="30"/>
      <c r="K39" s="30"/>
      <c r="L39" s="30"/>
      <c r="M39" s="30"/>
    </row>
    <row r="40" spans="1:13" x14ac:dyDescent="0.3">
      <c r="A40" s="50" t="s">
        <v>16</v>
      </c>
      <c r="B40" s="51"/>
      <c r="C40" s="17">
        <f>IF(C39=0,0,B12-C39)</f>
        <v>0</v>
      </c>
      <c r="F40" s="30"/>
      <c r="G40" s="30"/>
      <c r="H40" s="30"/>
      <c r="I40" s="30"/>
      <c r="J40" s="30"/>
      <c r="K40" s="30"/>
      <c r="L40" s="30"/>
      <c r="M40" s="30"/>
    </row>
    <row r="41" spans="1:13" x14ac:dyDescent="0.3">
      <c r="A41" s="50" t="s">
        <v>17</v>
      </c>
      <c r="B41" s="51"/>
      <c r="C41" s="18">
        <f>C37/B11</f>
        <v>0</v>
      </c>
      <c r="F41" s="30"/>
      <c r="G41" s="30"/>
      <c r="H41" s="30"/>
      <c r="I41" s="30"/>
      <c r="J41" s="30"/>
      <c r="K41" s="30"/>
      <c r="L41" s="30"/>
      <c r="M41" s="30"/>
    </row>
    <row r="42" spans="1:13" x14ac:dyDescent="0.3">
      <c r="C42" s="9"/>
      <c r="F42" s="30"/>
      <c r="G42" s="30"/>
      <c r="H42" s="30"/>
      <c r="I42" s="30"/>
      <c r="J42" s="30"/>
      <c r="K42" s="30"/>
      <c r="L42" s="30"/>
      <c r="M42" s="30"/>
    </row>
    <row r="43" spans="1:13" x14ac:dyDescent="0.3">
      <c r="A43" s="52" t="s">
        <v>18</v>
      </c>
      <c r="B43" s="52"/>
      <c r="C43" s="14"/>
    </row>
    <row r="44" spans="1:13" x14ac:dyDescent="0.3">
      <c r="A44" s="58" t="s">
        <v>37</v>
      </c>
      <c r="B44" s="59"/>
      <c r="C44" s="38">
        <f>+C12/C11</f>
        <v>0.15128708534111579</v>
      </c>
    </row>
    <row r="45" spans="1:13" x14ac:dyDescent="0.3">
      <c r="A45" s="52" t="s">
        <v>19</v>
      </c>
      <c r="B45" s="52"/>
      <c r="C45" s="15">
        <f>IF(C43=0, 0,C11- C43)</f>
        <v>0</v>
      </c>
    </row>
    <row r="46" spans="1:13" x14ac:dyDescent="0.3">
      <c r="A46" s="52" t="s">
        <v>20</v>
      </c>
      <c r="B46" s="52"/>
      <c r="C46" s="20">
        <f>IF(C43=0, 0, 1-C43/C11)</f>
        <v>0</v>
      </c>
    </row>
    <row r="47" spans="1:13" x14ac:dyDescent="0.3">
      <c r="A47" s="52" t="s">
        <v>21</v>
      </c>
      <c r="B47" s="52"/>
      <c r="C47" s="21">
        <f>IF(C43=0, 0, C45*C12/C11)</f>
        <v>0</v>
      </c>
    </row>
    <row r="48" spans="1:13" ht="15.75" thickBot="1" x14ac:dyDescent="0.35">
      <c r="C48" s="9"/>
    </row>
    <row r="49" spans="1:3" ht="15.75" thickBot="1" x14ac:dyDescent="0.35">
      <c r="A49" s="53" t="s">
        <v>22</v>
      </c>
      <c r="B49" s="54"/>
      <c r="C49" s="22">
        <f>C40+C47</f>
        <v>0</v>
      </c>
    </row>
    <row r="50" spans="1:3" ht="15.75" thickBot="1" x14ac:dyDescent="0.35">
      <c r="A50" s="55" t="s">
        <v>23</v>
      </c>
      <c r="B50" s="56"/>
      <c r="C50" s="23">
        <f>C69</f>
        <v>0</v>
      </c>
    </row>
    <row r="52" spans="1:3" x14ac:dyDescent="0.3">
      <c r="A52" s="57" t="s">
        <v>24</v>
      </c>
      <c r="B52" s="57"/>
      <c r="C52" s="57"/>
    </row>
    <row r="53" spans="1:3" x14ac:dyDescent="0.3">
      <c r="A53" s="37" t="s">
        <v>25</v>
      </c>
      <c r="B53" s="37" t="s">
        <v>26</v>
      </c>
      <c r="C53" s="37" t="s">
        <v>27</v>
      </c>
    </row>
    <row r="54" spans="1:3" x14ac:dyDescent="0.3">
      <c r="A54" s="36">
        <v>1</v>
      </c>
      <c r="B54" s="24">
        <f>$C$49</f>
        <v>0</v>
      </c>
      <c r="C54" s="25">
        <f t="shared" ref="C54:C68" si="0">B54/(1+$B$71)^A54</f>
        <v>0</v>
      </c>
    </row>
    <row r="55" spans="1:3" x14ac:dyDescent="0.3">
      <c r="A55" s="36">
        <v>2</v>
      </c>
      <c r="B55" s="24">
        <f t="shared" ref="B55:B68" si="1">$C$49</f>
        <v>0</v>
      </c>
      <c r="C55" s="25">
        <f t="shared" si="0"/>
        <v>0</v>
      </c>
    </row>
    <row r="56" spans="1:3" x14ac:dyDescent="0.3">
      <c r="A56" s="36">
        <v>3</v>
      </c>
      <c r="B56" s="24">
        <f t="shared" si="1"/>
        <v>0</v>
      </c>
      <c r="C56" s="25">
        <f t="shared" si="0"/>
        <v>0</v>
      </c>
    </row>
    <row r="57" spans="1:3" x14ac:dyDescent="0.3">
      <c r="A57" s="36">
        <v>4</v>
      </c>
      <c r="B57" s="24">
        <f t="shared" si="1"/>
        <v>0</v>
      </c>
      <c r="C57" s="25">
        <f t="shared" si="0"/>
        <v>0</v>
      </c>
    </row>
    <row r="58" spans="1:3" x14ac:dyDescent="0.3">
      <c r="A58" s="36">
        <v>5</v>
      </c>
      <c r="B58" s="24">
        <f t="shared" si="1"/>
        <v>0</v>
      </c>
      <c r="C58" s="25">
        <f t="shared" si="0"/>
        <v>0</v>
      </c>
    </row>
    <row r="59" spans="1:3" x14ac:dyDescent="0.3">
      <c r="A59" s="36">
        <v>6</v>
      </c>
      <c r="B59" s="24">
        <f t="shared" si="1"/>
        <v>0</v>
      </c>
      <c r="C59" s="25">
        <f t="shared" si="0"/>
        <v>0</v>
      </c>
    </row>
    <row r="60" spans="1:3" x14ac:dyDescent="0.3">
      <c r="A60" s="36">
        <v>7</v>
      </c>
      <c r="B60" s="24">
        <f t="shared" si="1"/>
        <v>0</v>
      </c>
      <c r="C60" s="25">
        <f t="shared" si="0"/>
        <v>0</v>
      </c>
    </row>
    <row r="61" spans="1:3" x14ac:dyDescent="0.3">
      <c r="A61" s="36">
        <v>8</v>
      </c>
      <c r="B61" s="24">
        <f t="shared" si="1"/>
        <v>0</v>
      </c>
      <c r="C61" s="25">
        <f t="shared" si="0"/>
        <v>0</v>
      </c>
    </row>
    <row r="62" spans="1:3" x14ac:dyDescent="0.3">
      <c r="A62" s="36">
        <v>9</v>
      </c>
      <c r="B62" s="24">
        <f t="shared" si="1"/>
        <v>0</v>
      </c>
      <c r="C62" s="25">
        <f t="shared" si="0"/>
        <v>0</v>
      </c>
    </row>
    <row r="63" spans="1:3" x14ac:dyDescent="0.3">
      <c r="A63" s="36">
        <v>10</v>
      </c>
      <c r="B63" s="24">
        <f t="shared" si="1"/>
        <v>0</v>
      </c>
      <c r="C63" s="25">
        <f t="shared" si="0"/>
        <v>0</v>
      </c>
    </row>
    <row r="64" spans="1:3" x14ac:dyDescent="0.3">
      <c r="A64" s="36">
        <v>11</v>
      </c>
      <c r="B64" s="24">
        <f t="shared" si="1"/>
        <v>0</v>
      </c>
      <c r="C64" s="25">
        <f t="shared" si="0"/>
        <v>0</v>
      </c>
    </row>
    <row r="65" spans="1:3" x14ac:dyDescent="0.3">
      <c r="A65" s="36">
        <v>12</v>
      </c>
      <c r="B65" s="24">
        <f t="shared" si="1"/>
        <v>0</v>
      </c>
      <c r="C65" s="25">
        <f t="shared" si="0"/>
        <v>0</v>
      </c>
    </row>
    <row r="66" spans="1:3" x14ac:dyDescent="0.3">
      <c r="A66" s="36">
        <v>13</v>
      </c>
      <c r="B66" s="24">
        <f t="shared" si="1"/>
        <v>0</v>
      </c>
      <c r="C66" s="25">
        <f t="shared" si="0"/>
        <v>0</v>
      </c>
    </row>
    <row r="67" spans="1:3" x14ac:dyDescent="0.3">
      <c r="A67" s="36">
        <v>14</v>
      </c>
      <c r="B67" s="24">
        <f t="shared" si="1"/>
        <v>0</v>
      </c>
      <c r="C67" s="25">
        <f t="shared" si="0"/>
        <v>0</v>
      </c>
    </row>
    <row r="68" spans="1:3" x14ac:dyDescent="0.3">
      <c r="A68" s="36">
        <v>15</v>
      </c>
      <c r="B68" s="24">
        <f t="shared" si="1"/>
        <v>0</v>
      </c>
      <c r="C68" s="25">
        <f t="shared" si="0"/>
        <v>0</v>
      </c>
    </row>
    <row r="69" spans="1:3" x14ac:dyDescent="0.3">
      <c r="A69" s="49" t="s">
        <v>28</v>
      </c>
      <c r="B69" s="49"/>
      <c r="C69" s="26">
        <f>SUM(C54:C68)</f>
        <v>0</v>
      </c>
    </row>
    <row r="71" spans="1:3" x14ac:dyDescent="0.3">
      <c r="A71" s="27" t="s">
        <v>29</v>
      </c>
      <c r="B71" s="28">
        <v>0.04</v>
      </c>
    </row>
  </sheetData>
  <mergeCells count="43">
    <mergeCell ref="A39:B39"/>
    <mergeCell ref="A27:C27"/>
    <mergeCell ref="A28:C28"/>
    <mergeCell ref="A29:C29"/>
    <mergeCell ref="A32:B32"/>
    <mergeCell ref="A34:B34"/>
    <mergeCell ref="A36:B36"/>
    <mergeCell ref="A37:B37"/>
    <mergeCell ref="A38:B38"/>
    <mergeCell ref="A30:C30"/>
    <mergeCell ref="A31:C31"/>
    <mergeCell ref="A33:B33"/>
    <mergeCell ref="A26:C26"/>
    <mergeCell ref="B7:C7"/>
    <mergeCell ref="A9:C9"/>
    <mergeCell ref="A14:C14"/>
    <mergeCell ref="A15:C15"/>
    <mergeCell ref="A16:C16"/>
    <mergeCell ref="A17:C17"/>
    <mergeCell ref="A19:C19"/>
    <mergeCell ref="A21:C21"/>
    <mergeCell ref="A23:C23"/>
    <mergeCell ref="A24:C24"/>
    <mergeCell ref="A25:C25"/>
    <mergeCell ref="A18:C18"/>
    <mergeCell ref="A20:C20"/>
    <mergeCell ref="A22:C22"/>
    <mergeCell ref="B6:C6"/>
    <mergeCell ref="A1:C1"/>
    <mergeCell ref="A3:C3"/>
    <mergeCell ref="B4:C4"/>
    <mergeCell ref="B5:C5"/>
    <mergeCell ref="A69:B69"/>
    <mergeCell ref="A40:B40"/>
    <mergeCell ref="A45:B45"/>
    <mergeCell ref="A49:B49"/>
    <mergeCell ref="A50:B50"/>
    <mergeCell ref="A52:C52"/>
    <mergeCell ref="A41:B41"/>
    <mergeCell ref="A43:B43"/>
    <mergeCell ref="A44:B44"/>
    <mergeCell ref="A46:B46"/>
    <mergeCell ref="A47:B47"/>
  </mergeCells>
  <conditionalFormatting sqref="C43 C38">
    <cfRule type="cellIs" dxfId="93" priority="5" operator="lessThan">
      <formula>0</formula>
    </cfRule>
  </conditionalFormatting>
  <conditionalFormatting sqref="C43 C38">
    <cfRule type="cellIs" dxfId="92" priority="4" operator="lessThan">
      <formula>0</formula>
    </cfRule>
  </conditionalFormatting>
  <conditionalFormatting sqref="C43 C38">
    <cfRule type="cellIs" dxfId="91" priority="3" operator="lessThan">
      <formula>0</formula>
    </cfRule>
  </conditionalFormatting>
  <conditionalFormatting sqref="C43 C38">
    <cfRule type="cellIs" dxfId="90" priority="2" operator="lessThan">
      <formula>0</formula>
    </cfRule>
  </conditionalFormatting>
  <conditionalFormatting sqref="C46 C40">
    <cfRule type="cellIs" dxfId="89" priority="1" operator="lessThan">
      <formula>0</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0"/>
  <dimension ref="A1:M71"/>
  <sheetViews>
    <sheetView topLeftCell="A49" workbookViewId="0">
      <selection activeCell="B71" sqref="B71"/>
    </sheetView>
  </sheetViews>
  <sheetFormatPr defaultRowHeight="15" x14ac:dyDescent="0.3"/>
  <cols>
    <col min="1" max="1" width="30.7109375" style="1" customWidth="1"/>
    <col min="2" max="2" width="23.140625" style="1" customWidth="1"/>
    <col min="3" max="3" width="29.7109375" style="1" customWidth="1"/>
    <col min="4" max="16384" width="9.140625" style="1"/>
  </cols>
  <sheetData>
    <row r="1" spans="1:7" ht="18.75" x14ac:dyDescent="0.3">
      <c r="A1" s="62" t="s">
        <v>0</v>
      </c>
      <c r="B1" s="62"/>
      <c r="C1" s="62"/>
    </row>
    <row r="3" spans="1:7" x14ac:dyDescent="0.3">
      <c r="A3" s="63" t="s">
        <v>1</v>
      </c>
      <c r="B3" s="64"/>
      <c r="C3" s="64"/>
    </row>
    <row r="4" spans="1:7" ht="15.75" x14ac:dyDescent="0.3">
      <c r="A4" s="2" t="s">
        <v>2</v>
      </c>
      <c r="B4" s="65" t="s">
        <v>59</v>
      </c>
      <c r="C4" s="65"/>
    </row>
    <row r="5" spans="1:7" x14ac:dyDescent="0.3">
      <c r="A5" s="2" t="s">
        <v>3</v>
      </c>
      <c r="B5" s="71" t="s">
        <v>90</v>
      </c>
      <c r="C5" s="71"/>
    </row>
    <row r="6" spans="1:7" x14ac:dyDescent="0.3">
      <c r="A6" s="2" t="s">
        <v>4</v>
      </c>
      <c r="B6" s="83">
        <v>975</v>
      </c>
      <c r="C6" s="83"/>
      <c r="F6" s="3"/>
      <c r="G6" s="3"/>
    </row>
    <row r="7" spans="1:7" x14ac:dyDescent="0.3">
      <c r="A7" s="2" t="s">
        <v>5</v>
      </c>
      <c r="B7" s="71" t="s">
        <v>79</v>
      </c>
      <c r="C7" s="71"/>
    </row>
    <row r="9" spans="1:7" x14ac:dyDescent="0.3">
      <c r="A9" s="63" t="s">
        <v>35</v>
      </c>
      <c r="B9" s="64"/>
      <c r="C9" s="72"/>
    </row>
    <row r="10" spans="1:7" x14ac:dyDescent="0.3">
      <c r="A10" s="4" t="s">
        <v>7</v>
      </c>
      <c r="B10" s="36" t="s">
        <v>34</v>
      </c>
      <c r="C10" s="5" t="s">
        <v>8</v>
      </c>
    </row>
    <row r="11" spans="1:7" x14ac:dyDescent="0.3">
      <c r="A11" s="4" t="s">
        <v>9</v>
      </c>
      <c r="B11" s="6">
        <v>131473</v>
      </c>
      <c r="C11" s="6">
        <v>67507</v>
      </c>
      <c r="E11" s="3"/>
      <c r="F11" s="3"/>
    </row>
    <row r="12" spans="1:7" x14ac:dyDescent="0.3">
      <c r="A12" s="4" t="s">
        <v>10</v>
      </c>
      <c r="B12" s="7">
        <v>8126</v>
      </c>
      <c r="C12" s="7">
        <v>9691</v>
      </c>
      <c r="E12" s="8"/>
      <c r="F12" s="8"/>
    </row>
    <row r="14" spans="1:7" x14ac:dyDescent="0.3">
      <c r="A14" s="63" t="s">
        <v>38</v>
      </c>
      <c r="B14" s="64"/>
      <c r="C14" s="72"/>
    </row>
    <row r="15" spans="1:7" x14ac:dyDescent="0.3">
      <c r="A15" s="73"/>
      <c r="B15" s="74"/>
      <c r="C15" s="75"/>
    </row>
    <row r="16" spans="1:7" x14ac:dyDescent="0.3">
      <c r="A16" s="76"/>
      <c r="B16" s="69"/>
      <c r="C16" s="70"/>
    </row>
    <row r="17" spans="1:13" x14ac:dyDescent="0.3">
      <c r="A17" s="76"/>
      <c r="B17" s="69"/>
      <c r="C17" s="70"/>
    </row>
    <row r="18" spans="1:13" x14ac:dyDescent="0.3">
      <c r="A18" s="76"/>
      <c r="B18" s="69"/>
      <c r="C18" s="70"/>
    </row>
    <row r="19" spans="1:13" s="9" customFormat="1" x14ac:dyDescent="0.3">
      <c r="A19" s="76"/>
      <c r="B19" s="69"/>
      <c r="C19" s="70"/>
    </row>
    <row r="20" spans="1:13" x14ac:dyDescent="0.3">
      <c r="A20" s="76"/>
      <c r="B20" s="69"/>
      <c r="C20" s="70"/>
    </row>
    <row r="21" spans="1:13" x14ac:dyDescent="0.3">
      <c r="A21" s="68"/>
      <c r="B21" s="69"/>
      <c r="C21" s="70"/>
    </row>
    <row r="22" spans="1:13" x14ac:dyDescent="0.3">
      <c r="A22" s="77"/>
      <c r="B22" s="78"/>
      <c r="C22" s="79"/>
    </row>
    <row r="23" spans="1:13" x14ac:dyDescent="0.3">
      <c r="A23" s="68"/>
      <c r="B23" s="69"/>
      <c r="C23" s="70"/>
    </row>
    <row r="24" spans="1:13" x14ac:dyDescent="0.3">
      <c r="A24" s="68"/>
      <c r="B24" s="69"/>
      <c r="C24" s="70"/>
    </row>
    <row r="25" spans="1:13" x14ac:dyDescent="0.3">
      <c r="A25" s="68"/>
      <c r="B25" s="69"/>
      <c r="C25" s="70"/>
    </row>
    <row r="26" spans="1:13" x14ac:dyDescent="0.3">
      <c r="A26" s="68"/>
      <c r="B26" s="69"/>
      <c r="C26" s="70"/>
    </row>
    <row r="27" spans="1:13" x14ac:dyDescent="0.3">
      <c r="A27" s="68"/>
      <c r="B27" s="69"/>
      <c r="C27" s="70"/>
    </row>
    <row r="28" spans="1:13" x14ac:dyDescent="0.3">
      <c r="A28" s="68"/>
      <c r="B28" s="69"/>
      <c r="C28" s="70"/>
    </row>
    <row r="29" spans="1:13" x14ac:dyDescent="0.3">
      <c r="A29" s="68"/>
      <c r="B29" s="69"/>
      <c r="C29" s="70"/>
    </row>
    <row r="30" spans="1:13" x14ac:dyDescent="0.3">
      <c r="A30" s="68"/>
      <c r="B30" s="69"/>
      <c r="C30" s="70"/>
      <c r="F30" s="31"/>
      <c r="G30" s="30"/>
      <c r="H30" s="30"/>
      <c r="I30" s="30"/>
      <c r="J30" s="30"/>
      <c r="K30" s="30"/>
      <c r="L30" s="30"/>
      <c r="M30" s="30"/>
    </row>
    <row r="31" spans="1:13" x14ac:dyDescent="0.3">
      <c r="A31" s="80"/>
      <c r="B31" s="81"/>
      <c r="C31" s="82"/>
      <c r="F31" s="30"/>
      <c r="G31" s="30"/>
      <c r="H31" s="30"/>
      <c r="I31" s="30"/>
      <c r="J31" s="30"/>
      <c r="K31" s="30"/>
      <c r="L31" s="30"/>
      <c r="M31" s="30"/>
    </row>
    <row r="32" spans="1:13" x14ac:dyDescent="0.3">
      <c r="A32" s="52" t="s">
        <v>11</v>
      </c>
      <c r="B32" s="52"/>
      <c r="C32" s="10"/>
      <c r="F32" s="30"/>
      <c r="G32" s="30"/>
      <c r="H32" s="30"/>
      <c r="I32" s="30"/>
      <c r="J32" s="30"/>
      <c r="K32" s="30"/>
      <c r="L32" s="30"/>
      <c r="M32" s="30"/>
    </row>
    <row r="33" spans="1:13" x14ac:dyDescent="0.3">
      <c r="A33" s="52" t="s">
        <v>12</v>
      </c>
      <c r="B33" s="52"/>
      <c r="C33" s="11">
        <f>(C32*1.22)-C32</f>
        <v>0</v>
      </c>
      <c r="F33" s="30"/>
      <c r="G33" s="30"/>
      <c r="H33" s="30"/>
      <c r="I33" s="30"/>
      <c r="J33" s="30"/>
      <c r="K33" s="30"/>
      <c r="L33" s="30"/>
      <c r="M33" s="30"/>
    </row>
    <row r="34" spans="1:13" x14ac:dyDescent="0.3">
      <c r="A34" s="52" t="s">
        <v>13</v>
      </c>
      <c r="B34" s="52"/>
      <c r="C34" s="11">
        <f>C33+C32</f>
        <v>0</v>
      </c>
      <c r="F34" s="30"/>
      <c r="G34" s="30"/>
      <c r="H34" s="30"/>
      <c r="I34" s="30"/>
      <c r="J34" s="30"/>
      <c r="K34" s="30"/>
      <c r="L34" s="30"/>
      <c r="M34" s="30"/>
    </row>
    <row r="35" spans="1:13" x14ac:dyDescent="0.3">
      <c r="A35" s="12"/>
      <c r="B35" s="12"/>
      <c r="C35" s="13"/>
      <c r="D35" s="3"/>
      <c r="F35" s="30"/>
      <c r="G35" s="30"/>
      <c r="H35" s="30"/>
      <c r="I35" s="30"/>
      <c r="J35" s="30"/>
      <c r="K35" s="30"/>
      <c r="L35" s="30"/>
      <c r="M35" s="30"/>
    </row>
    <row r="36" spans="1:13" x14ac:dyDescent="0.3">
      <c r="A36" s="52" t="s">
        <v>14</v>
      </c>
      <c r="B36" s="52"/>
      <c r="C36" s="14"/>
      <c r="D36" s="3"/>
      <c r="F36" s="30"/>
      <c r="G36" s="30"/>
      <c r="H36" s="30"/>
      <c r="I36" s="30"/>
      <c r="J36" s="30"/>
      <c r="K36" s="30"/>
      <c r="L36" s="30"/>
      <c r="M36" s="30"/>
    </row>
    <row r="37" spans="1:13" x14ac:dyDescent="0.3">
      <c r="A37" s="52" t="s">
        <v>15</v>
      </c>
      <c r="B37" s="52"/>
      <c r="C37" s="15">
        <f>IF(C36=0, 0,B11- C36)</f>
        <v>0</v>
      </c>
      <c r="D37" s="3"/>
      <c r="F37" s="30"/>
      <c r="G37" s="30"/>
      <c r="H37" s="30"/>
      <c r="I37" s="30"/>
      <c r="J37" s="30"/>
      <c r="K37" s="30"/>
      <c r="L37" s="30"/>
      <c r="M37" s="30"/>
    </row>
    <row r="38" spans="1:13" x14ac:dyDescent="0.3">
      <c r="A38" s="58" t="s">
        <v>36</v>
      </c>
      <c r="B38" s="59"/>
      <c r="C38" s="38">
        <f>+B12/B11</f>
        <v>6.1807367292143631E-2</v>
      </c>
      <c r="F38" s="30"/>
      <c r="G38" s="30"/>
      <c r="H38" s="30"/>
      <c r="I38" s="30"/>
      <c r="J38" s="30"/>
      <c r="K38" s="30"/>
      <c r="L38" s="30"/>
      <c r="M38" s="30"/>
    </row>
    <row r="39" spans="1:13" x14ac:dyDescent="0.3">
      <c r="A39" s="58" t="s">
        <v>40</v>
      </c>
      <c r="B39" s="59"/>
      <c r="C39" s="16">
        <f>C38*C36</f>
        <v>0</v>
      </c>
      <c r="D39" s="19"/>
      <c r="F39" s="30"/>
      <c r="G39" s="30"/>
      <c r="H39" s="30"/>
      <c r="I39" s="30"/>
      <c r="J39" s="30"/>
      <c r="K39" s="30"/>
      <c r="L39" s="30"/>
      <c r="M39" s="30"/>
    </row>
    <row r="40" spans="1:13" x14ac:dyDescent="0.3">
      <c r="A40" s="50" t="s">
        <v>16</v>
      </c>
      <c r="B40" s="51"/>
      <c r="C40" s="17">
        <f>IF(C39=0,0,B12-C39)</f>
        <v>0</v>
      </c>
      <c r="F40" s="30"/>
      <c r="G40" s="30"/>
      <c r="H40" s="30"/>
      <c r="I40" s="30"/>
      <c r="J40" s="30"/>
      <c r="K40" s="30"/>
      <c r="L40" s="30"/>
      <c r="M40" s="30"/>
    </row>
    <row r="41" spans="1:13" x14ac:dyDescent="0.3">
      <c r="A41" s="50" t="s">
        <v>17</v>
      </c>
      <c r="B41" s="51"/>
      <c r="C41" s="18">
        <f>C37/B11</f>
        <v>0</v>
      </c>
      <c r="F41" s="30"/>
      <c r="G41" s="30"/>
      <c r="H41" s="30"/>
      <c r="I41" s="30"/>
      <c r="J41" s="30"/>
      <c r="K41" s="30"/>
      <c r="L41" s="30"/>
      <c r="M41" s="30"/>
    </row>
    <row r="42" spans="1:13" x14ac:dyDescent="0.3">
      <c r="C42" s="9"/>
      <c r="F42" s="30"/>
      <c r="G42" s="30"/>
      <c r="H42" s="30"/>
      <c r="I42" s="30"/>
      <c r="J42" s="30"/>
      <c r="K42" s="30"/>
      <c r="L42" s="30"/>
      <c r="M42" s="30"/>
    </row>
    <row r="43" spans="1:13" x14ac:dyDescent="0.3">
      <c r="A43" s="52" t="s">
        <v>18</v>
      </c>
      <c r="B43" s="52"/>
      <c r="C43" s="14"/>
    </row>
    <row r="44" spans="1:13" x14ac:dyDescent="0.3">
      <c r="A44" s="58" t="s">
        <v>37</v>
      </c>
      <c r="B44" s="59"/>
      <c r="C44" s="38">
        <f>+C12/C11</f>
        <v>0.14355548313508229</v>
      </c>
    </row>
    <row r="45" spans="1:13" x14ac:dyDescent="0.3">
      <c r="A45" s="52" t="s">
        <v>19</v>
      </c>
      <c r="B45" s="52"/>
      <c r="C45" s="15">
        <f>IF(C43=0, 0,C11- C43)</f>
        <v>0</v>
      </c>
    </row>
    <row r="46" spans="1:13" x14ac:dyDescent="0.3">
      <c r="A46" s="52" t="s">
        <v>20</v>
      </c>
      <c r="B46" s="52"/>
      <c r="C46" s="20">
        <f>IF(C43=0, 0, 1-C43/C11)</f>
        <v>0</v>
      </c>
    </row>
    <row r="47" spans="1:13" x14ac:dyDescent="0.3">
      <c r="A47" s="52" t="s">
        <v>21</v>
      </c>
      <c r="B47" s="52"/>
      <c r="C47" s="21">
        <f>IF(C43=0, 0, C45*C12/C11)</f>
        <v>0</v>
      </c>
    </row>
    <row r="48" spans="1:13" ht="15.75" thickBot="1" x14ac:dyDescent="0.35">
      <c r="C48" s="9"/>
    </row>
    <row r="49" spans="1:3" ht="15.75" thickBot="1" x14ac:dyDescent="0.35">
      <c r="A49" s="53" t="s">
        <v>22</v>
      </c>
      <c r="B49" s="54"/>
      <c r="C49" s="22">
        <f>C40+C47</f>
        <v>0</v>
      </c>
    </row>
    <row r="50" spans="1:3" ht="15.75" thickBot="1" x14ac:dyDescent="0.35">
      <c r="A50" s="55" t="s">
        <v>23</v>
      </c>
      <c r="B50" s="56"/>
      <c r="C50" s="23">
        <f>C69</f>
        <v>0</v>
      </c>
    </row>
    <row r="52" spans="1:3" x14ac:dyDescent="0.3">
      <c r="A52" s="57" t="s">
        <v>24</v>
      </c>
      <c r="B52" s="57"/>
      <c r="C52" s="57"/>
    </row>
    <row r="53" spans="1:3" x14ac:dyDescent="0.3">
      <c r="A53" s="37" t="s">
        <v>25</v>
      </c>
      <c r="B53" s="37" t="s">
        <v>26</v>
      </c>
      <c r="C53" s="37" t="s">
        <v>27</v>
      </c>
    </row>
    <row r="54" spans="1:3" x14ac:dyDescent="0.3">
      <c r="A54" s="36">
        <v>1</v>
      </c>
      <c r="B54" s="24">
        <f>$C$49</f>
        <v>0</v>
      </c>
      <c r="C54" s="25">
        <f t="shared" ref="C54:C68" si="0">B54/(1+$B$71)^A54</f>
        <v>0</v>
      </c>
    </row>
    <row r="55" spans="1:3" x14ac:dyDescent="0.3">
      <c r="A55" s="36">
        <v>2</v>
      </c>
      <c r="B55" s="24">
        <f t="shared" ref="B55:B68" si="1">$C$49</f>
        <v>0</v>
      </c>
      <c r="C55" s="25">
        <f t="shared" si="0"/>
        <v>0</v>
      </c>
    </row>
    <row r="56" spans="1:3" x14ac:dyDescent="0.3">
      <c r="A56" s="36">
        <v>3</v>
      </c>
      <c r="B56" s="24">
        <f t="shared" si="1"/>
        <v>0</v>
      </c>
      <c r="C56" s="25">
        <f t="shared" si="0"/>
        <v>0</v>
      </c>
    </row>
    <row r="57" spans="1:3" x14ac:dyDescent="0.3">
      <c r="A57" s="36">
        <v>4</v>
      </c>
      <c r="B57" s="24">
        <f t="shared" si="1"/>
        <v>0</v>
      </c>
      <c r="C57" s="25">
        <f t="shared" si="0"/>
        <v>0</v>
      </c>
    </row>
    <row r="58" spans="1:3" x14ac:dyDescent="0.3">
      <c r="A58" s="36">
        <v>5</v>
      </c>
      <c r="B58" s="24">
        <f t="shared" si="1"/>
        <v>0</v>
      </c>
      <c r="C58" s="25">
        <f t="shared" si="0"/>
        <v>0</v>
      </c>
    </row>
    <row r="59" spans="1:3" x14ac:dyDescent="0.3">
      <c r="A59" s="36">
        <v>6</v>
      </c>
      <c r="B59" s="24">
        <f t="shared" si="1"/>
        <v>0</v>
      </c>
      <c r="C59" s="25">
        <f t="shared" si="0"/>
        <v>0</v>
      </c>
    </row>
    <row r="60" spans="1:3" x14ac:dyDescent="0.3">
      <c r="A60" s="36">
        <v>7</v>
      </c>
      <c r="B60" s="24">
        <f t="shared" si="1"/>
        <v>0</v>
      </c>
      <c r="C60" s="25">
        <f t="shared" si="0"/>
        <v>0</v>
      </c>
    </row>
    <row r="61" spans="1:3" x14ac:dyDescent="0.3">
      <c r="A61" s="36">
        <v>8</v>
      </c>
      <c r="B61" s="24">
        <f t="shared" si="1"/>
        <v>0</v>
      </c>
      <c r="C61" s="25">
        <f t="shared" si="0"/>
        <v>0</v>
      </c>
    </row>
    <row r="62" spans="1:3" x14ac:dyDescent="0.3">
      <c r="A62" s="36">
        <v>9</v>
      </c>
      <c r="B62" s="24">
        <f t="shared" si="1"/>
        <v>0</v>
      </c>
      <c r="C62" s="25">
        <f t="shared" si="0"/>
        <v>0</v>
      </c>
    </row>
    <row r="63" spans="1:3" x14ac:dyDescent="0.3">
      <c r="A63" s="36">
        <v>10</v>
      </c>
      <c r="B63" s="24">
        <f t="shared" si="1"/>
        <v>0</v>
      </c>
      <c r="C63" s="25">
        <f t="shared" si="0"/>
        <v>0</v>
      </c>
    </row>
    <row r="64" spans="1:3" x14ac:dyDescent="0.3">
      <c r="A64" s="36">
        <v>11</v>
      </c>
      <c r="B64" s="24">
        <f t="shared" si="1"/>
        <v>0</v>
      </c>
      <c r="C64" s="25">
        <f t="shared" si="0"/>
        <v>0</v>
      </c>
    </row>
    <row r="65" spans="1:3" x14ac:dyDescent="0.3">
      <c r="A65" s="36">
        <v>12</v>
      </c>
      <c r="B65" s="24">
        <f t="shared" si="1"/>
        <v>0</v>
      </c>
      <c r="C65" s="25">
        <f t="shared" si="0"/>
        <v>0</v>
      </c>
    </row>
    <row r="66" spans="1:3" x14ac:dyDescent="0.3">
      <c r="A66" s="36">
        <v>13</v>
      </c>
      <c r="B66" s="24">
        <f t="shared" si="1"/>
        <v>0</v>
      </c>
      <c r="C66" s="25">
        <f t="shared" si="0"/>
        <v>0</v>
      </c>
    </row>
    <row r="67" spans="1:3" x14ac:dyDescent="0.3">
      <c r="A67" s="36">
        <v>14</v>
      </c>
      <c r="B67" s="24">
        <f t="shared" si="1"/>
        <v>0</v>
      </c>
      <c r="C67" s="25">
        <f t="shared" si="0"/>
        <v>0</v>
      </c>
    </row>
    <row r="68" spans="1:3" x14ac:dyDescent="0.3">
      <c r="A68" s="36">
        <v>15</v>
      </c>
      <c r="B68" s="24">
        <f t="shared" si="1"/>
        <v>0</v>
      </c>
      <c r="C68" s="25">
        <f t="shared" si="0"/>
        <v>0</v>
      </c>
    </row>
    <row r="69" spans="1:3" x14ac:dyDescent="0.3">
      <c r="A69" s="49" t="s">
        <v>28</v>
      </c>
      <c r="B69" s="49"/>
      <c r="C69" s="26">
        <f>SUM(C54:C68)</f>
        <v>0</v>
      </c>
    </row>
    <row r="71" spans="1:3" x14ac:dyDescent="0.3">
      <c r="A71" s="27" t="s">
        <v>29</v>
      </c>
      <c r="B71" s="28">
        <v>0.04</v>
      </c>
    </row>
  </sheetData>
  <mergeCells count="43">
    <mergeCell ref="A39:B39"/>
    <mergeCell ref="A27:C27"/>
    <mergeCell ref="A28:C28"/>
    <mergeCell ref="A29:C29"/>
    <mergeCell ref="A32:B32"/>
    <mergeCell ref="A34:B34"/>
    <mergeCell ref="A36:B36"/>
    <mergeCell ref="A37:B37"/>
    <mergeCell ref="A38:B38"/>
    <mergeCell ref="A30:C30"/>
    <mergeCell ref="A31:C31"/>
    <mergeCell ref="A33:B33"/>
    <mergeCell ref="A26:C26"/>
    <mergeCell ref="B7:C7"/>
    <mergeCell ref="A9:C9"/>
    <mergeCell ref="A14:C14"/>
    <mergeCell ref="A15:C15"/>
    <mergeCell ref="A16:C16"/>
    <mergeCell ref="A17:C17"/>
    <mergeCell ref="A19:C19"/>
    <mergeCell ref="A21:C21"/>
    <mergeCell ref="A23:C23"/>
    <mergeCell ref="A24:C24"/>
    <mergeCell ref="A25:C25"/>
    <mergeCell ref="A18:C18"/>
    <mergeCell ref="A20:C20"/>
    <mergeCell ref="A22:C22"/>
    <mergeCell ref="B6:C6"/>
    <mergeCell ref="A1:C1"/>
    <mergeCell ref="A3:C3"/>
    <mergeCell ref="B4:C4"/>
    <mergeCell ref="B5:C5"/>
    <mergeCell ref="A69:B69"/>
    <mergeCell ref="A40:B40"/>
    <mergeCell ref="A45:B45"/>
    <mergeCell ref="A49:B49"/>
    <mergeCell ref="A50:B50"/>
    <mergeCell ref="A52:C52"/>
    <mergeCell ref="A41:B41"/>
    <mergeCell ref="A43:B43"/>
    <mergeCell ref="A44:B44"/>
    <mergeCell ref="A46:B46"/>
    <mergeCell ref="A47:B47"/>
  </mergeCells>
  <conditionalFormatting sqref="C43 C38">
    <cfRule type="cellIs" dxfId="88" priority="5" operator="lessThan">
      <formula>0</formula>
    </cfRule>
  </conditionalFormatting>
  <conditionalFormatting sqref="C43 C38">
    <cfRule type="cellIs" dxfId="87" priority="4" operator="lessThan">
      <formula>0</formula>
    </cfRule>
  </conditionalFormatting>
  <conditionalFormatting sqref="C43 C38">
    <cfRule type="cellIs" dxfId="86" priority="3" operator="lessThan">
      <formula>0</formula>
    </cfRule>
  </conditionalFormatting>
  <conditionalFormatting sqref="C43 C38">
    <cfRule type="cellIs" dxfId="85" priority="2" operator="lessThan">
      <formula>0</formula>
    </cfRule>
  </conditionalFormatting>
  <conditionalFormatting sqref="C46 C40">
    <cfRule type="cellIs" dxfId="84" priority="1" operator="less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Delovni listi</vt:lpstr>
      </vt:variant>
      <vt:variant>
        <vt:i4>26</vt:i4>
      </vt:variant>
    </vt:vector>
  </HeadingPairs>
  <TitlesOfParts>
    <vt:vector size="26" baseType="lpstr">
      <vt:lpstr>Naslov</vt:lpstr>
      <vt:lpstr>I.</vt:lpstr>
      <vt:lpstr> OB 1</vt:lpstr>
      <vt:lpstr> OB 2</vt:lpstr>
      <vt:lpstr> OB 3</vt:lpstr>
      <vt:lpstr> OB 4</vt:lpstr>
      <vt:lpstr>OB 5</vt:lpstr>
      <vt:lpstr> OB 6</vt:lpstr>
      <vt:lpstr>OB 7</vt:lpstr>
      <vt:lpstr>OB 8</vt:lpstr>
      <vt:lpstr> OB 9</vt:lpstr>
      <vt:lpstr>OB 10</vt:lpstr>
      <vt:lpstr>OB 11</vt:lpstr>
      <vt:lpstr>OB 12</vt:lpstr>
      <vt:lpstr>OB 13</vt:lpstr>
      <vt:lpstr>OB 14</vt:lpstr>
      <vt:lpstr>OB 15</vt:lpstr>
      <vt:lpstr>OB 16</vt:lpstr>
      <vt:lpstr> OB 17</vt:lpstr>
      <vt:lpstr>OB 18</vt:lpstr>
      <vt:lpstr>OB 19</vt:lpstr>
      <vt:lpstr>OB 20</vt:lpstr>
      <vt:lpstr>OB 21</vt:lpstr>
      <vt:lpstr>OB 22</vt:lpstr>
      <vt:lpstr>OB 23</vt:lpstr>
      <vt:lpstr>OB 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doma</dc:creator>
  <cp:lastModifiedBy>Petra Šeme</cp:lastModifiedBy>
  <cp:lastPrinted>2015-10-16T06:03:13Z</cp:lastPrinted>
  <dcterms:created xsi:type="dcterms:W3CDTF">2012-10-12T09:05:41Z</dcterms:created>
  <dcterms:modified xsi:type="dcterms:W3CDTF">2017-01-05T08:18:11Z</dcterms:modified>
</cp:coreProperties>
</file>