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20" yWindow="90" windowWidth="15975" windowHeight="13005" activeTab="2"/>
  </bookViews>
  <sheets>
    <sheet name="NASLOVNICA" sheetId="4" r:id="rId1"/>
    <sheet name="REKAPITULACIJA" sheetId="1" r:id="rId2"/>
    <sheet name="PREDRAČUN" sheetId="15" r:id="rId3"/>
  </sheets>
  <definedNames>
    <definedName name="_GoBack" localSheetId="2">PREDRAČUN!#REF!</definedName>
    <definedName name="_xlnm.Print_Titles" localSheetId="2">PREDRAČUN!$3:$3</definedName>
  </definedNames>
  <calcPr calcId="114210" fullCalcOnLoad="1"/>
</workbook>
</file>

<file path=xl/calcChain.xml><?xml version="1.0" encoding="utf-8"?>
<calcChain xmlns="http://schemas.openxmlformats.org/spreadsheetml/2006/main">
  <c r="G245" i="15"/>
  <c r="G246"/>
  <c r="G243"/>
  <c r="G244"/>
  <c r="G247"/>
  <c r="D30" i="1"/>
  <c r="G117" i="15"/>
  <c r="G118"/>
  <c r="G119"/>
  <c r="G120"/>
  <c r="G121"/>
  <c r="G122"/>
  <c r="G123"/>
  <c r="G124"/>
  <c r="G125"/>
  <c r="G126"/>
  <c r="G127"/>
  <c r="D20" i="1"/>
  <c r="G130" i="15"/>
  <c r="G131"/>
  <c r="G132"/>
  <c r="G133"/>
  <c r="G135"/>
  <c r="G136"/>
  <c r="G137"/>
  <c r="G138"/>
  <c r="G139"/>
  <c r="G140"/>
  <c r="G141"/>
  <c r="G142"/>
  <c r="D21" i="1"/>
  <c r="G134" i="15"/>
  <c r="G145"/>
  <c r="G146"/>
  <c r="G147"/>
  <c r="G148"/>
  <c r="D22" i="1"/>
  <c r="G151" i="15"/>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D23" i="1"/>
  <c r="G207" i="15"/>
  <c r="G208"/>
  <c r="G209"/>
  <c r="G210"/>
  <c r="D24" i="1"/>
  <c r="G213" i="15"/>
  <c r="G214"/>
  <c r="G215"/>
  <c r="G216"/>
  <c r="D25" i="1"/>
  <c r="G219" i="15"/>
  <c r="G220"/>
  <c r="G221"/>
  <c r="G222"/>
  <c r="G223"/>
  <c r="D26" i="1"/>
  <c r="G227" i="15"/>
  <c r="G228"/>
  <c r="G229"/>
  <c r="D27" i="1"/>
  <c r="G232" i="15"/>
  <c r="G233"/>
  <c r="G234"/>
  <c r="D28" i="1"/>
  <c r="G237" i="15"/>
  <c r="G238"/>
  <c r="G239"/>
  <c r="G240"/>
  <c r="D29" i="1"/>
  <c r="G6" i="15"/>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D6" i="1"/>
  <c r="G49" i="15"/>
  <c r="G50"/>
  <c r="G51"/>
  <c r="G52"/>
  <c r="D7" i="1"/>
  <c r="G55" i="15"/>
  <c r="G56"/>
  <c r="G57"/>
  <c r="G58"/>
  <c r="G59"/>
  <c r="G60"/>
  <c r="D8" i="1"/>
  <c r="G74" i="15"/>
  <c r="G75"/>
  <c r="G76"/>
  <c r="G77"/>
  <c r="D10" i="1"/>
  <c r="G80" i="15"/>
  <c r="G81"/>
  <c r="G82"/>
  <c r="G83"/>
  <c r="G84"/>
  <c r="G85"/>
  <c r="G86"/>
  <c r="G87"/>
  <c r="G88"/>
  <c r="G89"/>
  <c r="G90"/>
  <c r="D11" i="1"/>
  <c r="G93" i="15"/>
  <c r="G94"/>
  <c r="G95"/>
  <c r="G96"/>
  <c r="G97"/>
  <c r="G98"/>
  <c r="D12" i="1"/>
  <c r="G101" i="15"/>
  <c r="G102"/>
  <c r="G103"/>
  <c r="G104"/>
  <c r="G105"/>
  <c r="G106"/>
  <c r="G107"/>
  <c r="D13" i="1"/>
  <c r="G110" i="15"/>
  <c r="G111"/>
  <c r="G112"/>
  <c r="G113"/>
  <c r="D14" i="1"/>
  <c r="G63" i="15"/>
  <c r="G64"/>
  <c r="G65"/>
  <c r="G66"/>
  <c r="G67"/>
  <c r="G68"/>
  <c r="G69"/>
  <c r="G262"/>
  <c r="G263"/>
  <c r="G264"/>
  <c r="G265"/>
  <c r="G266"/>
  <c r="G267"/>
  <c r="G268"/>
  <c r="D40" i="1"/>
  <c r="G251" i="15"/>
  <c r="G252"/>
  <c r="G253"/>
  <c r="G254"/>
  <c r="G255"/>
  <c r="G256"/>
  <c r="G257"/>
  <c r="G258"/>
  <c r="D36" i="1"/>
  <c r="G273" i="15"/>
  <c r="G274"/>
  <c r="G275"/>
  <c r="G276"/>
  <c r="G277"/>
  <c r="G282"/>
  <c r="G283"/>
  <c r="D43" i="1"/>
  <c r="E275" i="15"/>
  <c r="A53" i="1"/>
  <c r="C48"/>
  <c r="A48"/>
  <c r="D31"/>
  <c r="G70" i="15"/>
  <c r="G71"/>
  <c r="D9" i="1"/>
  <c r="D15"/>
  <c r="D45"/>
</calcChain>
</file>

<file path=xl/sharedStrings.xml><?xml version="1.0" encoding="utf-8"?>
<sst xmlns="http://schemas.openxmlformats.org/spreadsheetml/2006/main" count="477" uniqueCount="270">
  <si>
    <t>Dobava in vgradnja :  
Odduh iz PVC fi 10cm skupne višine h 100cm, 
oprema:  tipska kapa,  prirobnica za membransko kritino</t>
  </si>
  <si>
    <t>POLIKARBONATNE KRITINE</t>
  </si>
  <si>
    <t>Dobava in montaža tipskega algum predpražnika , 
PR2 predpražnik pred vhodnimi vrati PS1 na zahodni strani objekta in pred vrati PS3 dim 100x40x2,5 cm npr. EMCO DIPLOMAT (CB) višine 22mm, z belino materiala 1 mm, sive barve, podloga kasetna ščetka CB, z ALU robom iz L 25x25x3mm vgrajen v betonski tlak</t>
  </si>
  <si>
    <t>Sanacija tlakov vinflex ob fasadnih stenah po končanih delih , ocena m2, obračun po dejanski količini ,  
v ceno zajeti odstranitev poškodovanega tlaka, sanacija površine ter dobava in vgradnja novega tlaka istih karakteristik in lastnosti ter dobava in vgradnja pvc letev</t>
  </si>
  <si>
    <t>Dodatek za izvedbo slikarskih del z latex pralnimi barvami - ocena m2, obračun po dejanski izmeri</t>
  </si>
  <si>
    <t>Pleskanje obstoječega stropnega lesenega opaža s požarno zaščitnim premazom 2x brizganje ali potapljanje) (npr.: TIKRA F50 ali podobno) Barva po izbiri projektanta! 
(Pred barvanjem zaščititi obstoječa svetila in ostalo inštalacijo na stropu.)</t>
  </si>
  <si>
    <t>KAMNOSEŠKA DELA</t>
  </si>
  <si>
    <t>ODSTRANITEV TER PONOVNA MONTAŽA PO KONČANIH DELIH: 
radiatorska zaščitna obloga, lesena na kovinski konstrukciji, pritrjena v fasadno steno, dim. 0,80x 0,60m</t>
  </si>
  <si>
    <t>ODSTRANITEV TER PONOVNA MONTAŽA PO KONČANIH DELIH: 
lesen pano oz. tabla na fasadni steni, dim. 1,20x1,50m</t>
  </si>
  <si>
    <t>ODSTRANITEV TER PONOVNA MONTAŽA PO KONČANIH DELIH: 
samozapiralo za vrata</t>
  </si>
  <si>
    <t>OKOVJE - Jekleno varnostno okovje z enoročnim odpiranjem, min. 3 tečaji za vrata. V barvi po izboru projektanta po barvni lestvici proizvajalca.  
ODPIRANJE - Vrata navzven klasično po vertikalni osi. 
OBODNA KONSTRUKCIJA - Betonske stene in talna plošča obložene s keramiko, zgoraj obstoječ strop iz AB beljeno. Vratni okvir se vzida. Z notranje strani vertikalni stik med okvirjem in AB steno, enako zgoraj prilepiti PVC kotnik. 
DODATNA OPREMA - Dvižna nogica na vzmet za fiksiranje odprtih vrat na tla. Vrata z zunanje strani obložena z opažem, za smer polaganja glej shemo. Vrata z zunanje strani spodaj v višini 25cm obložena z ALU pločevino deb. 1mm  - glej shemo.</t>
  </si>
  <si>
    <t>Dobava in montaža vrat 
oznaka V1 
kom 1 
dim. 225x89CM 
TIP - Lesena termoizolativna zunanja vrata. Skupna toplotna prehodnost vrat min. Uw=0.95W/m2K. RAL montaža. Zvočna izolativnost vrat min. 34 dB. 
KRILO oz. OKVIR - Macesnov les, silikonska tesnila. Obojestransko debeloslojno barvan les, z barvo na vodni osnovi z UV zaščito, ki garantira obstojnost 10 let brez obnavljanja s čopičem z rednim vsakoletnim negovanjem in čiščenjem. Barva po izboru projektanta, po barvni lestvici proizvajalca.  
PRAG - Vrata z nizkim pragom, max. višina 20 mm, ki mora biti z notranje strani poglobljeno vgrajen in ravno s tlakom, v kolikor to dopušča izbran model okvirja. 
Pred vrati polica iz naravnega kamna na kovinski RF podkonstrukciji (glej detajl) z zaobljenim robom. Barva in oblika po izboru projektanta. 
KLJUKE VRAT - Zunaj in znotraj klasična ALU. Tip in barva po izboru projektanta. 
KLJUČAVNICA - Zunaj in znotraj, cilindrična z varnostnim sistemskim ključem. 
**nad. v nasl. poz.  **</t>
  </si>
  <si>
    <t xml:space="preserve"> V barvi po izboru projektanta po barvni lestvici proizvajalca. Dolžina in višina po izmerah. Pozicija in pokrivno polje prikazano v shemi. 
NOTRANJA SENČILA - Z notranje strani oken "PLISE" iz poliestrne izolacijske zatemnitvene tkanine, impregnirane z antistatičnim premazom, ki preprečuje nabiranje prahu. Okvir iz ALU profilov v beli barvi. Upravljanje s pomočjo ročke. 
OBODNA KONSTRUKCIJA - AB stene beljene. Z notranje strani se na stik špalete in okvirja prilepiti PVC kotnik - glej shemo. 
LEXAN KRITINA JE ZAJETA DRUGJE!</t>
  </si>
  <si>
    <t>NOTRANJA POLICA - HPL laminat polica iz visoko oplemenitene vodoodporne iverice, zaključene s PVC zaključki. Sprednji rob dvojno zaokrožen. Tesnenje na okna in fiksno zasteklitev. Debelina od 17-20mm. Širina od 100mm, dolžina po shemi. Barva, špaletni zaključek in oblika po izbiri projektanta. 
KLJUKA - Klasična ALU. Tip in barva po izboru projektanta. 
OKOVJE - Jekleno varnostno okovje z enoročnim odpiranjem. Vgrajena blokada vrtenja pololive pri odprtem oknu. V barvi po izboru projektanta po barvni lestvici proizvajalca.  
ODPIRANJE - Kombinirano.  
ZUNANJA SENČILA - Nadometne ALU žaluzije s fiksnimi stranskimi ALU vodili z distančniki pritrjenimi na zunanji okrasni okvir, brez nevarnih izpostavljenih vogalov. ALU prekrivna kapa npr. KRPAN TIP 4. Lamele iz valjanega ALU, širine 65mm "C" profil, zaokrožene z obojestranskim ojačitvenim robom. Upravljanje z notranjo monokomandno palico. 
**nadal. v nasl. poz.**</t>
  </si>
  <si>
    <t>Dobava in montaža oken  
oznaka O2 
kom 1 
dim. 89x133CM 
TIP - Leseno okno. Skupna toplotna prehodnost okna min. Uw=0.95W/m2K. RAL montaža. Zvočna izolativnost okna min. 34 dB. 
KRILO oz. OKVIR - Macesnov les, ALU odkapniki, silikonska tesnila. Obojestransko debeloslojno barvan les, z barvo na vodni osnovi z UV zaščito, ki garantira obstojnost 10 let brez obnavljanja s čopičem z rednim vsakoletnim negovanjem in čiščenjem. Barva po izboru projektanta, po barvni lestvici proizvajalca.  
ODKAPNIKI - Tovarniško eloksiran ALU profil. 
STEKLO - Troslojni izolativni termopan. Zunaj in notri navadno steklo. Debelina in sestava stekla določi proizvajalec glede na zahtevane termične in varnostne lastnosti, fizične lastnosti materiala in statiko okna. Za okno ni določen Ug v kolikor je skupna toplotna prehodnost min. Uw=0.95W/m2K. min. Lt=70% 
ZUNANJA POLICA - ALU tipska z vzidanimi PVC zaključki. Barva in oblika po izboru projektanta. 
**nad. v nasl. poz.**</t>
  </si>
  <si>
    <t>NOTRANJA POLICA - Obstoječa keramična obloga, ki se jo po potrebi sanira. 
KLJUKA - Klasična ALU. Tip in barva po izboru projektanta. 
OKOVJE - Jekleno varnostno okovje z enoročnim odpiranjem. Vgrajena blokada vrtenja pololive pri odprtem oknu. V barvi po izboru projektanta po barvni lestvici proizvajalca.  
ODPIRANJE - Kombinirano.  
ZUNANJA SENČILA - Niso predvidena. 
NOTRANJA SENČILA - Z notranje strani oken "PLISE" iz poliestrne izolacijske zatemnitvene tkanine, impregnirane z antistatičnim premazom, ki preprečuje nabiranje prahu. Okvir iz ALU profilov v beli barvi. Upravljanje s pomočjo ročke. 
OBODNA KONSTRUKCIJA - AB stene beljene. Z notranje strani se na stik špalete in okvirja prilepiti PVC kotnik - glej shemo.</t>
  </si>
  <si>
    <t>Dobava in montaža oken  
oznaka O1 
kom 2 
dim. 59x83CM 
TIP - Leseno okno. Skupna toplotna prehodnost okna min. Uw=0.95W/m2K. RAL montaža. Zvočna izolativnost okna min. 34 dB. 
KRILO oz. OKVIR - Macesnov les, ALU odkapniki, silikonska tesnila. Obojestransko debeloslojno barvan les, z barvo na vodni osnovi z UV zaščito, ki garantira obstojnost 10 let brez obnavljanja s čopičem z rednim vsakoletnim negovanjem in čiščenjem. Barva po izboru projektanta, po barvni lestvici proizvajalca.  
ODKAPNIKI - Tovarniško eloksiran ALU profil. 
STEKLO - Troslojni izolativni termopan. Zunaj in notri navadno steklo. Debelina in sestava stekla določi proizvajalec glede na zahtevane termične in varnostne lastnosti, fizične lastnosti materiala in statiko okna. Za okno ni določen Ug v kolikor je skupna toplotna prehodnost min. Uw=0.95W/m2K. min. Lt=70% 
ZUNANJA POLICA - ALU tipska z vzidanimi PVC zaključki. Barva in oblika po izboru projektanta. 
**nad. v nasl. poz.**</t>
  </si>
  <si>
    <t>KLJUČAVNICA - Zunaj in znotraj, cilindrična z varnostnim sistemskim ključem. 
OKOVJE - Jekleno varnostno okovje z enoročnim odpiranjem. V barvi po izboru projektanta po barvni lestvici proizvajalca.  
ODPIRANJE - Vrata navzven klasično po vertikalni osi. 
OBODNA KONSTRUKCIJA - Betonske stene in plošče obložene s keramiko. Vratni okvir se vzida. Z notranje strani vertikalni stik med okvirjem in AB steno, enako zgoraj prilepiti PVC kotnik. 
DODATNA OPREMA - Dvižna nogica na vzmet za fiksiranje odprtih vrat na tla. Vrata z zunanje strani v kompletu oblečena v ALU pločevino deb. 1mm  - glej shemo.</t>
  </si>
  <si>
    <t>Dobava in montaža vrat  
oznaka V2 
kom 1 
dim. 59x83CM 
TIP - Lesena termoizolativna zunanja vrata. Skupna toplotna prehodnost vrat min. Uw=0.95W/m2K. RAL montaža. Zvočna izolativnost vrat min. 34 dB. 
KRILO oz. OKVIR - Macesnov les, silikonska tesnila. Obojestransko debeloslojno barvan les, z barvo na vodni osnovi z UV zaščito, ki garantira obstojnost 10 let brez obnavljanja s čopičem z rednim vsakoletnim negovanjem in čiščenjem. Barva po izboru projektanta, po barvni lestvici proizvajalca. Lesena vrata so z zunanje strani kompletno oblečena v ALU pločevino debeline 0,7 mm! 
PRAG - Vrata z nizkim pragom, max. višina 20 mm, ki mora biti z notranje strani poglobljeno vgrajen in ravno s tlakom, v kolikor to dopušča izbran model okvirja. 
Pred vrati polica iz naravnega kamna na kovinski RF podkonstrukciji (glej detajl) z zaobljenim robom. Barva in oblika po izboru projektanta. 
KLJUKE VRAT - Zunaj in znotraj klasična ALU. Tip in barva po izboru projektanta. 
**nadal. v nasl. poz.**</t>
  </si>
  <si>
    <t>KLJUKE - Znotraj klasična ALU. Tip in barva po izboru projektanta. 
OKOVJE - Jekleno varnostno okovje z enoročnim odpiranjem. Vgrajena blokada vrtenja pololive pri odprtem oknu. V barvi po izboru projektanta po barvni lestvici proizvajalca.  
ODPIRANJE - Okna fiksno krilno in kombinirano. 
ZUNANJA SENČILA - Nadometne ALU žaluzije s fiksnimi stranskimi ALU vodili z distančniki pritrjenimi na zunanji lesen okrasni okvir, brez nevarnih izpostavljenih vogalov. Brez ALU prekrivne kape zgoraj. Lamele iz valjanega ALU, širine 65mm "C" profil, zaokrožene z obojestranskim ojačitvenim robom. Upravljanje z notranjo monokomandno palico. V barvi po izboru projektanta po barvni lestvici proizvajalca. Dolžina in višina po izmerah. Število, pozicija in pokrivno polje prikazano v shemi. 
NOTRANJA SENČILA - Okna v poševnini imajo z zunanje strani vgrajene notranje žaluzije. 
**nadal. v nasl. poz.**</t>
  </si>
  <si>
    <t xml:space="preserve"> Debelina in sestava stekla določi proizvajalec glede na zahtevane termične in varnostne lastnosti, fizične lastnosti materiala in statiko oken. Fiksna zasteklitev min. Ug=0,9W/m2K. Za okna ni določena v kolikor je skupna toplotna prehodnost min. Uw=0.95W/m2K. min. Lt=70% 
ZUNANJA POLICA - Okna in fiksne zasteklitve brez polic, glej opis zunanjega okrasnega okvirja. 
NOTRANJA POLICA - HPL laminat police iz visoko oplemenitene vodoodporne iverice, zaključene s PVC zaključki. Sprednji rob dvojno zaokrožen. Tesnenje na okna in fiksno zasteklitev. Debelina od 17-20mm. Širina od 55 do 180mm, dolžina po shemi. Obvezno v enem kosu.  Barva, špaletni zaključek in oblika po izbiri projektanta. 
NEPROSOJNI DEL OKNA - Zunaj rombaste macesnove letve 20x40 mm, na razmaku 40mm, A kvalitete, nevidno pritrjevanje z mizarskimi mozniki in lepljeno na podaljšan okvir okna, zaščiten z barvo, v treh nanosih, barva po izbiri projektanta. 
**nadal. v nasl. poz**</t>
  </si>
  <si>
    <t>Z notranje strani vertikalni stik med okvirjem in AB steno tesniti s silikonom, zgoraj s samolepilnim PVC trakom, spodaj lepljen PVC kotnik. 
ZUNANJI OKRASNI OKVIR - Macesnov les A kvalitete. Vidni robovi zaobljeni, širši leseni okvirji s poglobljeno zarezo za navidezno delitev elementa, po potrditvi oblike s strani projektanta. Vidno vijačen z vijaki po izboru projektanta in tesnjen na okna, fiksno zasteklitev in parapetni zid. Vijaki barvani z enako barvo kot okrasni okvir. Spodnji okrasni okvir z odkapno zarezo. Zaščiten z UV obstojno barvo, v treh nanosih z barvo na vodni osnovi. Barva po izboru projektanta. 
PARAPET - Glej sestave, sestava Zid Z2. Zaključek parapeta kjer zgoraj ni okna iz prilepljenega PVC kotnika 30x30x2mm. Zunanji opaž je možno montirati v panelih na podkonstrukciji iz lesenih letev 20x40 mm, kot je prikazano v shemah. 
STEKLO - Troslojni izolativni termopan.  
**nadal. v nasl. poz**</t>
  </si>
  <si>
    <t>Dobava in vgradnja panoramskih sten  
TIP - Lesena / steklena termoizolativna zunanja okna. Skupna toplotna prehodnost oken min. Uw=0.95W/m2K. Fiksna zasteklitev min. Ug=0,9W/m2K. RAL montaža. Zvočna izolativnost oken min. 34 dB. 
KRILO oz. OKVIR - Macesnov les, ALU odkapniki, silikonska tesnila. Obojestransko debeloslojno barvan les, z barvo na vodni osnovi z UV zaščito, ki garantira obstojnost 10 let brez obnavljanja s čopičem z rednim vsakoletnim negovanjem in čiščenjem. Barva po izboru projektanta, po barvni lestvici proizvajalca.  
ODKAPNIKI - Tovarniško eloksiran ALU profil. 
NOTRANJI NOSILNI OKVIR - Dolžinsko lepljen les vidne kvalitete. Vidni robovi zaobljeni, širši leseni okvirji z poglobljeno zarezo za navidezno delitev elementa, po potrditvi oblike s strani projektanta. Požarno zaščitni premaz (2x brizganje ali potapljanje), npr. TIKRA F50 ali podobno. Barva po izboru projektanta. Vijačeno na mestih, ki niso vidna. 
**nadal. v nasl. poz**</t>
  </si>
  <si>
    <t xml:space="preserve"> Blokada proti zapiranju odprtega okna v ventus položaju, v sistemu okovja oz. načinu uporabe kljuke. 
ODBOJNIK - Stenski ali talni gumijasti odbojnik bele barve. 
ZUNANJA SENČILA - Nadometne ALU žaluzije s fiksnimi stranskimi ALU vodili z distančniki pritrjenimi na zunanji lesen okrasni okvir, brez nevarnih izpostavljenih vogalov. Brez ALU prekrivne kape zgoraj. Lamele iz valjanega ALU, širine 65mm "C" profil, zaokrožene z obojestranskim ojačitvenim robom. Upravljanje z notranjo monokomandno palico. V barvi po izboru projektanta po barvni lestvici proizvajalca. Dolžina in višina po izmerah. Število, pozicija in pokrivno polje prikazano v shemi. 
NOTRANJA SENČILA - Z notranje strani balkonskih vrat "PLISE" iz poliestrne izolacijske zatemnitvene tkanine, impregnirane z antistatičnim premazom, ki preprečuje nabiranje prahu. Okvir iz ALU profilov v beli barvi. Upravljanje s pomočjo vrvice. 
**nad. v nasl. poz.**</t>
  </si>
  <si>
    <t xml:space="preserve"> Obvezno v enem kosu.  Barva, špaletni zaključek in oblika po izbiri projektanta. 
PRAG - Balkonska vrata z nizkim pragom, max. višina 20 mm, ki mora biti z notranje strani poglobljeno vgrajen in ravno s tlakom, v kolikor to dopušča izbran model okvirja. 
NEPROSOJNI DEL OKNA - Zunaj rombaste macesnove letve 20x40 mm, na razmaku 40mm, A kvalitete, nevidno pritrjevanje z mizarskimi mozniki in lepljeno na podaljšan okvir okna, zaščiten z barvo, v treh nanosih, barva po izbiri projektanta. 
KLJUKE - Znotraj klasična ALU, balkonska vrata zunaj samo oprijemalo. Kljuka spodnjega okna, ki se odpira samo na ventus je na vrhu krila. Tip in barva po izboru projektanta. 
OKOVJE - Jekleno varnostno okovje z enoročnim odpiranjem, min. 3 tečaji za balkonska vrata. Vgrajena blokada vrtenja pololive pri odprtem oknu. V barvi po izboru projektanta po barvni lestvici proizvajalca.  
ODPIRANJE - Balkonska vrata kombinirano. Okna fiksno krilno, ventus ali kombinirano. 
**nad. v nasl. poz.**</t>
  </si>
  <si>
    <t>STEKLO - Troslojni izolativni termopan. Zunanji in notranji sloj kaljen, razen stekla oken v poševnini, kjer je zunaj navadno, znotraj pa lepljeno steklo. Debelina in sestava stekla določi proizvajalec glede na zahtevane termične in varnostne lastnosti, fizične lastnosti materiala in statiko oken in vrat. Fiksna zasteklitev min. Ug=0,9W/m2K. Za okna in balkonska vrata ni določena v kolikor je skupna toplotna prehodnost min. Uw=0.95W/m2K. min. Lt=70% 
ZUNANJA POLICA - Okna in fiksne zasteklitve brez polic, glej opis zunanjega okrasnega okvirja. Pred vrati oz. balkonskimi vrati polica iz naravnega kamna na kovinski RF podkonstrukciji (glej detajl) z zaobljenim robom. Barva in oblika po izboru projektanta. 
NOTRANJA POLICA - HPL laminat police iz visoko oplemenitene vodoodporne iverice, zaključene s PVC zaključki. Sprednji rob dvojno zaokrožen. Tesnenje na okna in fiksno zasteklitev. Debelina od 17-20mm. Širina od 55 do 180mm, dolžina po shemi. 
**nad. v nasl. poz.**</t>
  </si>
  <si>
    <t>ZUNANJA in NOTRANJA POLICA - Okna brez polic glej opis notranjega in zunanjega okvirja. 
PRAG - Vrata z nizkim pragom, max. višina 20 mm, ki mora biti z notranje strani poglobljeno vgrajen in ravno s tlakom, v kolikor to dopušča izbran model okvirja. 
Pred PS1 na vzhodni strani polica iz naravnega kamna (glej detajl) z zaobljenim robom. Barva in oblika po izboru projektanta. 
KLJUKE VRAT - Zunaj in znotraj klasična ALU. Tip in barva po izboru projektanta. 
KLJUČAVNICA - Zunaj in znotraj, cilindrična z varnostnim sistemskim ključem. 
OKOVJE - Jekleno varnostno okovje z enoročnim odpiranjem, min. 3 tečaji za vrata. V barvi po izboru projektanta po barvni lestvici proizvajalca.  
ODPIRANJE - Vrata navzven klasično po vertikalni osi. Okna fiksno krilno. 
ZUNANJA IN NOTRANJA SENČILA - niso predvidena. 
OBODNA KONSTRUKCIJA - Betonske stene in talna plošča, zgoraj obstoječ strop iz opaža. 
**nad. v poz. 015**</t>
  </si>
  <si>
    <t>Z notranje strani vertikalni stik med okvirjem in AB steno tesniti s silikonom, enako zgoraj, spodaj lepljen PVC kotnik. 
ZUNANJI OKRASNI OKVIR - Macesnov les A kvalitete. Vidni robovi zaobljeni, širši leseni okvirji s poglobljeno zarezo za navidezno delitev elementa, po potrditvi oblike s strani projektanta. Vidno vijačen z vijaki po izboru projektanta in tesnjen na okna, vrata, fiksno zasteklitev in parapetni zid. Vijaki barvani z enako barvo kot okrasni okvir. Spodnji okrasni okvir z odkapno zarezo. Zaščiten z UV obstojno barvo, v treh nanosih z barvo na vodni osnovi. Barva po izboru projektanta. 
STEKLO - Troslojni izolativni termopan. Zunanji in notranji sloj kaljen. Debelina in sestava stekla določi proizvajalec glede na zahtevane termične in varnostne lastnosti, fizične lastnosti materiala in statiko oken in vrat. Fiksna zasteklitev min. Ug=0,9W/m2K. Za vrata ni določena v kolikor je skupna toplotna prehodnost min. Uw=0.95W/m2K. min. Lt=70% 
**nad. v poz. 014**</t>
  </si>
  <si>
    <t>Dobava in montaža stene 
oznaka PS1 
kom 2 
dim. 226,5x241CM 
TIP - Lesena / steklena termoizolativna zunanje okno in vrata. Skupna toplotna prehodnost oken in vrat min. Uw=0.95W/m2K. Fiksna zasteklitev min. Ug=0,9W/m2K. RAL montaža. Zvočna izolativnost oken in balkonskih vrat min. 34 dB. 
KRILO oz. OKVIR - Macesnov les, silikonska tesnila. Obojestransko debeloslojno barvan les, z barvo na vodni osnovi z UV zaščito, ki garantira obstojnost 10 let brez obnavljanja s čopičem z rednim vsakoletnim negovanjem in čiščenjem. Barva po izboru projektanta, po barvni lestvici proizvajalca.  
NOTRANJI NOSILNI OKVIR - Dolžinsko lepljen les vidne kvalitete. Vidni robovi zaobljeni, širši leseni okvirji z poglobljeno zarezo za navidezno delitev elementa, po potrditvi oblike s strani projektanta. Požarno zaščitni premaz (2x brizganje ali potapljanje), npr. TIKRA F50 ali podobno. Barva po izboru projektanta. Vijačeno na mestih, ki niso vidna. 
**nad. v poz. 013**</t>
  </si>
  <si>
    <t>- Ob izvedbi oken in vrat je potrebno obdelati tudi vse stike s sosednjimi okni oz. stenami s kotniki, letvicami, polnili in drugimi zaključki, potrebnimi za RAL vgradnjo kompletne sestavljene stene, kar naj bo zajeto že v samo sestavljeno steno. 
- Ob izvedbi je potrebno upoštevati vse znane in morebitne še neznane inštalacije ter druge konstrukcijske elemente ter jim s prilagoditvami oken in vrat omogočiti nemoteno delovanje. 
- Vse zaključne sloje, barve in materiale pred izvedbo v potrditev predložiti projektantu. 
- Razlika v dimenzijah obodne konstrukcije se rešuje v delih, kjer so neprosojni deli lesene fasade oz. na mestih združevanja steklenih sestavljenih sten. Za vse spremembe dimenzij oken zaradi razlike dimenzij obodne konstrukcije je potrebna potrditev projektanta.   
**nadal. v nasl. poz**</t>
  </si>
  <si>
    <t>SPLOŠNE OPOMBE SHEM: 
- Vse mere preveriti na objektu! 
- Pred izvedbo izdelati delavniške načrte in jih v potrditev predložitev projektantu. 
- Vsi izvedbeni detajli ter dimenzije po načrtih proizvajalca. 
- Kotirane dimenzije okvirjev in drugih konstrukcijskih elementov so informativni prikaz razdelitev, proizvajalec jih prilagodi lastnim sistemom in RAL vgradnji. Kotirane so zidarske odprtine, ki so istočasno tudi končne dimenzije vidne lesene nosilne konstrukcije in ne upoštevajo potrebnih poglobitev lesenih nosilnih okvirjev za tesnenje po RAL vgradnji.  
- Predviden princip tesnenja je prikazan v detajlih, ki jih je potrebno upoštevati v izdelavi delavniških načrtov. 
- Višine parapetov so navedene od notranjega končnega tlaka do vrha notranje okenske police. 
**nad. v nasl. poz. **</t>
  </si>
  <si>
    <t>POSEBNA OPOMBA - Iz vseh vgrajenih materialov se pri običajnih pogojih uporabe ne smejo sproščati ali lužiti zdravju škodljive snovi, za katere velja eno ali več  standardnih opozoril, stavkov za nevarnost ali previdnostnih stavkov iz zakona, ki ureja kemikalije skladno z Uredbo o zelenem javnem naročanju. 
SPLOŠNE OPOMBE SHEM: 
- Vse mere preveriti na objektu! 
- Pred izvedbo izdelati delavniške načrte in jih v potrditev predložitev projektantu. 
- Vsi izvedbeni detajli ter dimenzije po načrtih proizvajalca. 
- Kotirane dimenzije okvirjev in drugih konstrukcijskih elementov so informativni prikaz razdelitev, proizvajalec jih prilagodi lastnim sistemom in RAL vgradnji. Kotirane so zidarske odprtine, ki so istočasno tudi končne dimenzije vidne lesene nosilne konstrukcije in ne upoštevajo potrebnih poglobitev lesenih nosilnih okvirjev za tesnenje po RAL vgradnji.  
**nad. v nasl. poz.**</t>
  </si>
  <si>
    <t>BARVE IN MATERIALI -Vse zaključne sloje, barve in materiale pred izvedbo v potrditev predložiti projektantu. Vsi leseni elementi na zunanji strani morajo biti zaščiteni z barvo na vodni osnovi z UV zaščito, ki garantira obstojnost 10 let brez obnavljanja s čopičem z rednim vsakoletnim negovanjem in čiščenjem. Notranji vidni nosilni okvirji morajo biti zaščiteni s požarno zaščitnim premazom (2x brizganje ali potapljanje). 
DODATNA OPREMA 
Za večino stavbnega pohištva velja, da je obvezna silikonska zaščitna letev proti uščipu prstov na vsem stavbnem pohištvu v kolikor je spodnji rob stavbnega pohištva nižje od 125 cm nad gotovim tlakom - glej opise shem. Zaščita prozorne barve, do 130 cm višine. Ponekod dvižna nogica na vzmet za fiksiranje odprtih vrat in balkonskih vrat na tla. Edino vhodna vrata v garderobe imajo predvideno samozapiralo v tečajih vrat. 
**nad. v nasl. poz.**</t>
  </si>
  <si>
    <t>KLJUČAVNICE - Zunaj in znotraj, cilindrična z varnostnim sistemskim ključem. Električna ključavnica je predvidena le na vhodnih vratih v garderobe. 
ZUNANJA SENČILA - Nadometne ALU žaluzije s fiksnimi stranskimi ALU vodili z distančniki pritrjenimi na zunanji lesen okrasni okvir, brez nevarnih izpostavljenih vogalov. Večina zgoraj brez ALU prekrivne kape. Lamele iz valjanega ALU, širine 65mm "C" profil, zaokrožene z obojestranskim ojačitvenim robom. Upravljanje z notranjo monokomandno palico. Dolžina in višina po izmerah. Število, pozicija in pokrivno polje prikazano v shemi.  
NOTRANJA SENČILA - Ponekod so predvideni "pliseji" - glej sheme.  
NEPROSOJNI DEL OKNA - Zunaj rombaste macesnove letve 20x40 mm, na razmaku 40mm, A kvalitete, nevidno pritrjevanje z mizarskimi mozniki in lepljeno na podaljšan okvir okna, zaščiten z barvo, v treh nanosih, barva po izbiri projektanta. 
**nad. v nasl. poz.**</t>
  </si>
  <si>
    <t>TESARSKA DELA</t>
  </si>
  <si>
    <t>Vzidava raznih manjših kovinskih izdelkov; okvirji za algum predpražnike ter talne rešetke nad 0.25 m2/kos</t>
  </si>
  <si>
    <t>Vrtanje odprtin fi 20mm dolžine 20cm v čelo betonske plošče, dobava in vgradnja sider RA fi 12mm, dolžine 20+20cm, lepljenje z epoksidno malto, vgradnja za nadaljevanje betonske plošče na osni razdalji 15cm</t>
  </si>
  <si>
    <t>Dobava in polaganje ekstrudiranega polistirena na podlago, polistiren deb. min 2cm,  polaganje na vrh temeljev</t>
  </si>
  <si>
    <t>Strojno vgrajevanje betona v armirane konstrukcije preseka od 0.20-0.30 m3/m2-m. Beton iz naravne prane frakcije 0-8. Plastičen beton C 30/37, v ceni in izvedbi zajeti mikroarmaturo, metlano površino ter izvedbo v naklonu. V rampo se vgrajuje okvir predpražnikov - zajeto drugje!</t>
  </si>
  <si>
    <t>Strojno vgrajevanje betona v armirane konstrukcije preseka od 0.08-0.12 m3/m2-m beton iz naravne frakcije 0-30 plastičen beton C 30/37</t>
  </si>
  <si>
    <t>Ročno vgrajevanje betona v nearmirane konstrukcije preseka od 0.08-0.12 m3/m2-m beton iz prane naravne mešanice 0-30 plastičen beton C 12/15 - podložni beton</t>
  </si>
  <si>
    <t>KG</t>
  </si>
  <si>
    <t>Splošna opomba: 
Dela je izvajati v skladu z veljavnimi tehničnimi predpisi, normativi in upoštevati predpise iz varstva pri delu ter projektno dokumentacijo. 
OPIS STORITEV ZAJETIH V CENI 
 - vse začasne, delovne in pomožne odre  
 - vse preboje in odprtine glej ustrezne projekte 
- vse zunanje in notranje transporte do mesta vgradnje, ter vsa potrebna predhodna, pomožna in zaključna dela (vključno z potrebnimi dodatki k betonu, negovanjem betona,..). 
- stroške izdelave projekta betona in dokazila kvalitete vgrajenega betona (sprotna notranja kontrola - lastnega ali zunanjega laboratorija, tekoča pridobitev poročil o preiskavi betona in predaja nadzornemu organu ). 
- Splošne tehnične zahteve za določevanje sestave cementnobetonskih mešanic in njihovo proizvodnjo, zahteve za lastnosti svežega in strjenega cementnega betona  ter načina ugotavljanja skladnosti cementnega betona je določen v SIST EN 206-1.</t>
  </si>
  <si>
    <t>ARMIRANOBETONSKA DELA</t>
  </si>
  <si>
    <t>Izkop jarkov ob temeljih, ki se toplotno izolirajo, izkop do globine cca 0,8m, širine dna cca 70cm, izkop z odlaganjem materiala na kamion ter odvozom v trajno deponijo.</t>
  </si>
  <si>
    <t xml:space="preserve">Ponovna izvedba betonskega robnika  5/25 v betonskem temelju  </t>
  </si>
  <si>
    <t xml:space="preserve">Splošna opomba : 
Dela je izvajati v skladu z veljavnimi tehničnimi predpisi, normativi in upoštevati predpise iz varstva pri delu ter projektno dokumentacijo. 
OPIS STORITEV ZAJETIH V CENI 
 - dobava vsega materiala, priprava in vgrajevanje potrebnega materiala po opisu del v posameznih postavkah z vsemi transporti, prenosi in vsemi pomožnimi deli 
 - vgrajeni materiali za ta dela morajo po kvaliteti ustrezati določilom veljavnih tehničnih predpisov in standardov </t>
  </si>
  <si>
    <t xml:space="preserve">Dobava in vgradnja tipskega vertikalnega odtočnika za ravne strehe, komplet z zaščitno mrežo proti listju;   vertikalni strešni odtok fi 10cm priključitev na obstoječo vertikalo po navodilih proizvajalca kritine </t>
  </si>
  <si>
    <t xml:space="preserve">Dobava in vgradnja 
odduh iz PVC fi 12cm  skupne višine h 100cm  
oprema: tipska kapa,  prirobnica za membransko kritino </t>
  </si>
  <si>
    <t xml:space="preserve">Dobava in vgradnja :  
odduh iz PVC fi 10cm skupne višine h 90cm 
oprema:  kolenom za vgradnjo v steno,  tipska kapa </t>
  </si>
  <si>
    <t xml:space="preserve">Dobava in montaža tipskega algum predpražnika 
PR1 predpražnik pred vhodnimi vrati PS1 na zahodni strani objekta in pred vrati PS3 
dim 100x80x2,5 cm npr. EMCO DIPLOMAT (CB) višine 22mm, z belino materiala 1 mm, sive barve, 
podloga kasetna ščetka CB, z ALU robom iz L 25x25x3mm vgrajen v betonski tlak </t>
  </si>
  <si>
    <t xml:space="preserve">Splošna opomba : 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V vseh postavkah je potrebno zajeti :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t>
  </si>
  <si>
    <t xml:space="preserve">Obloga talnih površin oznake tlaka Tlak T1 (tlak vetrolova na zahodni strani hodnika) v komplet sestavi: 
- Zaključni sloj ........................................  1,0 cm  
  - linolej, deb. 2,5 mm     (v ploščah cca. 50 x 50 cm,      barvno in strukturno uskladiti z obstoječim  
    linolejem v hodniku)  
  - lepilo linoleja, deb 2,5mm     (npr. UZIN LE 42) 
  - izravnalna masa, deb. 5mm 
obloga komplet z obrobno PVC letvico  </t>
  </si>
  <si>
    <t xml:space="preserve">Plošča polikarbonatne kritine predvidoma v enem kosu čez celo polje panoramske stene. Način upravljanja in pritrditve predhodno potrditi s strani projektanta. Nadstrešek zgoraj in spodaj zaprt z ALU mrežico proti mrčesu tako,da omogoča kroženje zraka pod polikarbonatno kritino, v barvi po izbiri projektanta po barvni lestvici proizvajalca. 
OBODNA KONSTRUKCIJA - AB stene in plošča. 
DODATNA OPREMA - Komarnik na dveh oknih v kuhinji.  
oznaka PS10 
kom 1 
dim. 604x227,5+95CM v poševnini </t>
  </si>
  <si>
    <t xml:space="preserve">Isto kot pozicije 036 do 041, samo 
oznaka PS11 
kom 1 
dim. 604x227,5+95CM v poševnini </t>
  </si>
  <si>
    <t xml:space="preserve">isto kot poz. 025 do 031, samo  
oznaka PS7 
kom 1 
dim. 604x227,5+95CM v poševnini </t>
  </si>
  <si>
    <t xml:space="preserve">isto kot poz. 025 do 031, samo  
oznaka PS8    
kom 1 
dim. 604x227,5+95cm v poševnini </t>
  </si>
  <si>
    <t xml:space="preserve">isto kot poz. 025 do 031, samo  
oznaka PS9    
kom 1 
dim. 604x227,5+95cm v poševnini </t>
  </si>
  <si>
    <t xml:space="preserve">isto kot poz. 016 do 020, samo  
oznaka PS5 
kom 1 
dim. 604x299,5CM </t>
  </si>
  <si>
    <t xml:space="preserve">isto kot poz. 016 do 020, samo  
oznaka PS3 
kom 1 
dim. 604x299,5CM </t>
  </si>
  <si>
    <t xml:space="preserve"> Splošna opomba : 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V vseh postavkah je potrebno zajeti :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Pred izvedbo posameznih sklopov mora izvajalec izdelati delavniške načrte in za njih pridobiti potrditev projektanta. </t>
  </si>
  <si>
    <t xml:space="preserve">Splošna opomba : 
Dela je izvajati v skladu z veljavnimi tehničnimi predpisi, normativi in upoštevati predpise iz varstva pri delu ter projektno dokumentacijo. 
OPIS STORITEV ZAJETIH V CENI 
 - dobava vsega materiala, priprava in vgrajevanje potrebnega materiala po opisu del v posameznih postavkah z vsemi transporti, prenosi in vsemi pomožnimi deli 
 - vsi zidarski odri so zajeti v tesarskih delih 
 - vgrajeni materiali za ta dela morajo po kvaliteti ustrezati določilom veljavnih tehničnih predpisov in standardov </t>
  </si>
  <si>
    <t xml:space="preserve">Splošna opomba : 
Dela je izvajati v skladu z veljavnimi tehničnimi predpisi, normativi in upoštevati predpise iz varstva pri delu ter projektno dokumentacijo. 
OPIS STORITEV ZAJETIH V CENI 
 - dobava vsega materiala, priprava in vgrajevanje potrebnega materiala po opisu del v posameznih postavkah z vsemi transporti, prenosi in vsemi pomožnimi deli 
 -  vsi zidarski odri se upoštevajo skladno z določili GNG  
 - vgrajeni materiali za ta dela morajo po kvaliteti ustrezati določilom veljavnih tehničnih predpisov in standardov </t>
  </si>
  <si>
    <t xml:space="preserve">TESARSKA DELA  </t>
  </si>
  <si>
    <t>Splošna opomba : 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V vseh postavkah je potrebno zajeti :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Pred izvedbo posameznih sklopov mora izvajalec izdelati delavniške načrte in za njih pridobiti potrditev projektanta.</t>
  </si>
  <si>
    <t>Izvedba kompletne obloge cokla oznake Zid C2 (cokel in temeljni zid  pod panoramsko leseno zastekljeno steno), v komplet sestavi : 
- Zaključni sloj ...............................  0,1 cm – 0,8 cm
  ZGORAJ:
   Pločevinasta obroba iz eloksiranega aluminija 0,1 cm   Vidno kot cokel v višini 10,0 cm   Spodnji rob pločevine prekrije bradavičasto folijo
  SPODAJ:
Zaščitna (bradavičasta) folija 0,8 cm   polietilen visoke trdote   [debelina materiala 0,6 mm, tlačna trdnost min. 250 kN/m2]   V višini 75,0 cm (merjeno 5,0 cm pod koto novo urejenega terena
- Toplotna izolacija: .................................... 6,0 cm   XPS ekstrudiran polistiren (SIST EN 13164)    [λD = min. 0.034 W/(m.K), ρ = min.30kg/m3] robovi s preklopom,  v višini 90,0 cm
  (npr.: Styrodur 2800C ali podobno)
OBRAČUN PO M1</t>
  </si>
  <si>
    <t>Izvedba kompletne obloge cokla oznake Zid C2a (cokel pod panoramsko leseno zastekljeno steno PS1 na vzhodni strani obj.), v komplet sestavi : 
ZGORAJ: 
- Zaključni sloj ...............................  0,1 cm – 0,8 cm
  ZGORAJ:
   Pločevinasta obroba iz eloksiranega aluminija 0,1 cm  Vidno kot cokel v višini 10,0 cm  Spodnji rob pločevine prekrije bradavičasto folijo pred vrati je cokel iz kamnite police deb. 2cm) 
  SPODAJ:
Zaščitna (bradavičasta) folija 0,8 cm polietilen visoke trdote
[debelina materiala 0,6 mm, tlačna trdnost min. 250 kN/m2]  
V višini 75,0 cm (merjeno 5,0 cm pod koto novo urejenega terena
- Toplotna izolacija: ...................................  4,0 cm   XPS ekstrudiran polistiren (SIST EN 13164)   [λD = min. 0.034 W/(m.K), ρ = min.30kg/m3]   robovi s preklopom,   v višini 90,0 cm   (npr.: Styrodur 2800C ali podobno)
- Podlaga: ..............................................  2,2 cm
  ZGORAJ:
  Čelo obstoječega tlaka vetrolova    podložni beton in estrih v višini 19,0 cm
  SPODAJ:
  Iverna plošča OSB 3, deb. 2,2 cm   na pero in utor v višini 70,0 cm   (npr.: Agepan OSB/3 PUR ali podobno)
OBRAČUN PO M1</t>
  </si>
  <si>
    <t>A - GRADBENA DELA</t>
  </si>
  <si>
    <t>ZIDARSKA DELA</t>
  </si>
  <si>
    <t>B - OBRTNIŠKA DELA</t>
  </si>
  <si>
    <t>MIZARSKA DELA</t>
  </si>
  <si>
    <t>KERAMIČARSKA DELA</t>
  </si>
  <si>
    <t>SLIKOPLESKARSKA DELA</t>
  </si>
  <si>
    <t>MAVČNOKARTONSKA DELA</t>
  </si>
  <si>
    <t xml:space="preserve">R E K A P I T U L A C I J A  </t>
  </si>
  <si>
    <t>S K U P A J   :</t>
  </si>
  <si>
    <t>Vse cene brez DDV !</t>
  </si>
  <si>
    <t>Opomba:</t>
  </si>
  <si>
    <t>Lokacija:</t>
  </si>
  <si>
    <t>Objekti</t>
  </si>
  <si>
    <t>Vsebina:</t>
  </si>
  <si>
    <t>Faza :</t>
  </si>
  <si>
    <t>Projekt:</t>
  </si>
  <si>
    <t>Investitor :</t>
  </si>
  <si>
    <t>Znesek</t>
  </si>
  <si>
    <t>Cena</t>
  </si>
  <si>
    <t>Količina</t>
  </si>
  <si>
    <t>Em</t>
  </si>
  <si>
    <t>Opis postavke</t>
  </si>
  <si>
    <t>KLJUČAVNIČARSKA DELA</t>
  </si>
  <si>
    <t>FASADERSKA DELA</t>
  </si>
  <si>
    <t>ZEMELJSKA DELA</t>
  </si>
  <si>
    <t>ZUNANJA DELA</t>
  </si>
  <si>
    <t>Poz</t>
  </si>
  <si>
    <t>Gr</t>
  </si>
  <si>
    <t>EUR</t>
  </si>
  <si>
    <t>M1</t>
  </si>
  <si>
    <t>ODSTRANITEV IN PONOVNA MONTAŽA TER PRIKLOP PO KONČANIH DELIH  
strelovodna instalacija, montirana na betonske kocke 
pozicija streha</t>
  </si>
  <si>
    <t>KOM</t>
  </si>
  <si>
    <t>DELA NA ELEKTROINSTALACIJAH</t>
  </si>
  <si>
    <t>.</t>
  </si>
  <si>
    <t>D - ELEKTROINSTALACIJE</t>
  </si>
  <si>
    <t>Strošek za ateste, preizkuse itd, obračun pavšal</t>
  </si>
  <si>
    <t>SPLOŠNA OPOMBA RUŠITVENIH DEL: 
Pri vseh delih, kjer se elementi trajno odstranijo,  je potrebno v ceni zajeti prenos ruševin na prevozna sredstva, transport v trajno odpadno deponijo ter plačilo vseh taks oz. dajatev za trajno odlaganje takih materialov. 
Izvajalec rušitvenih del mora pred pričetkom rušitvenih del ustrezno zavarovati obstoječe objekte ter izvesti vsa potrebna dela in ukrepe skladno z zahtevami vseh predpisov, ki določajo ukrepe pri takih delih. 
Pri odstranitvenih delih je potrebno upoštevati, da se nekateri elementi po končanih delih ponovno montirajo nazaj oziroma vzpostavljajo v prvotno stanje. Ti elementi so posebej označeni v popisu.</t>
  </si>
  <si>
    <t>DELA NA STROJNIH INSTALACIJAH</t>
  </si>
  <si>
    <t>C - STROJNE INSTALACIJE</t>
  </si>
  <si>
    <t>Splošna opomba : 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V vseh postavkah je potrebno zajeti :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Pred izvedbo posameznih sklopov mora izvajalec izdelati delavniške načrte in za njih pridobiti potrditev projektanta.</t>
  </si>
  <si>
    <t>RAZNA DELA IN OPREMA</t>
  </si>
  <si>
    <t>M2</t>
  </si>
  <si>
    <t>TLAKARSKA DELA</t>
  </si>
  <si>
    <t>Splošna opomba : 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V vseh postavkah je potrebno zajeti :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t>
  </si>
  <si>
    <t>Popravilo obstoječih oblog (stenska, talna ) ob prenovi fasadnih slojev, (popravilo odstopajočih ploščic, fugiranje...l.) - ocena m2, obračun po dejanski izvedbi</t>
  </si>
  <si>
    <t>KPL</t>
  </si>
  <si>
    <t>OPOMBA 2: 
VSE PREBOJE, ZAKLJUČKE , OBROBE TER OSTALE DETAJLE JE POTREBNO IZVAJATI PO DETAJLIH PROIZVAJALCA KRITINE IN VSE TE DETAJLE VKLJUČITI V ENOTNE CENE IZVEDBE RAVNIH STREH.</t>
  </si>
  <si>
    <t>RAVNE STREHE IN ODTOKI</t>
  </si>
  <si>
    <t>Obroba raznih zaključkov in obrob s cinkano barvano pločevino, komplet z vso podkonstrukcijo , pločevina r.š do 50cm . - ocena m1, obračun po dejanski izvedbi</t>
  </si>
  <si>
    <t>KLEPARSKA DELA</t>
  </si>
  <si>
    <t>Splošna opomba : 
Dela je izvajati v skladu z veljavnimi tehničnimi predpisi, normativi in upoštevati predpise iz varstva pri delu ter projektno dokumentacijo. 
OPIS STORITEV ZAJETIH V CENI 
 - dobava vsega materiala, priprava in vgrajevanje potrebnega materiala po opisu del v posameznih postavkah z vsemi transporti, prenosi in vsemi pomožnimi deli 
 - vgrajeni materiali za ta dela morajo po kvaliteti ustrezati določilom veljavnih tehničnih predpisov in standardov 
IZVEDBA KOMPLET Z VSEMI ZAKLJUČKI IN OBROBAMI !</t>
  </si>
  <si>
    <t>LESENI MONTAŽNI PANELI</t>
  </si>
  <si>
    <t>Humuziranje zelenic in brežin v sloji 10-15cm s posejanjem travnatega semena, ročno humuziranje z dovozom humusa do 20m', posejanjem trave ter zagrebenjem semena z grabljami - vzpostavitev zelenic v prvotno stanje v površinah, kjer se izvajajo posegi ob objektu</t>
  </si>
  <si>
    <t xml:space="preserve">Splošna opomba : 
Dela je izvajati v skladu z veljavnimi tehničnimi predpisi, normativi in upoštevati predpise iz varstva pri delu ter projektno dokumentacijo. 
OPIS STORITEV ZAJETIH V CENI 
 - dobava vsega materiala, priprava in vgrajevanje potrebnega materiala po opisu del v posameznih postavkah z vsemi transporti, prenosi in vsemi pomožnimi deli 
 - vgrajeni materiali za ta dela morajo po kvaliteti ustrezati določilom veljavnih tehničnih predpisov in standardov 
</t>
  </si>
  <si>
    <t>TESARSKA DELA - VGRAJENE KONSTRUKCIJE</t>
  </si>
  <si>
    <t>Razna nepredvidena dela - ocena 5% gradbeno obrtniških del v EUR - obračun po dejanskih stroških po gradbeni knjigi</t>
  </si>
  <si>
    <t>UR</t>
  </si>
  <si>
    <t>Zidarska pomoč za tuje storitve - PK, NK delavec, ocena ur, obračun po dejanski porabi časa</t>
  </si>
  <si>
    <t>Izvedba kompletne fasadne obloge oznake Zid Z1 (zunanji nosilni armirano betonski zid)  v komplet sestavi: 
- Tankoslojna kontaktna fasada........................... 0,7 cm
  V sestavi: silikatni zaključni sloj granulacije 1,5mm,   impregnacija fasadnega lepila, osnovno fasadno lepilo z   dvojno armirno mrežico   (npr. Fasadni sistem Weber term plus ultra 022 ali podobno)    barva po izbiri projektanta
- Toplotna izolacija..................................... 12,0 cm   Bakelitna plošča   [λD = min. 0.022 W/(m.K)]   (npr. Weber therm plus ultra 022 ali podobno)    lepljena in sidrana na obstoječo fasado
OBRAČUN PO M2</t>
  </si>
  <si>
    <t>Izvedba kompletne fasadne obloge oznake Zid Z1a (zunanji nosilni armirano betonski zid – oblačenje slopov) ,  v komplet sestavi : 
- Tankoslojna kontaktna fasada........................... 0,7 cm   V sestavi: silikatni zaključni sloj granulacije 1,5mm,   impregnacija fasadnega lepila, osnovno fasadno lepilo z   dvojno armirno mrežico   (npr. Fasadni sistem Weber term plus ultra 022 ali podobno)    barva po izbiri projektanta
- Toplotna izolacija.....................................  4,0 cm   Bakelitna plošča   [λD = min. 0.022 W/(m.K)]   (npr. Weber therm plus ultra 022 ali podobno)    lepljena in sidrana na obstoječo fasado
OBRAČUN PO M2 - OBLOGA STROPOV - PASOVI</t>
  </si>
  <si>
    <t>Izvedba kompletne fasadne obloge oznake Zid Z1a (zunanji nosilni armirano betonski zid – oblačenje slopov) ,  v komplet sestavi : 
- Tankoslojna kontaktna fasada........................... 0,7 cm   V sestavi: silikatni zaključni sloj granulacije 1,5mm,  impregnacija fasadnega lepila, osnovno fasadno lepilo z  dvojno armirno mrežico   (npr. Fasadni sistem Weber term plus ultra 022 ali podobno)    barva po izbiri projektanta
- Toplotna izolacija.....................................  4,0 cm   Bakelitna plošča   [λD = min. 0.022 W/(m.K)]   (npr. Weber therm plus ultra 022 ali podobno)   lepljena in sidrana na obstoječo fasado
OBRAČUN PO M2 - OBLOGA STEN - VERTIKALNI PASOVI</t>
  </si>
  <si>
    <t>Izvedba kompletne fasadne obloge oznake Zid Z1b (zunanji nosilni armirano betonski zid nad hodnikom)  v komplet sestavi : 
- Tankoslojna kontaktna fasada........................... 0,7 cm   V sestavi: silikatni zaključni sloj granulacije 1,5mm,   impregnacija fasadnega lepila, osnovno fasadno lepilo z  dvojno armirno mrežico   (npr. Fasadni sistem Weber term plus ultra 022 ali podobno)    barva po izbiri projektanta
- Toplotna izolacija................................  4,0 cm   Bakelitna plošča   [λD = min. 0.022 W/(m.K)]   (npr. Weber therm plus ultra 022 ali podobno)  lepljena in sidrana na obstoječo fasado
OBRAČUN PO M2</t>
  </si>
  <si>
    <t>Dobava in montaža fasadnih lesenih panelov oznake Zid Z3 (zid panoramske stene – priključitev na betonsko pravokotno steno) , v komplet sestavi: 
- Leseni opaž s poudarjenim stikom .....................  2,0 cm   Macesnove opažne letve 20 x 67 mm, kvaliteta A ali AB  nevidno pritrjevanje z vijaki na podkonstrukcijo  zaščiten z barvo, 3x nanos   barva po izbiri projektanta   na leseni podkonstrukciji iz letev iz smreke impregnirane   s potapljanjem, zaščita pred trajnim navlaženjem, dim 40 x 20 mm
- Paroprepustna folija..................................  0,08cm   [SD = 0.04m, ρ = 220kg/m3]  (npr.: URSA SECO PRO 0,04 ali podobno)   vijačena v sekundarno leseno konstrukcijo
- toplotna izolacija..................................... 10,0 cm   steklena volna   [λD = min. 0.034 W/(m.K), vodoodbojna] (npr.: URSA FDP 3/Vf ali podobno)
**nadal. v nasl. poz.***</t>
  </si>
  <si>
    <t>- Parna zapora..........................................  0,0023cm   Dvoplastna folija iz aluminija in poliestra   Stiki lepljeni s samolepilnimi ALU trakovi   [SD = min. 170 m, µ = 7.000.000, ρ = min. 0,052kg/m2]   (npr.: IZOFOL – ROYAL S ali podobno)
Kompletna stena mora biti izvedena zrakotesno po principu RAL vgradnje!</t>
  </si>
  <si>
    <t>Izvedba kompletne fasadne obloge oznake Zid Z4 (betonski venci severne in vzhodne strani objekta 
 oz. nad panoramsko steno z okni v naklonu)   v komplet sestavi : 
- Tankoslojna kontaktna fasada........................... 0,5 cm   V sestavi: osnovno fasadno lepilo z armirno mrežico  (npr. Fasadni sistem Weber term plus ultra 022 ali podobno) 
- Toplotna izolacija.....................................  4,0 cm   Bakelitna plošča   [λD = min. 0.022 W/(m.K)]   (npr. Weber therm plus ultra 022 ali podobno)    lepljena in sidrana na obstoječo fasado
OBRAČUN PO M2</t>
  </si>
  <si>
    <t>Izvedba ravne strehe oznake Streha S1 (ravna streha na naklonskem estrihu)  v komplet sestavi: 
- hidroizolacijska membranska kritina....................  0,15 cm   z vgrajeno poliestrsko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poliestrsko armaturo ali podobno)   barva – svetlo siva
- Toplotna izolacija: ................................... 30,0 cm   EPS (ekspandirani polistiren) (SIST EN 13163)   V treh slojih položen z zamiki   (razred gorljivosti E po EN 13501-1)   [λD = min. 0.035 W/(m.K), tlačna trdnost 150 kPa]   (npr.: FRAGMAT EPS 150 ali podobno)
***nadalj. v nasl. poz.***</t>
  </si>
  <si>
    <t>- Parna zapora..........................................  0,0023cm   Dvoplastna folija iz aluminija in poliestra   Stiki lepljeni s samolepilnimi ALU trakovi   [SD = min. 170 m, µ = 7.000.000, ρ = min. 0,052kg/m2]   (npr.: IZOFOL – ROYAL S ali podobno)</t>
  </si>
  <si>
    <t>Izvedba ravne strehe oznake Streha S2 (ravna topla streha hodnika)  v komplet sestavi : 
- hidroizolacijska membranska kritina....................  0,15 cm   z vgrajeno poliestrsko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poliestrsko armaturo ali podobno)   barva – svetlo siva
 ***nadalj.v nasl. poz.***</t>
  </si>
  <si>
    <t>-med novo leseno konstrukcijo vgrajeno 
- Paroprepustna folija d=0,08cm    [SD = 0.04m, ρ = 220kg/m3] (npr.: URSA SECO PRO 0,04 ali podobno) 
- toplotno izolacijo skupne debeline d=10,0 cm  iz steklene volne v dveh slojih
[λD = min. 0.032 W/(m.K), vodoodbojna]  (npr.: URSA SF 32 ali podobno)
- toplotno izolacijo skupne debeline d=14,0 cm  iz steklene volne v dveh slojih
[λD = min. 0.032 W/(m.K), vodoodbojna] (npr.: URSA SF 32 ali podobno)
- Parna zapora..........................................  0,0023cm   Dvoplastna folija iz aluminija in poliestra Stiki lepljeni s samolepilnimi ALU trakovi [SD = min. 170 m, µ = 7.000.000, ρ = min. 0,052kg/m2] (npr.: IZOFOL – ROYAL S ali podobno)
Kompletna streha mora biti izvedena zrakotesno po principu RAL vgradnje!</t>
  </si>
  <si>
    <t>Zidarska pomoč za tuje storitve - VKV, KV zidar, ocena ur , obračun po dejanski porabi časa</t>
  </si>
  <si>
    <t>M3</t>
  </si>
  <si>
    <t>Zasip jarkov ali za zidovi z dobavo, dovozom, stresanjem grobo izravnavo in utrjevanjem ustreznega zasipnega materiala,</t>
  </si>
  <si>
    <t>Splošna opomba: 
Vsa izkopna dela in transporti izkopnih materialov se obračunajo po prostornini zemljine v raščenem stanju. Vsa nasipna dela se obračunajo po prostornini zemljine v vgrajenem stanju. 
Dela je izvajati v skladu z veljavnimi tehničnimi predpisi, normativi in upoštevati predpise iz varstva pri delu ter projektno dokumentacijo. 
Pri zemeljskih delih je potrebno upoštevati tudi: 
-vse vertikalne in horizontalne prenose, prevoze in transporte,  
-vsa podpiranja in zavarovanja brežin izkopov ter zavarovanja okolice med izkopi,  
-utrjevanje z nabijanjem do predpisane zbitosti po projektu statike,  
-vsa pripravljalna in zaključna dela 
-postavitev profilov 
-pregled bočnih strani izkopa vsak dan pred pričetkom, zlasti po deževnem vremenu 
-črpanje vode iz gradbene jame 
Trajno deponijo za odvoz odvečnega materiala od izkopa in lesa priskrbi izvajalec, v ceni pa upošteva vse stroške transportov in stalne deponije!</t>
  </si>
  <si>
    <t>ODSTRANITEV  
pločevinasta kapa atike, r.š. 50cm  
pozicija strehe</t>
  </si>
  <si>
    <t>Zaščita dostopov, prehodov ter ostala zaščita objektov, ki ostajajo v funkciji medtem, ko se objekti prenavljajo (pisarne, ...) - enkratni pavšalni obračun , zajeta zaščita ter odstranitev</t>
  </si>
  <si>
    <t>Čiščenje kompletnih površin po končanih prenovitvenih delih, enkratni obračun po m2 zaprtih prostorov</t>
  </si>
  <si>
    <t>Zaščita obstoječega pohištva, ki se ne prestavlja oziroma odstranjuje, zaščita v prostorih, kjer se izvajajo prenovitvena dela, enkratni obračun po m2 prostorov</t>
  </si>
  <si>
    <t>S K U P A J :</t>
  </si>
  <si>
    <t>C  - STROJNE INSTALACIJE</t>
  </si>
  <si>
    <t>D  - ELEKTROINSTALACIJE</t>
  </si>
  <si>
    <t>SKUPAJ VSA DELA</t>
  </si>
  <si>
    <t>Predračun gradbeno obrtniških del in del na instalacijah</t>
  </si>
  <si>
    <t>Stroški preizkusov, atestov itd. ter vsi stroški v zvezi z odklopi ter ponovnimi priklopi vseh instalacij, obračun pavšal</t>
  </si>
  <si>
    <t xml:space="preserve">MESTNA OBČINA LJUBLJANA, </t>
  </si>
  <si>
    <t>MESTNI TRG 1</t>
  </si>
  <si>
    <t>1000 LJUBLJANA</t>
  </si>
  <si>
    <t>Ljubljana Poljane</t>
  </si>
  <si>
    <t>Ljubljana , november 2013</t>
  </si>
  <si>
    <t>ENERGETSKA SANACIJA OVOJA STAVBE;
VRTEC POD GRADOM, ENOTA POLJANE, 
ODDELEK ZEMLJEMERSKA ULICA 9</t>
  </si>
  <si>
    <t>ODSTRANITEV TER PONOVNA MONTAŽA PO KONČANIH DELIH: 
stenski kovinski nosilec za tri kom zastave , sestava kovinska plošča dim. 25/25cm, ter tri kovinske cevi, komplet s čiščenjem, korozijsko zaščito ter finalnim barvanjem pred ponovno montažo</t>
  </si>
  <si>
    <t>ODSTRANITEV TER PONOVNA MONTAŽA PO KONČANIH DELIH: 
tabla hišne številke</t>
  </si>
  <si>
    <t>ODSTRANITEV TER PONOVNA MONTAŽA PO KONČANIH DELIH: 
tabla napisa vrtca , dim. 50x40cm</t>
  </si>
  <si>
    <t>ODSTRANITEV TER PONOVNA MONTAŽA PO KONČANIH DELIH: 
kamnita tabla izvajalca, dim. 20x15cm</t>
  </si>
  <si>
    <t>ODSTRANITEV : 
alu rozete fasadnih odduhov fi 10cm</t>
  </si>
  <si>
    <t>ODSTRANITEV : 
leseno polnilo zunaj opaž, dim. 6x1,4 cm na leseni podkonstrukciji zapolnjeno s tervolom znotraj iverna plošča, deb. 1,8 cm, dim. 21x240cm</t>
  </si>
  <si>
    <t>ODSTRANITEV : 
leseno polnilo zunaj opaž, dim. 6x1,4 cm na leseni podkonstrukciji zapolnjeno s tervolom znotraj iverna plošča, deb. 1,8 cm, dim. 21x300cm</t>
  </si>
  <si>
    <t>ODSTRANITEV : 
stenska keramična obloga na fasadnih panelih, ki se odstranjujejo, ocena površine, obračun po dejanski izvedbi</t>
  </si>
  <si>
    <t>ODSTRANITEV TER PONOVNA MONTAŽA PO KONČANIH DELIH: 
poštni nabiralnik</t>
  </si>
  <si>
    <t>ODSTRANITEV  
kovinska rešetka z okvirjem , dim. 225x45cm</t>
  </si>
  <si>
    <t>ODSTRANITEV  
kovinska rešetka z okvirjem , dim. 225x125cm</t>
  </si>
  <si>
    <t>ODSTRANITEV : 
barvana pločevina kot zunanja obloga lesenega parapeta, višine cca 40cm, obračun po m1</t>
  </si>
  <si>
    <t>ODSTRANITEV TER PONOVNA MONTAŽA NA NOVO POZICIJO V FASADI 
PTT kovinska omarica</t>
  </si>
  <si>
    <t>ODSTRANITEV : 
vertikalni odduh na strehi, ltž cev fi 10cm, višine 180-200cm</t>
  </si>
  <si>
    <t>ODSTRANITEV : 
odduh na steni  iz bakra cevi fi 10cm skupne višine h 70cm bakrena kapa spodaj koleno</t>
  </si>
  <si>
    <t>ODSTRANITEV : 
odduh iz salonitne cevi fi 12cm skupne višine h 145cm bakrena kapa spodaj h 30cm v bitumnu</t>
  </si>
  <si>
    <t>ODSTRANITEV  
alu rešetka z okvirjem , dim. 15x140cm</t>
  </si>
  <si>
    <t>ODSTRANITEV  
granitne kocke 6x6x6 - 8x8x8 v betonskem temelju</t>
  </si>
  <si>
    <t>ODSTRANITEV  
robnik betonski 5/25 v betonskem temelju</t>
  </si>
  <si>
    <t>ODSTRANITEV  
betonske prane plošče 40/40-50/50 cm komplet z betonsko podlago</t>
  </si>
  <si>
    <t>ODSTRANITEV  
kamnit kroglast sloj  ob objektih, krogle fi 30-60mm, zalite v cementno malto</t>
  </si>
  <si>
    <t>ODSTRANITEV  
betonski tlak ocenjene deb. 10cm ob objektih , tlak delno v naklonu</t>
  </si>
  <si>
    <t>ODSTRANITEV  
komplet strehe v sestavi  
- valovito kritino iz poliestra 
- letve 5/6cm 
- letve 6/8cm</t>
  </si>
  <si>
    <t>ODSTRANITEV  
komplet strešne konstrukcije v sestavi  
- hidroizolacija, deb. 2 cm 
	VOLBIT 50V/3 - s posipom 
	vroči bitumenski premaz 
	VOLBIT 50V/2 
	vroči bitumenski premaz 
- slepi opaž 1,4 cm 
	toplotna izolacija tervol TP 10 cm 
- parna zapora 
	PVC folija</t>
  </si>
  <si>
    <t>ODSTRANITEV  
pločevinasta strešna kritina, položena v pasovih</t>
  </si>
  <si>
    <t>ODSTRANITEV  
 kovinska mrežica proti  listju in vertikalni talni  za ravne strehe , odtok fi 10  cm</t>
  </si>
  <si>
    <t>ODSTRANITEV  
razne pločevinaste obrobe in zaključki, r.š. do 10cm,  stekleni nadstreški</t>
  </si>
  <si>
    <t>ODSTRANITEV  
razne pločevinaste obrobe in zaključki, r.š. do 20cm, strehe, nadstreški</t>
  </si>
  <si>
    <t>ODSTRANITEV  
rob betonskega svetlobnega jaška v vetrolovu  : 
- odbijanje v poševnini, debeline 0-10cm, višine cca 25cm,  
- izvedbo odbijanja glej prerez C - C  
obračun po m1</t>
  </si>
  <si>
    <t>ODSTRANITEV  
okenske notranje pvc žaluzije</t>
  </si>
  <si>
    <t>ODSTRANITEV  
okenske zunanje alu žaluzije</t>
  </si>
  <si>
    <t>ODSTRANITEV  
tlak iz Linoleja</t>
  </si>
  <si>
    <t>ODSTRANITEV  
predpražnik dim. 110/48cm</t>
  </si>
  <si>
    <t>ODSTRANITEV IN PONOVNA MONTAŽA TER PRIKLOP PO KONČANIH DELIH  
vzidana PTT omarica dim.  17x30cm</t>
  </si>
  <si>
    <t>ODSTRANITEV IN PONOVNA MONTAŽA TER PRIKLOP PO KONČANIH DELIH  
vzidana elektro omarica dim.  62x71cm</t>
  </si>
  <si>
    <t>ODSTRANITEV IN PONOVNA MONTAŽA TER PRIKLOP  PO KONČANIH DELIH  
domofon</t>
  </si>
  <si>
    <t>Podaljšanje obstoječe cevi odduha skozi fasadni zid, cev fi 100mm, podaljšano za debelino fasade (cca 10cm) , komplet z ustrezno fasadno rozeto</t>
  </si>
  <si>
    <t>Podaljšanje obstoječe cevi odduha skozi fasadni zid, cev fi 125mm, podaljšano za debelino fasade (cca 10cm) , komplet z ustrezno fasadno rozeto</t>
  </si>
  <si>
    <t>ODSTRANITEV IN PONOVNA MONTAŽA TER PRIKLOP PO KONČANIH DELIH  
zunanja enota klima naprave na fasadnih površinah, komplet z vsemi priključki, nosilci, itd.</t>
  </si>
  <si>
    <t>Kompletna izvedba suhomontažne mavčnokartonske pregradne stene z zamikom v skupni debelini 12,5cm, višine 210 cm in 300 cm, z vsem potrebnim materialom za dokončanje del po postavki,  sestava stene obojestanska dvojna mavčnokartonska obloga na cinkani vert. in horizon. podkonstrukciji širine 75mm, zapolnjeno z izolacijo iz kamene volne deb. 5cm, po celotnem obodu oz. stiku s ab.stenami, stropom ni tlakom je obvezna uporaba samolepilnega traku oz. pene, ki preprečuje vibracije, s tipskimi profili za vgradnjo vrat (kot npr. KANUF W112) 
montaža na obodno arm.bet. konstrukcijo in tlak, vsi stiki bandažirani in kitani, vse pripravljeno za slikarska dela (glej shemo 19 pregradna stena)</t>
  </si>
  <si>
    <t>KOS</t>
  </si>
  <si>
    <t>Dvakratno slikanje sten shuomontažne izvedbe, z disperzijsko barvo za notranje površine.  Vključno s predhodno pripravo površine: 2 x kitanje, brušenje, fina zagladitev, čiščenje in impregniranje z akril emulzijo (glej shemo 19 pregradna stena)</t>
  </si>
  <si>
    <t>E - DOPOLNITVE</t>
  </si>
  <si>
    <t>DELA VEZANA NA DOPOLNITVE PROJ. DOKUMENTACIJE</t>
  </si>
  <si>
    <t>Vgradnja klasičnih lesenih notranjih vrat svetle odprtine 81x208cm, v suhomontažno steno debeline 12,5cm. Levo odpiranje. V kompletu z vsem potrebnim materialom (krilo, podboj, tipska kljuka) v beli barvi in suhomontažno vgradnjo (glej shemo 19 pregradna stena).</t>
  </si>
  <si>
    <t xml:space="preserve">Izdelava in vgradnja dveh fiksnih dvoslojnih termopan zasteklitev (4+12+6mm), kot nadsvetlobo notranje suhomontažne stene, steklo je vgrajeno v leseno barvano obodno konstrukcijo dim 4x14cm oz. 6x14 cm, zasteklitvi 90x230cm in 90x235cm (glej shemo 19 pregradna stena). </t>
  </si>
  <si>
    <t>E  - DOPOLNITVE</t>
  </si>
  <si>
    <t>DELA VEZANA NA DOPOLNITVE PROJ. DOKU.</t>
  </si>
  <si>
    <t>Popisov del ni dovoljeno vsebinsko spreminjati ali kakorkoli posegati v njih!</t>
  </si>
  <si>
    <t>Izvedba ravne strehe oznake Streha S2a (ravna topla streha hodnika – podaljšanje hodnika)   v komplet sestavi : 
- hidroizolacijska membranska kritina....................  0,15 cm   z vgrajeno poliestrsko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poliestrsko armaturo ali podobno)   barva – svetlo siva
 ***nadalj.v nasl. poz.***</t>
  </si>
  <si>
    <t>med novo leseno konstrukcijo vgrajeno: 
- Paroprepustna folija d=0,08cm    [SD = 0.04m, ρ = 220kg/m3]  (npr.: URSA SECO PRO 0,04 ali podobno)
- toplotno izolacijo skupne debeline d=10,0 cm  iz steklene volne v dveh slojih
[λD = min. 0.032 W/(m.K), vodoodbojna] (npr.: URSA SF 32 ali podobno)
- toplotno izolacijo skupne debeline d=14,0 cm  iz steklene volne v dveh slojih
[λD = min. 0.032 W/(m.K), vodoodbojna] (npr.: URSA SF 32 ali podobno)
- Parna zapora..........................................  0,0023cm   Dvoplastna folija iz aluminija in poliestra Stiki lepljeni s samolepilnimi ALU trakovi   [SD = min. 170 m, µ = 7.000.000, ρ = min. 0,052kg/m2]   (npr.: IZOFOL – ROYAL S ali podobno)
Kompletna streha mora biti izvedena zrakotesno po principu RAL vgradnje!</t>
  </si>
  <si>
    <t>ODSTRANITEV  
poševna zasteklitev nadstreškov, vgrajeno v kovinske nosilce (nosilci se ne odstranjujejo),  zasteklitev mrežno steklo v pasovih dim. cca 1,20x1,30-1,40m</t>
  </si>
  <si>
    <t>ODSTRANITEV  
poševna zasteklitev nadstreškov, vgrajeno v kovinske nosilce (nosilci se ne odstranjujejo),  zasteklitev mrežno steklo v pasovih dim. cca 0,60x1,30-1,40m</t>
  </si>
  <si>
    <t>Rezanje, polaganje in vezanje armature iz armaturnih mrež S500 ravnanje, rezanje in krivljenje - ocena kg, obračun po armaturnih načrtih</t>
  </si>
  <si>
    <t>Splošna opomba: 
Dela je izvajati v skladu z veljavnimi tehničnimi predpisi, normativi in upoštevati predpise iz varstva pri delu ter projektno dokumentacijo. 
OPIS STORITEV ZAJETIH V CENI 
 - priprava vsega potrebnega materiala z vsemi transporti in prenosi 
 - izdelava, montaža, demontaža in amortizacija opažev in odrov ne glede na dobo za ves čas gradnje 
 - vsa pomožna in pripravljalna dela ter čiščenja po končanih delih 
Pri opaženju vseh betonskih konstrukcij je v enotnih cenah upoštevati tudi izdelavo vseh odprtin in prebojev za instalacije, razne prehode, vrata, okna in podobno.</t>
  </si>
  <si>
    <t>Dobava in vgradnja raznih lesenih profilov (letve 4x8cm, ) kot podloge za zaključevanje pločevinastih kap, podloge pod lexan kritino, razne obrobe itd. obračun po m1, ocena m1, obračun po dejanski izmeri</t>
  </si>
  <si>
    <t>Dobava in vgradnja raznih lesenih profilov (letve 4x4cm, ) kot podloge za zaključevanje pločevinastih kap, razne obrobe itd. obračun po m1, ocena m1, obračun po dejanski izmeri</t>
  </si>
  <si>
    <t xml:space="preserve"> Na zunanji strani vhodnih vrat je opaž s poudarjenim stikom 20x67 mm, A ali AB kvalitete, nevidno pritrjene v razmaku na podkonstrukcijo zaščiten z barvo, 3x nanos. Odkapniki - tovarniško eloksiran ALU profil.  
NOTRANJI NOSILNI OKVIR - Dolžinsko lepljen les vidne kvalitete. Vidni robovi zaobljeni, širši leseni okvirji z poglobljeno zarezo za navidezno delitev elementa, po potrditvi oblike s strani projektanta. Požarno zaščitni premaz (2x brizganje ali potapljanje). 
ZUNANJI OKRASNI OKVIR - Macesnov les A ali AB kvalitete. Vidni robovi zaobljeni, širši leseni okvirji s poglobljeno zarezo za navidezno delitev elementa, po potrditvi oblike s strani projektanta. po izboru projektanta in tesnjen na okna, vrata, fiksno zasteklitev in parapetni zid. Vijaki barvani z enako barvo kot okrasni okvir. Spodnji okrasni okvir z odkapno zarezo. Zaščiten z UV obstojno barvo, v treh nanosih z barvo na vodni osnovi. 
**nad. v nasl. poz. **</t>
  </si>
  <si>
    <t>- Vsa okna v objektu igralnic in garderob, ki imajo spodnji rob nižje od 125 cm nad gotovim tlakom in se odpirajo na ventus, morajo imeti blokado v sistemu okovja ali načinu uporabe kljuke, ki otroku onemogoča odpiranje ali zapiranje okna. Istočasno morajo biti kljuke teh oken na višini, ki jih otroci ne dosežejo.</t>
  </si>
  <si>
    <t>Okna v poševnini imajo z zunanje strani vgrajene notranje žaluzije. Upravljanje z notranje strani z monokomandno palico ali verižico, ki mora omogočati najmanj dviganje in spuščanje žaluzij. Palica ali verižica dosegljiva osebju. Žaluzije predvidoma zgoraj pritrjene v čelo  AB plošče, možno tudi na notranji okvir okna s tem, da morajo biti vgrajene tik pod LEXAN. Spodaj vrvica žaluzij pritrjena s kotniki na stranski macesnov okvir z možnostjo napenjanja vrvice.Način upravljanja in pritrditve predhodno potrditi s strani projektanta. 
Oboje v barvi po izboru projektanta po barvni lestvici proizvajalca. Dolžina in višina po izmerah. Število, pozicija in pokrivno polje prikazano v shemi. 
**nad. v nasl. poz.**</t>
  </si>
  <si>
    <t>Obloga vratnega cokla z naravnim kamnom po izbiri projektanta, kamen deb. 2cm, višine 20cm, obloga po detajlu D8 in D17</t>
  </si>
  <si>
    <t>Obloga vratnega cokla in praga z naravnim kamnom po izbiri projektanta, kamen deb. 2cm, višine 10-13cm + prag širine 15-16cm s posnetim robom, obloga po detajlu D9, D11</t>
  </si>
  <si>
    <t>Obloga sten na lepilo - obloga sten s keramičnimi ploščicami podobne barve kot obstoječe, dim cca 20/20cm, obloga  z lepilom,  višine do 3.00 m vrsto, dimenzijo keramike določi projektant 
ocena m2, obračun po dejanski izvedbi</t>
  </si>
  <si>
    <t>Slikanje sten in stropov s pralnimi barvami, slika se območje ob saniranih površinah, v popisu je predvideno slikanje samo tistih površin, ki so poškodovane ob prenovitvenih delih , slikanje komplet z ustrezno pripravo površin ter event. sanacijo oziroma izravnavo, ocena m2, obračun po dejanski izvedbi</t>
  </si>
  <si>
    <t>Izvedba mavčnokartonske obloge fasadnih sten, kot del sestave Zid Z2 , v komplet izvedbi : 
- Mavčnokartonske plošče................................. 1.5 cm   ognjevarna in vlagoodporna mavčnokartonska plošča   (odziv na ogenj EN 13501-1, A2-s1,d0(B) )   (npr.: KNAUF GKF-I FH 15 ali podobno) 
montaža na leseno iverno ploščo, vsi stiki bandažirani in kitani, vse pripravljeno za slikarska ali keramičarka dela,</t>
  </si>
  <si>
    <t>Izvedba (dobava in montaža) svetlobnega pokrova iz polikarbonatnih plošč;  
 polikarbonatne plošče  kot npr. RODECA SOCLEAR Panel PC 2560-12 (Up=0.77 W/m2K, d=60mm)   
tlorisna dim. 178x157cm, izvedba z vsemi zaključki ter elementi za vgradnjo na leseni nastavni venec po načrtih in det.</t>
  </si>
  <si>
    <t>ODSTRANITEV TER PONOVNA MONTAŽA TER PRIKLOP PO KONČANIH DELIH 
nadometna doza elektro ključavnica</t>
  </si>
  <si>
    <t>-  Leseni opaž s poudarjenim stikom .....................  2,0 cm 
  (Macesnove opažne letve 20 x 67 mm, kvaliteta A ali AB, nevidno pritrjevanje z vijaki na podkonstrukcijo, zaščiten z barvo, 3x nanos, barva po izbiri projektanta. Montaža možna kot je predlagano za sestavo Z2.) 
 Paroprepustna folija..................................  0,08cm   ([SD = 0.04m, ρ = 220kg/m3] npr.: URSA SECO PRO 0,04 ali podobno)
-  Lesena podkonstrukcija................................. 2,0 cm 
   (iz lesenih letev iz smreke impregnirane s potapljanjem, zaščita pred trajnim navlaženjem, dim 40 x 20 mm) 
-  Primarna lesena konstrukcija.......................... 16,0 cm  
   (Dolžinsko lepljen les, dim 160x80 mm, ind. kvali., med konstrukcijo in podkonstr. vgrajena toplotna izolacija d=16,0 cm iz steklene volne [λD = min. 0.032 W/(m.K),, vodoodbojna], npr.: URSA SF 32 ali podobno)
-  Parna zapora..........................................  0,0023cm  
**nad. v nasl poz. **</t>
  </si>
  <si>
    <t xml:space="preserve">   (Dvoplastna folija iz aluminija in poliestra. Stiki lepljeni s samolepilnimi ALU trakovi [SD = min. 170 m, µ = 7.000.000, ρ = min. 0,052kg/m2],     npr.: IZOFOL – ROYAL S ali podobno)
-  Iveral plošče................................. 1.8 cm  
   (površina gladka, barva bela, 700 kg/m3, emisijski razred E1, vogali zaščiteni z tankimi ABS zaključki, plošča v enem kosu čez polje      dim. 121x170 cm) 
KLJUKE OKEN - Znotraj klasična ALU. Kljuka spodnjega okna, ki se odpira samo na ventus je na vrhu krila. Tip in barva po izboru projektanta. 
KLJUKE VRAT - Zunaj klasična ALU, znotraj vrtljiva bunka. Tip in barva po izboru projektanta. 
KLJUČAVNICE - Zunaj in znotraj, cilindrična z varnostnim sistemskim ključem. Vrata, ki so vhod v garderobe so opremljena z elektro ključavnico vezano na domofon - glej shemo. 
OKOVJE - Jekleno varnostno okovje z enoročnim odpiranjem, min. 3 tečaji za vrata. Vgrajena blokada vrtenja pololive pri odprtem oknu. 
**nadalj. v nasl. poz.** </t>
  </si>
  <si>
    <t xml:space="preserve">Izvedba plavajočega tlaka oznake T1 v komplet sestavi : 
(- Nosilna konstrukcija .....0.0 cm   Armirano betonska plošča - MB30   Rob plošče nad svetlobnim jaškom je potrebno sidrati   v obodno betonsko konstrukcijo z uvrtavanjem rebrastih    palic fi 12mm na 20cm, globine min. 20cm ) PLOŠČA ZAJETA DRUGJE! 
- Toplotna izolacija: .................................... 6,0 cm   XPS ekstrudiran polistiren (SIST EN 13164)  [λD = min. 0.034  /(m.K),  ρ = min. 30kg/m3]   (npr.: Styrodur 2800C ali podobno)
- Hidroizolacija: .......................................  0,5 cm
- Bitumenski trakovi v enem sloju (npr. IZOTEKT V4)
- hladni bitumenski premaz (npr.: IBITOL)
(- Podlaga: ............................................... 8,0 cm   Podložni beton – MB 10  ) - ZAJETO DRUGJE </t>
  </si>
  <si>
    <t>Izvedba kompletne obloge cokla oznake Zid C1 (cokel in temeljni zid pod nosilno armirano betonsko steno), v komplet sestavi : 
-- Zaključni sloj ...............................  0,1 cm – 0,8 cm
  ZGORAJ:
   Pločevinasta obroba iz eloksiranega aluminija 0,1 cm   Vidno kot cokel v višini 10,0 cm    Spodnji rob pločevine prekrije bradavičasto folijo
  SPODAJ:
Zaščitna (bradavičasta) folija 0,8 cm   polietilen visoke trdote  [debelina materiala 0,6 mm, tlačna trdnost min. 250 kN/m2]    V višini 75,0 cm (merjeno 5,0 cm pod koto novo urejenega terena
- Toplotna izolacija: ..................... 12,0 cm   XPS ekstrudiran polistiren (SIST EN 13164)     [λD = min. 0.034 W/(m.K),  ρ = min.30kg/m3]   robovi s preklopom,   v višini 90,0 cm   (npr.: Styrodur 2800C ali podobno)
Kadar zaradi kleti oz. zaklonišča ni možno vgraditi 12,0 cm 
toplotne izolacije je potrebno vgraditi vsaj 6,0 cm!
OBRAČUN PO M1</t>
  </si>
  <si>
    <t>RUŠITVENA IN ODSTRANITVENA DELA</t>
  </si>
  <si>
    <t>Izvedba termografije in končnega poročila termografije.</t>
  </si>
  <si>
    <t>Izdelovalec oziroma termografist predložiti potrdilo o usposabljanju s strani dobavitelja opreme ali Infrared Thermography Certification, Level 1 Termographer (ITC).</t>
  </si>
  <si>
    <t>Termogarfski fotoaparat mora biti kalibriran, kar izvajalec tudi priloži ustrezni certifikat oziroma specifikacijo o kalibraciji (umeritvi) naprave.</t>
  </si>
  <si>
    <t>Pri izdelavi termografskega poročila je potrebno upoštevati standard SIST EN 13187:2000 - Toplotne značilnosti stavb - Kvalitativno zaznavanje toplotnih nepravilnosti v ovoju zgradbe - Infrardeča metoda.</t>
  </si>
  <si>
    <t xml:space="preserve">Termografsko poročilo mora zajemati: 
 - termografsko analizo objekta,
 - obdelavo termografskih slik (slike IR) s komentarji ter izračuni toplotne prevodnosti sten,
 - termografsko poročilo naj zajema vsaj 30 termografskih slik,
 - prikaz napak gradnje, slabega tesnjenja stavbnega pohištva, toplotnih mostov
 - ugotovitve in predlog izboljšav
 - Zaključek
Termogarfsko poročilo se odda v tiskani in elektronski obliki.
</t>
  </si>
  <si>
    <t>NADSTREŠEK OKEN V POŠEVNINI - Nadstrešek iz enoslojne prozorne polikarbonate kritine, npr. Lexan EXELL D debeline 6mm (odporna na UV žarke in razenje), pritrjen v zunanji macesnov okvir na način, da omogoča enostavno demontažo zaradi servisa notranjih žaluzij, npr. s "kliper" prof. Plošča polikarbonatne kritine predvidoma v enem kosu čez celo polje panoramske stene. Način upravljanja in pritrditve predhodno potrditi s strani projektanta. Nadstrešek zgoraj in spodaj zaprt z ALU mrežico proti mrčesu tako,da omogoča kroženje zraka pod polikarbonatno kritino, v barvi po izbiri projektanta po barvni lestvici proizvajalca. 
OBODNA KONSTRUKCIJA - AB stene in plošča. 
DODATNA OPREMA - Silikonska zaščitna letev proti uščipu prstov. Prozorne barve, do 130 cm višine vratnega krila. Dvižna nogica na vzmet za fiksiranje odprtih vrat na tla. 
oznaka PS6 
kom 1 
dim. 604x227,5+95CM v poševnini 
LEXAN KRITINA JE ZAJETA DRUGJE!</t>
  </si>
  <si>
    <t>Upravljanje z notranje strani z monokomandno palico ali verižico, ki mora omogočati najmanj dviganje in spuščanje žaluzij. Palica ali verižica dosegljiva osebju. Žaluzije predvidoma zgoraj pritrjene v čelo  AB plošče, možno tudi na notranji okvir okna s tem, da morajo biti vgrajene tik pod LEXAN. Spodaj vrvica žaluzij pritrjena s kotniki na stranski macesnov okvir z možnostjo napenjanja vrvice.Način upravljanja in pritrditve predhodno potrditi s strani projektanta. 
Oboje v barvi po izboru projektanta po barvni lestvici proizvajalca. Dolžina in višina po izmerah. Število, pozicija in pokrivno polje prikazano v shemi. 
NADSTREŠEK OKEN V POŠEVNINI - Nadstrešek iz enoslojne prozorne polikarbonate kritine, npr. Lexan EXELL D debeline 6mm (odporna na UV žarke in razenje), pritrjen v zunanji macesnov okvir na način, da omogoča enostavno demontažo zaradi servisa notranjih žaluzij, npr. s "kliper" prof. 
**nadalj. v nasl. poz.**</t>
  </si>
  <si>
    <t>Izvedba nadstreška iz polikarbonatne kritine  
nadstrešek N1 
NADSTREŠEK V POŠEVNINI 
dim. 2480x115cm 
kom 1 
Nadstrešek iz enoslojne prozorne polikarbonate kritine, npr. Lexan EXELL D debeline 6mm (odporna na UV žarke in razenje), pritrjen v obstoječe profile s sistemskimi profili za pritrjevanje polikarbonatne kritine.  
Predvideno je, da se na obstoječ profil najprej namesti trakove iz EPDM, nato polikarobonatna kritin, ki je preko sistemskega profila z gumijastimi tesnili privijačena na obstoječe profile.  
Na skrajnih vogalih je predvideno pritrjevanje kritine z ALU L profilom 30x30x2mm, vijačeno na obstoječ kovinski L kotnik. 
Polikarbonatno kritino bo predvidoma potrebno rezati na polja dim. 60,5x115 cm oz. 20x115 cm. 
Pločevinasto obrobo zgoraj montirati po montaži nadstreška. Obrobo na skrajnih vogalih predvidoma montirati na obstoječ kovinski L kotnik in prekriti z EPDM. 
Izvedba komplet s spodnjim in zgornjim trakom proti mrčesu.</t>
  </si>
  <si>
    <t>Izvedba nadstreška iz polikarbonatne kritine  
nadstrešek N2 
NADSTREŠEK OKEN V POŠEVNINI 
dim. 623x115,5cm 
kom 6 
NADSTREŠEK OKEN V POŠEVNINI 
Nadstrešek iz enoslojne prozorne polikarbonate kritine, npr. Lexan EXELL D debeline 6mm (odporna na UV žarke in razenje), pritrjen v zunanji macesnov okvir na način, da omogoča enostavno demontažo zaradi servisa notranjih žaluzij, npr. s "kliper" profili, kot je prikazano v shemi. Možnost dodatnega pritrjevanja kritine z vijaki v leseno podkonstrukcijo, kot je prikazano v shemi. Način pritrditve predhodno potrditi s strani projektanta. 
Plošča polikarbonatne kritine predvidoma v enem kosu čez celo polje panoramske stene.  
Nadstrešek zgoraj in spodaj zaprt z ALU mrežico proti mrčesu tako,da omogoča kroženje zraka pod polikarbonatno kritino, v barvi po izbiri projektanta po barvni lestvici proizvajalca. 
Izvedba komplet s spodnjim in zgornjim trakom proti mrčesu.</t>
  </si>
  <si>
    <t>Vijačeno na mestih, ki niso vidna. Z notranje strani vertikalni stik med okvirjem in AB steno tesniti s silikonom, zgoraj s samolepilnim PVC trakom, spodaj lepljen PVC kotnik. 
ZUNANJI OKRASNI OKVIR - Macesnov les A kvalitete. Vidni robovi zaobljeni, širši leseni okvirji s poglobljeno zarezo za navidezno delitev elementa, po potrditvi oblike s strani projektanta. Vidno vijačen z vijaki po izboru projektanta in tesnjen na okna, vrata, fiksno zasteklitev in parapetni zid. Vijaki barvani z enako barvo kot okrasni okvir. Spodnji okrasni okvir z odkapno zarezo. Zaščiten z UV obstojno barvo, v treh nanosih z barvo na vodni osnovi. Barva po izboru projektanta. 
PARAPET - Glej sestave, sestava Zid Z2. Zaključek parapeta pri balkonskih vratih iz prilepljenega PVC kotnika 30x30x2mm. Zunanji opaž je možno montirati v panelih na podkonstrukciji iz lesenih letev 20x40 mm, kot je prikazano v shemah. 
**nad. v nasl. poz.**</t>
  </si>
  <si>
    <t>Dobava in montaža panoramskih sten  
TIP - Lesena / steklena termoizolativna zunanja okna in balkonska vrata. Skupna toplotna prehodnost oken in balkonskih vrat min. Uw=0.95W/m2K. Fiksna zasteklitev min. Ug=0,9W/m2K. RAL montaža. Zvočna izolativnost oken in balkonskih vrat min. 34 dB. 
KRILO oz. OKVIR - Macesnov les, ALU odkapniki, silikonska tesnila. Obojestransko debeloslojno barvan les, z barvo na vodni osnovi z UV zaščito, ki garantira obstojnost 10 let brez obnavljanja s čopičem z rednim vsakoletnim negovanjem in čiščenjem. Barva po izboru projektanta, po barvni lestvici proizvajalca.  
ODKAPNIKI - Tovarniško eloksiran ALU profil. 
NOTRANJI NOSILNI OKVIR - Dolžinsko lepljen les vidne kvalitete. Vidni robovi zaobljeni, širši leseni okvirji z poglobljeno zarezo za navidezno delitev elementa, po potrditvi oblike s strani projektanta. Požarno zaščitni premaz (2x brizganje ali potapljanje), npr. TIKRA F50 ali podobno. Barva po izboru projektanta. 
**nad. v nasl. poz.**</t>
  </si>
  <si>
    <t>isto kot poz. 016 do 020, samo  
oznaka PS4 
kom 1 
dim. 604x299,5CM</t>
  </si>
  <si>
    <t xml:space="preserve"> V barvi po izboru projektanta po barvni lestvici proizvajalca.  
ODPIRANJE - Vrata navzven klasično po vertikalni osi. Okna fiksno krilno, ventus ali kombinirano. Blokada proti zapiranju odprtega okna v ventus položaju, v sistemu okovja oz. načinu uporabe kljuke. 
ODBOJNIK - Stenski ali talni gumijasti odbojnik bele barve. 
ZUNANJA IN NOTRANJA SENČILA - niso predvidena. 
OBODNA KONSTRUKCIJA - AB stene in plošča. 
DODATNA OPREMA - Silikonska zaščitna letev proti uščipu prstov. Prozorne barve, do 130 cm višine vratnega krila. Dvižna nogica na vzmet za fiksiranje odprtih vrat na tla. Vrata z zunanje strani obložena z opažem, za smer polaganja glej shemo. Vrata s steklom, glej shemo. Vrata, ki so vhod v garderobe so opremljena s samozapiralom v tečajih - glej shemo. 
oznaka PS2 
kom 1 
dim. 604x299,5CM 
LEXAN KRITINA JE ZAJETA DRUGJE!</t>
  </si>
  <si>
    <t xml:space="preserve"> Fiksna zasteklitev min. Ug=0,9W/m2K. Za okna in vrata ni določena v kolikor je skupna toplotna prehodnost min. Uw=0.95W/m2K. min. Lt=70% 
ZUNANJA POLICA - Okna in fiksne zasteklitve brez polic, glej opis zunanjega okrasnega okvirja. Pred vrati betonski tlak, spodnji profil vrat iz ALU na kovinski RF podkonstrukciji (glej detajl). Barva in oblika po izboru projektanta. 
NOTRANJA POLICA - Okna in fiksne zasteklitve brez polic, glej opis notranjega nosilnega okvirja.  
PRAG - Vrata z nizkim pragom, max. višina 20 mm, ki mora biti z notranje strani poglobljeno vgrajen in ravno s tlakom, v kolikor to dopušča izbran model okvirja. 
NEPROSOJNI DEL OKNA - Zunaj rombaste macesnove letve 20x40 mm, na razmaku 40mm, A kvalitete, nevidno pritrjevanje z mizarskimi mozniki in lepljeno na podaljšan okvir okna, zaščiten z barvo, v treh nanosih, barva po izbiri projektanta. 
NEPROSOJNI DEL MED OKNI PRI TLEH IN NADSVETLOBO - sestava: 
**nad. v nasl. poz.**</t>
  </si>
  <si>
    <t>z notranje strani vertikalni stik med okvirjem in AB steno tesniti s silikonom, enako zgoraj, spodaj lepljen PVC kotnik. 
ZUNANJI OKRASNI OKVIR - Macesnov les A kvalitete. Vidni robovi zaobljeni, širši leseni okvirji s poglobljeno zarezo za navidezno delitev elementa, po potrditvi oblike s strani projektanta. Vidno vijačen z vijaki po izboru projektanta in tesnjen na okna, vrata, fiksno zasteklitev in parapetni zid. Vijaki barvani z enako barvo kot okrasni okvir. Spodnji okrasni okvir z odkapno zarezo. Zaščiten z UV obstojno barvo, v treh nanosih z barvo na vodni osnovi. Barva po izboru projektanta. 
STEKLO - Troslojni izolativni termopan. Zunanji in notranji sloj kaljen, razen stekla oken kot nadsvetloba, kjer je lahko navadno steklo. Debelina in sestava stekla določi proizvajalec glede na zahtevane termične in varnostne lastnosti, fizične lastnosti materiala in statiko oken in vrat. 
**nad. v nasl. poz.**</t>
  </si>
  <si>
    <t>Dobava in vgradnja stene oznake PS2 
TIP - Lesena / steklena termoizolativna zunanja okna in vrata. Skupna toplotna prehodnost oken in vrat min. Uw=0.95W/m2K. Fiksna zasteklitev min. Ug=0,9W/m2K. RAL montaža. Zvočna izolativnost oken in balkonskih vrat min. 34 dB. 
KRILO oz. OKVIR - Macesnov les, ALU odkapniki, silikonska tesnila. Obojestransko debeloslojno barvan les, z barvo na vodni osnovi z UV zaščito, ki garantira obstojnost 10 let brez obnavljanja s čopičem z rednim vsakoletnim negovanjem in čiščenjem. Barva po izboru projektanta, po barvni lestvici proizvajalca.  
ODKAPNIKI - Tovarniško eloksiran ALU profil. 
NOTRANJI NOSILNI OKVIR - Dolžinsko lepljen les vidne kvalitete. Vidni robovi zaobljeni, širši leseni okvirji z poglobljeno zarezo za navidezno delitev elementa, po potrditvi oblike s strani projektanta. Požarno zaščitni premaz (2x brizganje ali potapljanje), npr. TIKRA F50 ali podobno. Barva po izboru projektanta. Vijačeno na mestih, ki niso vidna. 
**nad. v nasl.poz.**</t>
  </si>
  <si>
    <t>DODATNA OPREMA - Silikonska zaščitna letev proti uščipu prstov samo na PS1 na zahodni strani. Prozorne barve, do 130 cm višine vratnega krila. Dvižna nogica na vzmet za fiksiranje odprtih vrat na tla. Vrata z zunanje strani obložena z opažem, za smer polaganja glej shemo. Vrata s steklom, glej shemo. Vrata z zunanje strani spodaj v višini 25cm obložena z ALU pločevino deb. 1mm  - glej shemo.</t>
  </si>
  <si>
    <t>ODSTRANITEV : 
kompletnih lesenih notranjih sestavljenih sten, stene so iz lesene konstrukcije iz smrekovega lesa, vertikalna in horizontalna lesena konstrukcija iz moralov dim 5x9cm, 9x9cm, 5x5cm, parapetni del oz. sendvič je v sestavi, vijačen na les.konst. barvan iveral d = 2 cm, zapolnitev s tervolom   d = 5 cm, vijačen na les.konst. barvan iveral d = 2 cm,  nad parapeti je enosoljna zasteklitev v leseni konstrukciji stene, vrata so lesena klasična notranja z nadsvetlobo do stropa, štoki so istočasno konstrukcija sten, vse elektro inštalacije so nadometne in se jih začasno odstrani, ter nato montira nazaj                                                                                                                                   ocena površine, obračun po dejanski izvedbi (glej shemo notranjih sten, list 10 - načrt rušitev)</t>
  </si>
  <si>
    <t>OKOVJE - Jekleno varnostno okovje z enoročnim odpiranjem. Vgrajena blokada vrtenja pololive pri odprtem oknu.  
ODPIRANJE - Vrata po shemah klasično po vertikalni osi. Okna in balkonska vrata po shemi ventus ali kombinirano. Blokada proti zapiranju odprtega okna v ventus položaju, v sistemu okovja oz. načinu uporabe kljuke za okna in balkonska vrata v objektu igralnic in garderob. 
ODBOJNIKI - Stenski ali talni gumijasti odbojniki bele barve. 
PRAGOVI - Vsa vrata in balkonska vrata z nizkim pragom, max. višina 20 mm. Prag vrat mora biti z notranje strani poravnan z gotovim tlakom oz. vgrajen v tlak. Enako velja za prag balkonskih vrat, v kolikor izbrani model okvirja to omogoča.  
KLJUKE - Zunaj in znotraj klasične ALU. Tip po izboru projektanta. Za določena vhodna vrata velja, da morajo biti znotraj nameščene vrtljive bunke, ki otrokom onemogočajo samostojno odpiranje - glej sheme.  
**nad. v nasl. poz.**</t>
  </si>
  <si>
    <t>STEKLO - Vse zasteklitve morajo biti iz troslojnega izolativnega termopana. Debelino in sestavo stekla določi proizvajalec glede na zahtevane termične in varnostne lastnosti, fizične lastnosti materiala in statiko oken in vrat.  Za kaljeno oz. lepljeno - glej sheme. Fiksna zasteklitev min. Ug=0,9W/m2K. Za okna, vrata in balkonska vrata ni določena v kolikor je skupna toplotna prehodnost min. Uw=0.95W/m2K. Vrednost Lt=70%. 
ZUNANJE POLICE - Večina oken in fiksnih zasteklitev je brez polic - glej opis sheme. Pred vrati oz. balkonskimi vrati so ponekod police iz naravnega kamna  z zaobljenim robom na kovinski RF podkonstrukciji. 
NOTRANJE POLICE - HPL laminatne police iz visoko oplemenitene vodoodporne iverice, zaključene s PVC zaključki. Sprednji rob dvojno zaokrožen. Tesnjenje na okna in fiksno zasteklitev. Debelina od 17-20mm. Širine in dolžine po shemah. Obvezno v enem kosu Ponekod ni polic - glej sheme. 
**nadalj. v nasl. poz.**</t>
  </si>
  <si>
    <t>RAL VGRADNJA - Posebno pozornost je potrebno nameniti RAL vgradnji. RAL vgradnja je predvidena za celotni kompozit panoramske stene. Tako za stavbno pohištvo, kot za nosilne elemente oz. okvirje stavbnega pohištva, parapetne zidce, kot tudi tesnenje teh elementov na obodne konstrukcije. V detajlih je predviden način RAL vgradnje s tesnjenjem z PU samolepilno predstisnjeno peno v traku, širine traku min 60 mm oz. cela širina okenskega okvirja. Možna je tudi drugačna RAL vgradnja, vendar se mora upoštevati predvidene detajle glede vidnih delov.  
TIP - Lesena / steklena termoizolativna zunanja okna, vrata in balkonska vrata. Skupna toplotna prehodnost oken, vrat in balkonskih vrat min. Uw=0.95W/m2K. Zvočna izolativnost min. 34 dB. 
KRILO oz. OKVIR - Macesnov les, ALU odkapniki, silikonska tesnila. Obojestransko debeloslojno barvan les, z barvo na vodni osnovi z UV zaščito. 
**nadaljevanje v naslednji postavki**</t>
  </si>
  <si>
    <t>Dobava in montaža rešetke oznake KR1 
KR1 rešetka pred vhodnimi vrati PS1 na vzhodni strani objekta 
dim 215x45x5 cm 
vroče cinkana</t>
  </si>
  <si>
    <t>Predelava obstoječe kovinske ograje: odstranitev kovinskega polnila širine 45cm, višine 170cm, predelava na ustrezno manjšo širino ter ponovna montaža - polnilo s pleksi steklom</t>
  </si>
  <si>
    <t>Dobava in polaganje pasov iz ekstrudiranega stiropora, trak širine 27cm, deb 4cm</t>
  </si>
  <si>
    <t>Dobava in polaganje pasov iz ekstrudiranega stiropora, trak širine 11cm, deb 8cm</t>
  </si>
  <si>
    <t>Dobava in polaganje pasov iz ekstrudiranega stiropora, trak širine 26cm, deb 8cm</t>
  </si>
  <si>
    <t>ODSTRANITEV IN  PONOVNA MONTAŽA PO KONČANIH DELIH:  
horizontalni ležeči pravokotni žleb  5x10cm iz alu pločevine, komplet s kljukami ter ustrezno predelavo</t>
  </si>
  <si>
    <t>ODSTRANITEV TER PONOVNA MONTAŽA PO KONČANIH DELIH: 
vertikalni odtok fi 10cm iz alu pločevine, delno iz ltž cevi</t>
  </si>
  <si>
    <t>Obroba vrhnjega zaključka cokla oznake C2, C1, ipd, obroba iz eloksirane alu pločevine deb. 1mm,  r.š.  35cm, obrobe različnih oblik glede na pozicijo,   Vidno kot cokel v višini 10,0 cm ,  Spodnji rob pločevine prekrije bradavičasto folijo</t>
  </si>
  <si>
    <t>Obroba spoja steklene strehe z vencem, obroba s cinkano barvano pločevino, komplet z vso podkonstrukcijo  izvedba po detajlu, pločevina r.š. do 20cm,</t>
  </si>
  <si>
    <t>Obroba spoja steklene strehe z vencem, obroba z eloksirano alu pločevino deb. 1mm , komplet z vso podkonstrukcijo  izvedba po detajlu, pločevina r.š. do 60cm,</t>
  </si>
  <si>
    <t>Obroba kape strešnih vencev ravne strehe S2 s cinkano barvano pločevino, komplet z vso podkonstrukcijo  izvedba po detajlu, pločevina r.š. do 35cm,</t>
  </si>
  <si>
    <t>Obroba kape strešnih vencev ravne strehe S1 s cinkano barvano pločevino, komplet z vso podkonstrukcijo  izvedba po detajlu, pločevina r.š. do 50cm,</t>
  </si>
  <si>
    <t>Obroba kape poševnih vencev s cinkano barvano pločevino, komplet z vso podkonstrukcijo, izvedba po detajlu, pločevina r.š. do 65cm</t>
  </si>
  <si>
    <t>Ponovna izvedba pasu kamnitega kroglastega sloja  ob objektih, krogle fi 30-60mm, zalite v cementno malto</t>
  </si>
  <si>
    <t>Ponovna izvedba tlaka iz betonskih pranih plošč, betonske prane plošče 40/40-50/50cm komplet z betonsko podlago</t>
  </si>
  <si>
    <t>Ponovna izvedba robnika iz granitnih  kock 8/8/8cm -  v betonskem temelju</t>
  </si>
  <si>
    <t>Obloga notranjih vidnih strani svetlobnega jaška v sestavi : 
- Weberjeva toplotna izolacija 4cm 
- ALU folija kot parna zapora 
- lesen opaž deb 2cm, enake strukture in finalno barvan kot obstoječ vidni opaž na stropu</t>
  </si>
  <si>
    <t>Izvedba lesene konstrukcije - svetlobnika za Lexan kritino, pravokotni jašek iz profilov 6X16, vsi leseni deli iz lesenih letev iz smreke impregnirane s potapljanjem - zaščita pred trajnim navlaženjem, tlorisna površina končane odprtine 150x130cm, (upoštevati oblogo) , višina svetlobnika (v naklonu )  od 45 do 55cm, izvedba po detajlu</t>
  </si>
  <si>
    <t>Slikanje preostalih betonskih fasadnih površin s fasadnimi barvami po izboru projektanta, komplet z ustrezno pripravo površin</t>
  </si>
  <si>
    <t>Lahki fasadni odri montaža, demontaža in čiščenje. Fasadni oder višine do 15.00m. - oder obračunan za fasaderska dela</t>
  </si>
  <si>
    <t>Opaž ravnih armiranobet. plošč z opažnimi ploščami s podporami do 3.00m višine. (opaženje, razopaženje in čiščenje) opaž ravnih betonskih plošč</t>
  </si>
</sst>
</file>

<file path=xl/styles.xml><?xml version="1.0" encoding="utf-8"?>
<styleSheet xmlns="http://schemas.openxmlformats.org/spreadsheetml/2006/main">
  <numFmts count="1">
    <numFmt numFmtId="164" formatCode="_-* #,##0.00\ _S_I_T_-;\-* #,##0.00\ _S_I_T_-;_-* &quot;-&quot;??\ _S_I_T_-;_-@_-"/>
  </numFmts>
  <fonts count="27">
    <font>
      <sz val="10"/>
      <color theme="1"/>
      <name val="Arial"/>
      <family val="2"/>
      <charset val="238"/>
    </font>
    <font>
      <sz val="11"/>
      <color indexed="8"/>
      <name val="Calibri"/>
      <family val="2"/>
      <charset val="238"/>
    </font>
    <font>
      <sz val="11"/>
      <name val="Arial Narrow CE"/>
      <charset val="238"/>
    </font>
    <font>
      <b/>
      <sz val="10"/>
      <color indexed="8"/>
      <name val="Swis721 Lt BT"/>
      <family val="2"/>
    </font>
    <font>
      <sz val="11"/>
      <color indexed="8"/>
      <name val="Swis721 Lt BT"/>
      <family val="2"/>
    </font>
    <font>
      <b/>
      <sz val="11"/>
      <color indexed="8"/>
      <name val="Swis721 Lt BT"/>
      <family val="2"/>
    </font>
    <font>
      <sz val="10"/>
      <color indexed="8"/>
      <name val="Swis721 Lt BT"/>
      <family val="2"/>
    </font>
    <font>
      <b/>
      <sz val="16"/>
      <color indexed="8"/>
      <name val="Swis721 Lt BT"/>
      <family val="2"/>
    </font>
    <font>
      <b/>
      <sz val="12"/>
      <color indexed="8"/>
      <name val="Swis721 Lt BT"/>
      <family val="2"/>
    </font>
    <font>
      <sz val="12"/>
      <color indexed="8"/>
      <name val="Swis721 Lt BT"/>
      <family val="2"/>
    </font>
    <font>
      <b/>
      <i/>
      <sz val="11"/>
      <color indexed="8"/>
      <name val="Swis721 Lt BT"/>
      <family val="2"/>
    </font>
    <font>
      <sz val="10"/>
      <color indexed="8"/>
      <name val="Swis721 Lt BT"/>
      <family val="2"/>
    </font>
    <font>
      <b/>
      <sz val="16"/>
      <color indexed="8"/>
      <name val="Swis721 Lt BT"/>
      <family val="2"/>
    </font>
    <font>
      <b/>
      <sz val="10"/>
      <color indexed="8"/>
      <name val="Swis721 Lt BT"/>
      <family val="2"/>
    </font>
    <font>
      <sz val="10"/>
      <color indexed="8"/>
      <name val="Arial"/>
      <family val="2"/>
      <charset val="238"/>
    </font>
    <font>
      <b/>
      <sz val="10"/>
      <color indexed="8"/>
      <name val="Arial"/>
      <family val="2"/>
      <charset val="238"/>
    </font>
    <font>
      <sz val="14"/>
      <color indexed="8"/>
      <name val="Arial"/>
      <family val="2"/>
      <charset val="238"/>
    </font>
    <font>
      <b/>
      <sz val="14"/>
      <color indexed="8"/>
      <name val="Arial"/>
      <family val="2"/>
      <charset val="238"/>
    </font>
    <font>
      <sz val="10"/>
      <color indexed="8"/>
      <name val="Arial Narrow"/>
      <family val="2"/>
      <charset val="238"/>
    </font>
    <font>
      <b/>
      <sz val="10"/>
      <color indexed="8"/>
      <name val="Arial Narrow"/>
      <family val="2"/>
      <charset val="238"/>
    </font>
    <font>
      <sz val="16"/>
      <color indexed="8"/>
      <name val="Swis721 Lt BT"/>
      <family val="2"/>
    </font>
    <font>
      <sz val="8"/>
      <name val="Arial"/>
      <family val="2"/>
      <charset val="238"/>
    </font>
    <font>
      <sz val="10"/>
      <color indexed="10"/>
      <name val="Arial"/>
      <family val="2"/>
      <charset val="238"/>
    </font>
    <font>
      <sz val="9"/>
      <name val="Arial"/>
      <family val="2"/>
      <charset val="238"/>
    </font>
    <font>
      <sz val="10"/>
      <color indexed="8"/>
      <name val="SL Dutch"/>
    </font>
    <font>
      <sz val="10"/>
      <name val="Arial CE"/>
      <family val="2"/>
      <charset val="238"/>
    </font>
    <font>
      <sz val="10"/>
      <color theme="1"/>
      <name val="Swis721 Lt BT"/>
      <family val="2"/>
      <charset val="238"/>
    </font>
  </fonts>
  <fills count="3">
    <fill>
      <patternFill patternType="none"/>
    </fill>
    <fill>
      <patternFill patternType="gray125"/>
    </fill>
    <fill>
      <patternFill patternType="solid">
        <fgColor indexed="47"/>
        <bgColor indexed="64"/>
      </patternFill>
    </fill>
  </fills>
  <borders count="7">
    <border>
      <left/>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2">
    <xf numFmtId="0" fontId="0" fillId="0" borderId="0"/>
    <xf numFmtId="0" fontId="26" fillId="0" borderId="0"/>
    <xf numFmtId="0" fontId="26" fillId="0" borderId="0"/>
    <xf numFmtId="0" fontId="1" fillId="0" borderId="0"/>
    <xf numFmtId="0" fontId="2" fillId="0" borderId="0"/>
    <xf numFmtId="0" fontId="26" fillId="0" borderId="0"/>
    <xf numFmtId="0" fontId="2" fillId="0" borderId="0"/>
    <xf numFmtId="0" fontId="26" fillId="0" borderId="0"/>
    <xf numFmtId="0" fontId="26" fillId="0" borderId="0"/>
    <xf numFmtId="0" fontId="26" fillId="0" borderId="0"/>
    <xf numFmtId="0" fontId="26" fillId="0" borderId="0"/>
    <xf numFmtId="164" fontId="2" fillId="0" borderId="0" applyFont="0" applyFill="0" applyBorder="0" applyAlignment="0" applyProtection="0"/>
  </cellStyleXfs>
  <cellXfs count="89">
    <xf numFmtId="0" fontId="0" fillId="0" borderId="0" xfId="0"/>
    <xf numFmtId="0" fontId="4" fillId="0" borderId="0" xfId="3" applyFont="1"/>
    <xf numFmtId="3" fontId="4" fillId="0" borderId="0" xfId="0" applyNumberFormat="1" applyFont="1" applyAlignment="1">
      <alignment horizontal="left" vertical="top"/>
    </xf>
    <xf numFmtId="3" fontId="6" fillId="0" borderId="0" xfId="0" applyNumberFormat="1" applyFont="1" applyAlignment="1">
      <alignment horizontal="left" vertical="top"/>
    </xf>
    <xf numFmtId="3" fontId="3" fillId="0" borderId="0" xfId="0" applyNumberFormat="1" applyFont="1" applyAlignment="1">
      <alignment horizontal="right" vertical="top"/>
    </xf>
    <xf numFmtId="3" fontId="3" fillId="0" borderId="0" xfId="0" applyNumberFormat="1" applyFont="1" applyAlignment="1">
      <alignment horizontal="left" vertical="top"/>
    </xf>
    <xf numFmtId="3" fontId="8" fillId="0" borderId="1" xfId="0" applyNumberFormat="1" applyFont="1" applyBorder="1" applyAlignment="1">
      <alignment horizontal="right" vertical="top"/>
    </xf>
    <xf numFmtId="3" fontId="9" fillId="0" borderId="0" xfId="0" applyNumberFormat="1" applyFont="1" applyAlignment="1">
      <alignment horizontal="left" vertical="top"/>
    </xf>
    <xf numFmtId="3" fontId="3" fillId="0" borderId="0" xfId="0" applyNumberFormat="1" applyFont="1" applyAlignment="1">
      <alignment horizontal="left" vertical="top" wrapText="1"/>
    </xf>
    <xf numFmtId="3" fontId="10" fillId="0" borderId="2" xfId="0" applyNumberFormat="1" applyFont="1" applyBorder="1" applyAlignment="1">
      <alignment horizontal="left" vertical="top"/>
    </xf>
    <xf numFmtId="3" fontId="10" fillId="0" borderId="2" xfId="0" applyNumberFormat="1" applyFont="1" applyBorder="1" applyAlignment="1">
      <alignment horizontal="left" vertical="top" wrapText="1"/>
    </xf>
    <xf numFmtId="3" fontId="10" fillId="0" borderId="2" xfId="0" applyNumberFormat="1" applyFont="1" applyBorder="1" applyAlignment="1">
      <alignment horizontal="right" vertical="top"/>
    </xf>
    <xf numFmtId="3" fontId="10" fillId="0" borderId="0" xfId="0" applyNumberFormat="1" applyFont="1" applyAlignment="1">
      <alignment horizontal="left" vertical="top"/>
    </xf>
    <xf numFmtId="3" fontId="6" fillId="0" borderId="0" xfId="0" applyNumberFormat="1" applyFont="1" applyBorder="1" applyAlignment="1">
      <alignment horizontal="left" vertical="top"/>
    </xf>
    <xf numFmtId="3" fontId="3" fillId="0" borderId="0" xfId="0" applyNumberFormat="1" applyFont="1" applyBorder="1" applyAlignment="1">
      <alignment horizontal="left" vertical="top"/>
    </xf>
    <xf numFmtId="3" fontId="3" fillId="0" borderId="0" xfId="0" applyNumberFormat="1" applyFont="1" applyBorder="1" applyAlignment="1">
      <alignment horizontal="left" vertical="top" wrapText="1"/>
    </xf>
    <xf numFmtId="3" fontId="3" fillId="0" borderId="0" xfId="0" applyNumberFormat="1" applyFont="1" applyBorder="1" applyAlignment="1">
      <alignment horizontal="right" vertical="top"/>
    </xf>
    <xf numFmtId="3" fontId="8" fillId="0" borderId="0" xfId="0" applyNumberFormat="1" applyFont="1" applyBorder="1" applyAlignment="1">
      <alignment horizontal="left" vertical="top" wrapText="1"/>
    </xf>
    <xf numFmtId="0" fontId="11" fillId="0" borderId="0" xfId="3" applyNumberFormat="1" applyFont="1" applyAlignment="1">
      <alignment horizontal="left" vertical="top" wrapText="1"/>
    </xf>
    <xf numFmtId="0" fontId="4" fillId="0" borderId="0" xfId="3" applyNumberFormat="1" applyFont="1" applyAlignment="1">
      <alignment horizontal="left" vertical="top" wrapText="1"/>
    </xf>
    <xf numFmtId="4" fontId="4" fillId="0" borderId="0" xfId="3" applyNumberFormat="1" applyFont="1" applyAlignment="1"/>
    <xf numFmtId="0" fontId="5" fillId="0" borderId="0" xfId="3" applyNumberFormat="1" applyFont="1" applyAlignment="1">
      <alignment vertical="top" wrapText="1"/>
    </xf>
    <xf numFmtId="0" fontId="5" fillId="0" borderId="0" xfId="3" applyNumberFormat="1" applyFont="1" applyAlignment="1">
      <alignment horizontal="center" vertical="top" wrapText="1"/>
    </xf>
    <xf numFmtId="0" fontId="11" fillId="0" borderId="0" xfId="3" applyNumberFormat="1" applyFont="1" applyAlignment="1">
      <alignment vertical="top" wrapText="1"/>
    </xf>
    <xf numFmtId="0" fontId="13" fillId="0" borderId="0" xfId="3" applyNumberFormat="1" applyFont="1" applyAlignment="1">
      <alignment vertical="top" wrapText="1"/>
    </xf>
    <xf numFmtId="0" fontId="4" fillId="0" borderId="0" xfId="3" applyNumberFormat="1" applyFont="1" applyAlignment="1">
      <alignment vertical="top" wrapText="1"/>
    </xf>
    <xf numFmtId="3" fontId="8" fillId="0" borderId="0" xfId="0" applyNumberFormat="1" applyFont="1" applyBorder="1" applyAlignment="1">
      <alignment horizontal="right" vertical="top"/>
    </xf>
    <xf numFmtId="0" fontId="14" fillId="0" borderId="0" xfId="1" applyFont="1" applyBorder="1"/>
    <xf numFmtId="0" fontId="14" fillId="2" borderId="3" xfId="1" applyFont="1" applyFill="1" applyBorder="1" applyAlignment="1">
      <alignment horizontal="right"/>
    </xf>
    <xf numFmtId="0" fontId="14" fillId="2" borderId="3" xfId="1" applyFont="1" applyFill="1" applyBorder="1" applyAlignment="1">
      <alignment horizontal="left"/>
    </xf>
    <xf numFmtId="0" fontId="15" fillId="2" borderId="3" xfId="1" applyFont="1" applyFill="1" applyBorder="1" applyAlignment="1">
      <alignment horizontal="left" vertical="top" wrapText="1"/>
    </xf>
    <xf numFmtId="0" fontId="15" fillId="2" borderId="3" xfId="1" applyFont="1" applyFill="1" applyBorder="1" applyAlignment="1">
      <alignment horizontal="left" vertical="top"/>
    </xf>
    <xf numFmtId="0" fontId="16" fillId="0" borderId="0" xfId="1" applyFont="1" applyBorder="1"/>
    <xf numFmtId="0" fontId="16" fillId="0" borderId="0" xfId="1" applyFont="1" applyBorder="1" applyAlignment="1">
      <alignment horizontal="right"/>
    </xf>
    <xf numFmtId="0" fontId="16" fillId="0" borderId="0" xfId="1" applyFont="1" applyBorder="1" applyAlignment="1">
      <alignment horizontal="left"/>
    </xf>
    <xf numFmtId="0" fontId="17" fillId="0" borderId="0" xfId="1" applyFont="1" applyBorder="1" applyAlignment="1">
      <alignment horizontal="left" vertical="top" wrapText="1"/>
    </xf>
    <xf numFmtId="0" fontId="17" fillId="0" borderId="0" xfId="1" applyFont="1" applyBorder="1" applyAlignment="1">
      <alignment horizontal="left" vertical="top"/>
    </xf>
    <xf numFmtId="0" fontId="18" fillId="0" borderId="0" xfId="1" applyFont="1"/>
    <xf numFmtId="0" fontId="26" fillId="0" borderId="0" xfId="2"/>
    <xf numFmtId="0" fontId="26" fillId="0" borderId="0" xfId="2" applyAlignment="1">
      <alignment horizontal="right"/>
    </xf>
    <xf numFmtId="0" fontId="26" fillId="0" borderId="0" xfId="2" applyAlignment="1">
      <alignment horizontal="left"/>
    </xf>
    <xf numFmtId="4" fontId="26" fillId="0" borderId="0" xfId="2" applyNumberFormat="1" applyAlignment="1">
      <alignment horizontal="right"/>
    </xf>
    <xf numFmtId="0" fontId="26" fillId="0" borderId="0" xfId="2" applyAlignment="1">
      <alignment horizontal="left" vertical="top"/>
    </xf>
    <xf numFmtId="0" fontId="26" fillId="0" borderId="0" xfId="2" applyAlignment="1">
      <alignment horizontal="left" vertical="top" wrapText="1"/>
    </xf>
    <xf numFmtId="0" fontId="19" fillId="2" borderId="0" xfId="1" applyFont="1" applyFill="1" applyAlignment="1">
      <alignment horizontal="left" vertical="top"/>
    </xf>
    <xf numFmtId="0" fontId="19" fillId="2" borderId="0" xfId="1" applyFont="1" applyFill="1" applyAlignment="1">
      <alignment horizontal="left"/>
    </xf>
    <xf numFmtId="0" fontId="19" fillId="2" borderId="0" xfId="1" applyFont="1" applyFill="1" applyAlignment="1">
      <alignment horizontal="right"/>
    </xf>
    <xf numFmtId="0" fontId="3" fillId="0" borderId="2" xfId="2" applyFont="1" applyBorder="1" applyAlignment="1">
      <alignment horizontal="left" vertical="top"/>
    </xf>
    <xf numFmtId="0" fontId="3" fillId="0" borderId="2" xfId="2" applyFont="1" applyBorder="1" applyAlignment="1">
      <alignment horizontal="left" vertical="top" wrapText="1"/>
    </xf>
    <xf numFmtId="0" fontId="3" fillId="0" borderId="2" xfId="2" applyFont="1" applyBorder="1" applyAlignment="1">
      <alignment horizontal="left"/>
    </xf>
    <xf numFmtId="4" fontId="3" fillId="0" borderId="2" xfId="2" applyNumberFormat="1" applyFont="1" applyBorder="1" applyAlignment="1">
      <alignment horizontal="right"/>
    </xf>
    <xf numFmtId="0" fontId="3" fillId="0" borderId="0" xfId="2" applyFont="1"/>
    <xf numFmtId="3" fontId="20" fillId="0" borderId="0" xfId="0" applyNumberFormat="1" applyFont="1" applyAlignment="1">
      <alignment horizontal="left" vertical="top"/>
    </xf>
    <xf numFmtId="3" fontId="7" fillId="0" borderId="4" xfId="0" applyNumberFormat="1" applyFont="1" applyBorder="1" applyAlignment="1">
      <alignment horizontal="righ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xf>
    <xf numFmtId="4" fontId="0" fillId="0" borderId="0" xfId="0" applyNumberFormat="1" applyAlignment="1">
      <alignment horizontal="right"/>
    </xf>
    <xf numFmtId="0" fontId="0" fillId="0" borderId="0" xfId="0" applyAlignment="1">
      <alignment horizontal="right"/>
    </xf>
    <xf numFmtId="0" fontId="0" fillId="0" borderId="0" xfId="0" quotePrefix="1" applyAlignment="1">
      <alignment horizontal="left" vertical="top" wrapText="1"/>
    </xf>
    <xf numFmtId="0" fontId="22" fillId="0" borderId="0" xfId="0" applyFont="1" applyAlignment="1">
      <alignment horizontal="left" vertical="top"/>
    </xf>
    <xf numFmtId="0" fontId="23" fillId="0" borderId="0" xfId="0" applyFont="1" applyFill="1" applyBorder="1" applyAlignment="1">
      <alignment horizontal="justify" vertical="top" wrapText="1"/>
    </xf>
    <xf numFmtId="0" fontId="24" fillId="0" borderId="0" xfId="0" applyFont="1" applyAlignment="1">
      <alignment vertical="top" wrapText="1"/>
    </xf>
    <xf numFmtId="49" fontId="0" fillId="0" borderId="0" xfId="0" applyNumberFormat="1" applyAlignment="1">
      <alignment horizontal="right"/>
    </xf>
    <xf numFmtId="4" fontId="0" fillId="0" borderId="0" xfId="0" applyNumberFormat="1"/>
    <xf numFmtId="49" fontId="25" fillId="0" borderId="0" xfId="0" quotePrefix="1" applyNumberFormat="1" applyFont="1" applyBorder="1" applyAlignment="1">
      <alignment horizontal="left" vertical="top" wrapText="1"/>
    </xf>
    <xf numFmtId="0" fontId="25" fillId="0" borderId="0" xfId="0" applyFont="1" applyAlignment="1">
      <alignment horizontal="center"/>
    </xf>
    <xf numFmtId="4" fontId="25" fillId="0" borderId="0" xfId="0" applyNumberFormat="1" applyFont="1" applyAlignment="1"/>
    <xf numFmtId="4" fontId="0" fillId="0" borderId="0" xfId="0" applyNumberFormat="1" applyFill="1" applyAlignment="1">
      <alignment horizontal="right"/>
    </xf>
    <xf numFmtId="4" fontId="26" fillId="0" borderId="0" xfId="2" applyNumberFormat="1" applyAlignment="1" applyProtection="1">
      <alignment horizontal="right"/>
      <protection locked="0"/>
    </xf>
    <xf numFmtId="4" fontId="19" fillId="2" borderId="0" xfId="1" applyNumberFormat="1" applyFont="1" applyFill="1" applyAlignment="1" applyProtection="1">
      <alignment horizontal="right"/>
      <protection locked="0"/>
    </xf>
    <xf numFmtId="4" fontId="16" fillId="0" borderId="0" xfId="1" applyNumberFormat="1" applyFont="1" applyBorder="1" applyAlignment="1" applyProtection="1">
      <alignment horizontal="right"/>
      <protection locked="0"/>
    </xf>
    <xf numFmtId="4" fontId="14" fillId="2" borderId="3" xfId="1" applyNumberFormat="1" applyFont="1" applyFill="1" applyBorder="1" applyAlignment="1" applyProtection="1">
      <alignment horizontal="right"/>
      <protection locked="0"/>
    </xf>
    <xf numFmtId="4" fontId="0" fillId="0" borderId="0" xfId="0" applyNumberFormat="1" applyAlignment="1" applyProtection="1">
      <alignment horizontal="right"/>
      <protection locked="0"/>
    </xf>
    <xf numFmtId="4" fontId="3" fillId="0" borderId="2" xfId="2" applyNumberFormat="1" applyFont="1" applyBorder="1" applyAlignment="1" applyProtection="1">
      <alignment horizontal="right"/>
      <protection locked="0"/>
    </xf>
    <xf numFmtId="3" fontId="0" fillId="0" borderId="0" xfId="0" applyNumberFormat="1" applyAlignment="1" applyProtection="1">
      <alignment horizontal="right"/>
      <protection locked="0"/>
    </xf>
    <xf numFmtId="0" fontId="5" fillId="0" borderId="0" xfId="3" applyNumberFormat="1" applyFont="1" applyAlignment="1">
      <alignment horizontal="left" vertical="top" wrapText="1"/>
    </xf>
    <xf numFmtId="0" fontId="5" fillId="0" borderId="0" xfId="3" applyNumberFormat="1" applyFont="1" applyAlignment="1">
      <alignment vertical="top" wrapText="1"/>
    </xf>
    <xf numFmtId="0" fontId="13" fillId="0" borderId="0" xfId="3" applyNumberFormat="1" applyFont="1" applyAlignment="1">
      <alignment vertical="top" wrapText="1"/>
    </xf>
    <xf numFmtId="0" fontId="11" fillId="0" borderId="0" xfId="3" applyNumberFormat="1" applyFont="1" applyAlignment="1">
      <alignment vertical="top" wrapText="1"/>
    </xf>
    <xf numFmtId="0" fontId="12" fillId="0" borderId="0" xfId="3" applyNumberFormat="1" applyFont="1" applyAlignment="1">
      <alignment vertical="top" wrapText="1"/>
    </xf>
    <xf numFmtId="0" fontId="5" fillId="0" borderId="0" xfId="3" quotePrefix="1" applyNumberFormat="1" applyFont="1" applyAlignment="1">
      <alignment vertical="top" wrapText="1"/>
    </xf>
    <xf numFmtId="0" fontId="4" fillId="0" borderId="0" xfId="3" applyNumberFormat="1" applyFont="1" applyAlignment="1">
      <alignment vertical="top" wrapText="1"/>
    </xf>
    <xf numFmtId="3" fontId="8" fillId="0" borderId="1" xfId="0" applyNumberFormat="1" applyFont="1" applyBorder="1" applyAlignment="1">
      <alignment horizontal="left" vertical="top" wrapText="1"/>
    </xf>
    <xf numFmtId="3" fontId="7" fillId="0" borderId="5" xfId="0" applyNumberFormat="1" applyFont="1" applyBorder="1" applyAlignment="1">
      <alignment horizontal="center" vertical="top"/>
    </xf>
    <xf numFmtId="3" fontId="7" fillId="0" borderId="6" xfId="0" applyNumberFormat="1" applyFont="1" applyBorder="1" applyAlignment="1">
      <alignment horizontal="center" vertical="top"/>
    </xf>
    <xf numFmtId="3" fontId="7" fillId="0" borderId="4" xfId="0" applyNumberFormat="1" applyFont="1" applyBorder="1" applyAlignment="1">
      <alignment horizontal="center" vertical="top"/>
    </xf>
    <xf numFmtId="3" fontId="7" fillId="0" borderId="5" xfId="0" applyNumberFormat="1" applyFont="1" applyBorder="1" applyAlignment="1">
      <alignment horizontal="left" vertical="top" wrapText="1"/>
    </xf>
    <xf numFmtId="3" fontId="7" fillId="0" borderId="6" xfId="0" applyNumberFormat="1" applyFont="1" applyBorder="1" applyAlignment="1">
      <alignment horizontal="left" vertical="top" wrapText="1"/>
    </xf>
  </cellXfs>
  <cellStyles count="12">
    <cellStyle name="Navadno" xfId="0" builtinId="0"/>
    <cellStyle name="Navadno 10" xfId="1"/>
    <cellStyle name="Navadno 11" xfId="2"/>
    <cellStyle name="Navadno 2" xfId="3"/>
    <cellStyle name="Navadno 3" xfId="4"/>
    <cellStyle name="Navadno 4" xfId="5"/>
    <cellStyle name="Navadno 5" xfId="6"/>
    <cellStyle name="Navadno 6" xfId="7"/>
    <cellStyle name="Navadno 7" xfId="8"/>
    <cellStyle name="Navadno 8" xfId="9"/>
    <cellStyle name="Navadno 9" xfId="10"/>
    <cellStyle name="Vejica 3"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D8D0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47"/>
  <sheetViews>
    <sheetView showZeros="0" view="pageLayout" zoomScaleNormal="100" workbookViewId="0">
      <selection activeCell="C14" sqref="C14"/>
    </sheetView>
  </sheetViews>
  <sheetFormatPr defaultColWidth="10.140625" defaultRowHeight="15"/>
  <cols>
    <col min="1" max="1" width="12.7109375" style="1" customWidth="1"/>
    <col min="2" max="2" width="4.85546875" style="1" customWidth="1"/>
    <col min="3" max="7" width="10.140625" style="1" customWidth="1"/>
    <col min="8" max="16384" width="10.140625" style="1"/>
  </cols>
  <sheetData>
    <row r="1" spans="1:8">
      <c r="A1" s="18"/>
      <c r="B1" s="18"/>
      <c r="C1" s="19"/>
      <c r="D1" s="20"/>
      <c r="E1" s="20"/>
      <c r="F1" s="20"/>
      <c r="G1" s="20"/>
    </row>
    <row r="2" spans="1:8" ht="14.25" customHeight="1">
      <c r="A2" s="18" t="s">
        <v>83</v>
      </c>
      <c r="B2" s="18"/>
      <c r="C2" s="76" t="s">
        <v>150</v>
      </c>
      <c r="D2" s="76"/>
      <c r="E2" s="76"/>
      <c r="F2" s="76"/>
      <c r="G2" s="76"/>
      <c r="H2" s="76"/>
    </row>
    <row r="3" spans="1:8">
      <c r="A3" s="18"/>
      <c r="B3" s="18"/>
      <c r="C3" s="77" t="s">
        <v>151</v>
      </c>
      <c r="D3" s="77"/>
      <c r="E3" s="77"/>
      <c r="F3" s="77"/>
      <c r="G3" s="20"/>
    </row>
    <row r="4" spans="1:8">
      <c r="A4" s="18"/>
      <c r="B4" s="18"/>
      <c r="C4" s="77" t="s">
        <v>152</v>
      </c>
      <c r="D4" s="77"/>
      <c r="E4" s="77"/>
      <c r="F4" s="77"/>
      <c r="G4" s="20"/>
    </row>
    <row r="5" spans="1:8">
      <c r="A5" s="18"/>
      <c r="B5" s="18"/>
      <c r="C5" s="21"/>
      <c r="D5" s="21"/>
      <c r="E5" s="21"/>
      <c r="F5" s="21"/>
      <c r="G5" s="20"/>
    </row>
    <row r="6" spans="1:8">
      <c r="A6" s="18"/>
      <c r="B6" s="18"/>
      <c r="C6" s="21"/>
      <c r="D6" s="21"/>
      <c r="E6" s="21"/>
      <c r="F6" s="21"/>
      <c r="G6" s="20"/>
    </row>
    <row r="7" spans="1:8">
      <c r="A7" s="18"/>
      <c r="B7" s="18"/>
      <c r="C7" s="22"/>
      <c r="D7" s="22"/>
      <c r="E7" s="22"/>
      <c r="F7" s="22"/>
      <c r="G7" s="20"/>
    </row>
    <row r="8" spans="1:8" ht="65.650000000000006" customHeight="1">
      <c r="A8" s="79" t="s">
        <v>82</v>
      </c>
      <c r="B8" s="79"/>
      <c r="C8" s="80" t="s">
        <v>155</v>
      </c>
      <c r="D8" s="80"/>
      <c r="E8" s="80"/>
      <c r="F8" s="80"/>
      <c r="G8" s="80"/>
      <c r="H8" s="80"/>
    </row>
    <row r="9" spans="1:8" ht="14.25" customHeight="1">
      <c r="A9" s="79" t="s">
        <v>81</v>
      </c>
      <c r="B9" s="79"/>
      <c r="C9" s="78"/>
      <c r="D9" s="78"/>
      <c r="E9" s="78"/>
      <c r="F9" s="78"/>
      <c r="G9" s="78"/>
      <c r="H9" s="78"/>
    </row>
    <row r="10" spans="1:8" ht="14.25" customHeight="1">
      <c r="A10" s="23"/>
      <c r="B10" s="23"/>
      <c r="C10" s="24"/>
      <c r="D10" s="24"/>
      <c r="E10" s="24"/>
      <c r="F10" s="24"/>
      <c r="G10" s="24"/>
      <c r="H10" s="24"/>
    </row>
    <row r="11" spans="1:8" ht="14.25" customHeight="1">
      <c r="G11" s="20"/>
    </row>
    <row r="12" spans="1:8" ht="14.25" customHeight="1">
      <c r="A12" s="79" t="s">
        <v>80</v>
      </c>
      <c r="B12" s="79"/>
      <c r="C12" s="78" t="s">
        <v>148</v>
      </c>
      <c r="D12" s="78"/>
      <c r="E12" s="78"/>
      <c r="F12" s="78"/>
      <c r="G12" s="78"/>
      <c r="H12" s="78"/>
    </row>
    <row r="13" spans="1:8" ht="14.25" customHeight="1">
      <c r="A13" s="23"/>
      <c r="B13" s="23"/>
      <c r="C13" s="24"/>
      <c r="D13" s="24"/>
      <c r="E13" s="24"/>
      <c r="F13" s="24"/>
      <c r="G13" s="24"/>
      <c r="H13" s="24"/>
    </row>
    <row r="14" spans="1:8">
      <c r="A14" s="18"/>
      <c r="B14" s="18"/>
      <c r="C14" s="19"/>
      <c r="D14" s="20"/>
      <c r="E14" s="20"/>
      <c r="F14" s="20"/>
      <c r="G14" s="20"/>
    </row>
    <row r="15" spans="1:8">
      <c r="A15" s="18"/>
      <c r="B15" s="18"/>
      <c r="C15" s="19"/>
      <c r="D15" s="20"/>
      <c r="E15" s="20"/>
      <c r="F15" s="20"/>
      <c r="G15" s="20"/>
    </row>
    <row r="16" spans="1:8">
      <c r="A16" s="18" t="s">
        <v>79</v>
      </c>
      <c r="B16" s="18"/>
      <c r="C16" s="77"/>
      <c r="D16" s="77"/>
      <c r="E16" s="77"/>
      <c r="F16" s="77"/>
      <c r="G16" s="77"/>
    </row>
    <row r="17" spans="1:7">
      <c r="A17" s="18"/>
      <c r="B17" s="18"/>
      <c r="C17" s="81"/>
      <c r="D17" s="77"/>
      <c r="E17" s="77"/>
      <c r="F17" s="77"/>
      <c r="G17" s="77"/>
    </row>
    <row r="18" spans="1:7">
      <c r="A18" s="18"/>
      <c r="B18" s="18"/>
      <c r="C18" s="77"/>
      <c r="D18" s="77"/>
      <c r="E18" s="77"/>
      <c r="F18" s="77"/>
      <c r="G18" s="77"/>
    </row>
    <row r="19" spans="1:7" ht="14.25" customHeight="1">
      <c r="B19" s="18"/>
      <c r="C19" s="77"/>
      <c r="D19" s="77"/>
      <c r="E19" s="77"/>
      <c r="F19" s="77"/>
      <c r="G19" s="77"/>
    </row>
    <row r="20" spans="1:7" ht="14.25" customHeight="1">
      <c r="A20" s="18" t="s">
        <v>78</v>
      </c>
      <c r="B20" s="18"/>
      <c r="C20" s="77" t="s">
        <v>153</v>
      </c>
      <c r="D20" s="77"/>
      <c r="E20" s="77"/>
      <c r="F20" s="77"/>
      <c r="G20" s="77"/>
    </row>
    <row r="21" spans="1:7" ht="14.25" customHeight="1">
      <c r="A21" s="18"/>
      <c r="B21" s="18"/>
      <c r="C21" s="77"/>
      <c r="D21" s="77"/>
      <c r="E21" s="77"/>
      <c r="F21" s="77"/>
      <c r="G21" s="77"/>
    </row>
    <row r="22" spans="1:7" ht="14.25" customHeight="1">
      <c r="A22" s="18"/>
      <c r="B22" s="18"/>
      <c r="C22" s="81"/>
      <c r="D22" s="77"/>
      <c r="E22" s="77"/>
      <c r="F22" s="77"/>
      <c r="G22" s="77"/>
    </row>
    <row r="23" spans="1:7" ht="14.25" customHeight="1">
      <c r="A23" s="18"/>
      <c r="B23" s="18"/>
      <c r="C23" s="81"/>
      <c r="D23" s="77"/>
      <c r="E23" s="77"/>
      <c r="F23" s="77"/>
      <c r="G23" s="77"/>
    </row>
    <row r="24" spans="1:7">
      <c r="A24" s="18"/>
      <c r="B24" s="18"/>
      <c r="C24" s="19"/>
      <c r="D24" s="20"/>
      <c r="E24" s="20"/>
      <c r="F24" s="20"/>
      <c r="G24" s="20"/>
    </row>
    <row r="25" spans="1:7">
      <c r="A25" s="18"/>
      <c r="B25" s="18"/>
      <c r="C25" s="19"/>
      <c r="D25" s="20"/>
      <c r="E25" s="20"/>
      <c r="F25" s="20"/>
      <c r="G25" s="20"/>
    </row>
    <row r="26" spans="1:7">
      <c r="A26" s="18"/>
      <c r="B26" s="18"/>
      <c r="C26" s="19"/>
      <c r="D26" s="20"/>
      <c r="E26" s="20"/>
      <c r="F26" s="20"/>
      <c r="G26" s="20"/>
    </row>
    <row r="27" spans="1:7">
      <c r="A27" s="18"/>
      <c r="B27" s="18"/>
      <c r="C27" s="19"/>
      <c r="D27" s="20"/>
      <c r="E27" s="20"/>
      <c r="F27" s="20"/>
      <c r="G27" s="20"/>
    </row>
    <row r="28" spans="1:7">
      <c r="A28" s="18"/>
      <c r="B28" s="18"/>
      <c r="C28" s="19"/>
      <c r="D28" s="20"/>
      <c r="E28" s="20"/>
      <c r="F28" s="20"/>
      <c r="G28" s="20"/>
    </row>
    <row r="29" spans="1:7">
      <c r="A29" s="18"/>
      <c r="B29" s="18"/>
      <c r="C29" s="19"/>
      <c r="D29" s="20"/>
      <c r="E29" s="20"/>
      <c r="F29" s="20"/>
      <c r="G29" s="20"/>
    </row>
    <row r="30" spans="1:7">
      <c r="A30" s="18"/>
      <c r="B30" s="18"/>
      <c r="C30" s="19"/>
      <c r="D30" s="20"/>
      <c r="E30" s="20"/>
      <c r="F30" s="20"/>
      <c r="G30" s="20"/>
    </row>
    <row r="31" spans="1:7">
      <c r="A31" s="18"/>
      <c r="B31" s="18"/>
      <c r="C31" s="19"/>
      <c r="D31" s="20"/>
      <c r="E31" s="20"/>
      <c r="F31" s="20"/>
      <c r="G31" s="20"/>
    </row>
    <row r="32" spans="1:7">
      <c r="A32" s="18"/>
      <c r="B32" s="18"/>
      <c r="C32" s="19"/>
      <c r="D32" s="20"/>
      <c r="E32" s="20"/>
      <c r="F32" s="20"/>
      <c r="G32" s="20"/>
    </row>
    <row r="33" spans="1:7">
      <c r="A33" s="18"/>
      <c r="B33" s="18"/>
      <c r="C33" s="19"/>
      <c r="D33" s="20"/>
      <c r="E33" s="20"/>
      <c r="F33" s="20"/>
      <c r="G33" s="20"/>
    </row>
    <row r="34" spans="1:7">
      <c r="A34" s="18"/>
      <c r="B34" s="18"/>
      <c r="C34" s="19"/>
      <c r="D34" s="20"/>
      <c r="E34" s="20"/>
      <c r="F34" s="20"/>
      <c r="G34" s="20"/>
    </row>
    <row r="35" spans="1:7">
      <c r="A35" s="79" t="s">
        <v>77</v>
      </c>
      <c r="B35" s="79"/>
      <c r="C35" s="82" t="s">
        <v>76</v>
      </c>
      <c r="D35" s="82"/>
      <c r="E35" s="82"/>
      <c r="F35" s="25"/>
      <c r="G35" s="20"/>
    </row>
    <row r="36" spans="1:7" ht="14.25" customHeight="1">
      <c r="A36" s="18"/>
      <c r="B36" s="18"/>
      <c r="C36" s="77"/>
      <c r="D36" s="77"/>
      <c r="E36" s="77"/>
      <c r="F36" s="77"/>
      <c r="G36" s="20"/>
    </row>
    <row r="37" spans="1:7">
      <c r="A37" s="18"/>
      <c r="B37" s="18"/>
      <c r="C37" s="19"/>
      <c r="D37" s="20"/>
      <c r="E37" s="20"/>
      <c r="F37" s="20"/>
      <c r="G37" s="20"/>
    </row>
    <row r="38" spans="1:7">
      <c r="A38" s="18"/>
      <c r="B38" s="18"/>
      <c r="C38" s="19"/>
      <c r="D38" s="20"/>
      <c r="E38" s="20"/>
      <c r="F38" s="20"/>
      <c r="G38" s="20"/>
    </row>
    <row r="39" spans="1:7">
      <c r="A39" s="18"/>
      <c r="B39" s="18"/>
      <c r="C39" s="19"/>
      <c r="D39" s="20"/>
      <c r="E39" s="20"/>
      <c r="F39" s="20"/>
      <c r="G39" s="20"/>
    </row>
    <row r="40" spans="1:7">
      <c r="A40" s="18"/>
      <c r="B40" s="18"/>
      <c r="C40" s="19"/>
      <c r="D40" s="20"/>
      <c r="E40" s="20"/>
      <c r="F40" s="20"/>
      <c r="G40" s="20"/>
    </row>
    <row r="41" spans="1:7">
      <c r="A41" s="18"/>
      <c r="B41" s="18"/>
      <c r="C41" s="19"/>
      <c r="D41" s="20"/>
      <c r="E41" s="20"/>
      <c r="F41" s="20"/>
      <c r="G41" s="20"/>
    </row>
    <row r="42" spans="1:7">
      <c r="A42" s="18"/>
      <c r="B42" s="18"/>
      <c r="C42" s="19"/>
      <c r="D42" s="20"/>
      <c r="E42" s="20"/>
      <c r="F42" s="20"/>
      <c r="G42" s="20"/>
    </row>
    <row r="43" spans="1:7">
      <c r="A43" s="18"/>
      <c r="B43" s="18"/>
      <c r="C43" s="19"/>
      <c r="D43" s="20"/>
      <c r="E43" s="20"/>
      <c r="F43" s="20"/>
      <c r="G43" s="20"/>
    </row>
    <row r="44" spans="1:7">
      <c r="A44" s="18"/>
      <c r="B44" s="18"/>
      <c r="C44" s="19"/>
      <c r="D44" s="20"/>
      <c r="E44" s="20"/>
      <c r="F44" s="20"/>
      <c r="G44" s="20"/>
    </row>
    <row r="45" spans="1:7">
      <c r="A45" s="18"/>
      <c r="B45" s="18"/>
      <c r="C45" s="19"/>
      <c r="D45" s="20"/>
      <c r="E45" s="20"/>
      <c r="F45" s="20"/>
      <c r="G45" s="20"/>
    </row>
    <row r="46" spans="1:7" ht="14.25" customHeight="1">
      <c r="A46" s="79" t="s">
        <v>154</v>
      </c>
      <c r="B46" s="79"/>
      <c r="C46" s="79"/>
      <c r="D46" s="20"/>
      <c r="E46" s="20"/>
      <c r="F46" s="20"/>
      <c r="G46" s="20"/>
    </row>
    <row r="47" spans="1:7">
      <c r="A47" s="18"/>
      <c r="B47" s="18"/>
      <c r="C47" s="19"/>
      <c r="D47" s="20"/>
      <c r="E47" s="20"/>
      <c r="F47" s="20"/>
      <c r="G47" s="20"/>
    </row>
  </sheetData>
  <mergeCells count="21">
    <mergeCell ref="C19:G19"/>
    <mergeCell ref="C36:F36"/>
    <mergeCell ref="A46:C46"/>
    <mergeCell ref="C20:G20"/>
    <mergeCell ref="C21:G21"/>
    <mergeCell ref="C22:G22"/>
    <mergeCell ref="C23:G23"/>
    <mergeCell ref="A35:B35"/>
    <mergeCell ref="C35:E35"/>
    <mergeCell ref="A8:B8"/>
    <mergeCell ref="C8:H8"/>
    <mergeCell ref="A9:B9"/>
    <mergeCell ref="C9:H9"/>
    <mergeCell ref="A12:B12"/>
    <mergeCell ref="C17:G17"/>
    <mergeCell ref="C2:H2"/>
    <mergeCell ref="C16:G16"/>
    <mergeCell ref="C3:F3"/>
    <mergeCell ref="C4:F4"/>
    <mergeCell ref="C12:H12"/>
    <mergeCell ref="C18:G18"/>
  </mergeCells>
  <phoneticPr fontId="21" type="noConversion"/>
  <pageMargins left="0.87" right="0.18" top="0.75" bottom="0.75" header="0.3" footer="0.3"/>
  <pageSetup paperSize="9" orientation="portrait" r:id="rId1"/>
  <headerFooter>
    <oddHeader>&amp;A</oddHeader>
    <oddFooter>Stran &amp;P od &amp;N</oddFooter>
  </headerFooter>
</worksheet>
</file>

<file path=xl/worksheets/sheet2.xml><?xml version="1.0" encoding="utf-8"?>
<worksheet xmlns="http://schemas.openxmlformats.org/spreadsheetml/2006/main" xmlns:r="http://schemas.openxmlformats.org/officeDocument/2006/relationships">
  <dimension ref="A2:F53"/>
  <sheetViews>
    <sheetView showZeros="0" view="pageLayout" zoomScaleNormal="100" workbookViewId="0">
      <selection activeCell="F20" sqref="F20"/>
    </sheetView>
  </sheetViews>
  <sheetFormatPr defaultColWidth="9" defaultRowHeight="12.75"/>
  <cols>
    <col min="1" max="2" width="4.5703125" style="3" customWidth="1"/>
    <col min="3" max="3" width="46" style="3" customWidth="1"/>
    <col min="4" max="4" width="21.140625" style="4" customWidth="1"/>
    <col min="5" max="16384" width="9" style="3"/>
  </cols>
  <sheetData>
    <row r="2" spans="1:4" ht="13.5" thickBot="1"/>
    <row r="3" spans="1:4" ht="21" thickBot="1">
      <c r="A3" s="84" t="s">
        <v>74</v>
      </c>
      <c r="B3" s="85"/>
      <c r="C3" s="85"/>
      <c r="D3" s="86"/>
    </row>
    <row r="4" spans="1:4">
      <c r="A4" s="5"/>
      <c r="B4" s="5"/>
      <c r="C4" s="5"/>
    </row>
    <row r="5" spans="1:4" s="7" customFormat="1" ht="15.75">
      <c r="A5" s="83" t="s">
        <v>67</v>
      </c>
      <c r="B5" s="83"/>
      <c r="C5" s="83"/>
      <c r="D5" s="6"/>
    </row>
    <row r="6" spans="1:4">
      <c r="B6" s="5">
        <v>10</v>
      </c>
      <c r="C6" s="8" t="s">
        <v>227</v>
      </c>
      <c r="D6" s="4">
        <f ca="1">+PREDRAČUN!G46</f>
        <v>0</v>
      </c>
    </row>
    <row r="7" spans="1:4">
      <c r="B7" s="5">
        <v>11</v>
      </c>
      <c r="C7" s="8" t="s">
        <v>91</v>
      </c>
      <c r="D7" s="4">
        <f ca="1">+PREDRAČUN!G52</f>
        <v>0</v>
      </c>
    </row>
    <row r="8" spans="1:4">
      <c r="B8" s="5">
        <v>12</v>
      </c>
      <c r="C8" s="8" t="s">
        <v>43</v>
      </c>
      <c r="D8" s="4">
        <f ca="1">+PREDRAČUN!G60</f>
        <v>0</v>
      </c>
    </row>
    <row r="9" spans="1:4">
      <c r="B9" s="5">
        <v>13</v>
      </c>
      <c r="C9" s="8" t="s">
        <v>68</v>
      </c>
      <c r="D9" s="4">
        <f ca="1">+PREDRAČUN!G71</f>
        <v>0</v>
      </c>
    </row>
    <row r="10" spans="1:4">
      <c r="B10" s="5">
        <v>14</v>
      </c>
      <c r="C10" s="8" t="s">
        <v>63</v>
      </c>
      <c r="D10" s="4">
        <f ca="1">+PREDRAČUN!G77</f>
        <v>0</v>
      </c>
    </row>
    <row r="11" spans="1:4">
      <c r="B11" s="5">
        <v>16</v>
      </c>
      <c r="C11" s="8" t="s">
        <v>90</v>
      </c>
      <c r="D11" s="4">
        <f ca="1">+PREDRAČUN!G90</f>
        <v>0</v>
      </c>
    </row>
    <row r="12" spans="1:4">
      <c r="B12" s="5">
        <v>17</v>
      </c>
      <c r="C12" s="8" t="s">
        <v>121</v>
      </c>
      <c r="D12" s="4">
        <f ca="1">+PREDRAČUN!G98</f>
        <v>0</v>
      </c>
    </row>
    <row r="13" spans="1:4">
      <c r="B13" s="5">
        <v>18</v>
      </c>
      <c r="C13" s="8" t="s">
        <v>92</v>
      </c>
      <c r="D13" s="4">
        <f ca="1">+PREDRAČUN!G107</f>
        <v>0</v>
      </c>
    </row>
    <row r="14" spans="1:4">
      <c r="B14" s="5">
        <v>19</v>
      </c>
      <c r="C14" s="8" t="s">
        <v>118</v>
      </c>
      <c r="D14" s="4">
        <f ca="1">+PREDRAČUN!G113</f>
        <v>0</v>
      </c>
    </row>
    <row r="15" spans="1:4" s="12" customFormat="1" ht="15.75" thickBot="1">
      <c r="A15" s="9"/>
      <c r="B15" s="9"/>
      <c r="C15" s="10" t="s">
        <v>75</v>
      </c>
      <c r="D15" s="11">
        <f>SUM(D6:D14)</f>
        <v>0</v>
      </c>
    </row>
    <row r="16" spans="1:4">
      <c r="A16" s="13"/>
      <c r="B16" s="14"/>
      <c r="C16" s="15"/>
      <c r="D16" s="16"/>
    </row>
    <row r="17" spans="1:6">
      <c r="A17" s="13"/>
      <c r="B17" s="14"/>
      <c r="C17" s="15"/>
      <c r="D17" s="16"/>
    </row>
    <row r="18" spans="1:6" ht="15">
      <c r="B18" s="5"/>
      <c r="C18" s="8"/>
      <c r="F18" s="2"/>
    </row>
    <row r="19" spans="1:6" s="7" customFormat="1" ht="15.75">
      <c r="A19" s="83" t="s">
        <v>69</v>
      </c>
      <c r="B19" s="83"/>
      <c r="C19" s="83"/>
      <c r="D19" s="6"/>
    </row>
    <row r="20" spans="1:6">
      <c r="B20" s="5">
        <v>40</v>
      </c>
      <c r="C20" s="8" t="s">
        <v>116</v>
      </c>
      <c r="D20" s="4">
        <f ca="1">+PREDRAČUN!G127</f>
        <v>0</v>
      </c>
    </row>
    <row r="21" spans="1:6">
      <c r="B21" s="5">
        <v>41</v>
      </c>
      <c r="C21" s="8" t="s">
        <v>114</v>
      </c>
      <c r="D21" s="4">
        <f ca="1">+PREDRAČUN!G142</f>
        <v>0</v>
      </c>
    </row>
    <row r="22" spans="1:6">
      <c r="B22" s="5">
        <v>42</v>
      </c>
      <c r="C22" s="8" t="s">
        <v>89</v>
      </c>
      <c r="D22" s="4">
        <f ca="1">+PREDRAČUN!G148</f>
        <v>0</v>
      </c>
    </row>
    <row r="23" spans="1:6">
      <c r="B23" s="5">
        <v>43</v>
      </c>
      <c r="C23" s="8" t="s">
        <v>70</v>
      </c>
      <c r="D23" s="4">
        <f ca="1">+PREDRAČUN!G204</f>
        <v>0</v>
      </c>
    </row>
    <row r="24" spans="1:6">
      <c r="B24" s="5">
        <v>45</v>
      </c>
      <c r="C24" s="8" t="s">
        <v>6</v>
      </c>
      <c r="D24" s="4">
        <f ca="1">+PREDRAČUN!G210</f>
        <v>0</v>
      </c>
    </row>
    <row r="25" spans="1:6">
      <c r="B25" s="5">
        <v>47</v>
      </c>
      <c r="C25" s="8" t="s">
        <v>71</v>
      </c>
      <c r="D25" s="4">
        <f ca="1">+PREDRAČUN!G216</f>
        <v>0</v>
      </c>
    </row>
    <row r="26" spans="1:6">
      <c r="B26" s="5">
        <v>48</v>
      </c>
      <c r="C26" s="8" t="s">
        <v>72</v>
      </c>
      <c r="D26" s="4">
        <f ca="1">+PREDRAČUN!G223</f>
        <v>0</v>
      </c>
    </row>
    <row r="27" spans="1:6">
      <c r="B27" s="5">
        <v>49</v>
      </c>
      <c r="C27" s="8" t="s">
        <v>109</v>
      </c>
      <c r="D27" s="4">
        <f ca="1">+PREDRAČUN!G229</f>
        <v>0</v>
      </c>
    </row>
    <row r="28" spans="1:6">
      <c r="B28" s="5">
        <v>55</v>
      </c>
      <c r="C28" s="8" t="s">
        <v>73</v>
      </c>
      <c r="D28" s="4">
        <f ca="1">+PREDRAČUN!G234</f>
        <v>0</v>
      </c>
    </row>
    <row r="29" spans="1:6">
      <c r="B29" s="5">
        <v>57</v>
      </c>
      <c r="C29" s="8" t="s">
        <v>107</v>
      </c>
      <c r="D29" s="4">
        <f ca="1">+PREDRAČUN!G240</f>
        <v>0</v>
      </c>
    </row>
    <row r="30" spans="1:6">
      <c r="B30" s="5">
        <v>58</v>
      </c>
      <c r="C30" s="8" t="s">
        <v>1</v>
      </c>
      <c r="D30" s="4">
        <f ca="1">+PREDRAČUN!G247</f>
        <v>0</v>
      </c>
    </row>
    <row r="31" spans="1:6" s="12" customFormat="1" ht="15.75" thickBot="1">
      <c r="A31" s="9"/>
      <c r="B31" s="9"/>
      <c r="C31" s="10" t="s">
        <v>75</v>
      </c>
      <c r="D31" s="11">
        <f>SUM(D20:D30)</f>
        <v>0</v>
      </c>
    </row>
    <row r="32" spans="1:6">
      <c r="A32" s="13"/>
      <c r="B32" s="14"/>
      <c r="C32" s="15"/>
      <c r="D32" s="16"/>
    </row>
    <row r="35" spans="1:4" s="7" customFormat="1" ht="15.75">
      <c r="A35" s="83" t="s">
        <v>145</v>
      </c>
      <c r="B35" s="83"/>
      <c r="C35" s="83"/>
      <c r="D35" s="6"/>
    </row>
    <row r="36" spans="1:4">
      <c r="B36" s="5">
        <v>70</v>
      </c>
      <c r="C36" s="8" t="s">
        <v>104</v>
      </c>
      <c r="D36" s="4">
        <f ca="1">+PREDRAČUN!G258</f>
        <v>0</v>
      </c>
    </row>
    <row r="39" spans="1:4" s="7" customFormat="1" ht="15.75">
      <c r="A39" s="83" t="s">
        <v>146</v>
      </c>
      <c r="B39" s="83"/>
      <c r="C39" s="83"/>
      <c r="D39" s="6"/>
    </row>
    <row r="40" spans="1:4">
      <c r="B40" s="5">
        <v>80</v>
      </c>
      <c r="C40" s="8" t="s">
        <v>99</v>
      </c>
      <c r="D40" s="4">
        <f ca="1">+PREDRAČUN!G268</f>
        <v>0</v>
      </c>
    </row>
    <row r="41" spans="1:4">
      <c r="B41" s="5"/>
      <c r="C41" s="8"/>
    </row>
    <row r="42" spans="1:4" ht="15.75">
      <c r="A42" s="83" t="s">
        <v>202</v>
      </c>
      <c r="B42" s="83"/>
      <c r="C42" s="83"/>
      <c r="D42" s="6"/>
    </row>
    <row r="43" spans="1:4">
      <c r="B43" s="5">
        <v>80</v>
      </c>
      <c r="C43" s="8" t="s">
        <v>203</v>
      </c>
      <c r="D43" s="4">
        <f ca="1">+PREDRAČUN!G283</f>
        <v>0</v>
      </c>
    </row>
    <row r="44" spans="1:4" ht="13.5" thickBot="1">
      <c r="B44" s="5"/>
      <c r="C44" s="8"/>
    </row>
    <row r="45" spans="1:4" s="52" customFormat="1" ht="21" thickBot="1">
      <c r="A45" s="87" t="s">
        <v>147</v>
      </c>
      <c r="B45" s="88"/>
      <c r="C45" s="88"/>
      <c r="D45" s="53">
        <f>+D40+D36+D31+D15+D43</f>
        <v>0</v>
      </c>
    </row>
    <row r="46" spans="1:4" ht="15.75">
      <c r="A46" s="17"/>
      <c r="B46" s="17"/>
      <c r="C46" s="17"/>
      <c r="D46" s="26"/>
    </row>
    <row r="47" spans="1:4" ht="15.75">
      <c r="A47" s="17"/>
      <c r="B47" s="17"/>
      <c r="C47" s="17"/>
      <c r="D47" s="26"/>
    </row>
    <row r="48" spans="1:4">
      <c r="A48" s="3" t="str">
        <f ca="1">+NASLOVNICA!A35</f>
        <v>Opomba:</v>
      </c>
      <c r="C48" s="3" t="str">
        <f ca="1">+NASLOVNICA!C35</f>
        <v>Vse cene brez DDV !</v>
      </c>
    </row>
    <row r="53" spans="1:1">
      <c r="A53" s="3" t="str">
        <f ca="1">+NASLOVNICA!A46</f>
        <v>Ljubljana , november 2013</v>
      </c>
    </row>
  </sheetData>
  <mergeCells count="7">
    <mergeCell ref="A5:C5"/>
    <mergeCell ref="A19:C19"/>
    <mergeCell ref="A3:D3"/>
    <mergeCell ref="A45:C45"/>
    <mergeCell ref="A35:C35"/>
    <mergeCell ref="A39:C39"/>
    <mergeCell ref="A42:C42"/>
  </mergeCells>
  <phoneticPr fontId="21" type="noConversion"/>
  <pageMargins left="1.1023622047244095" right="0.31496062992125984" top="0.74803149606299213" bottom="0.74803149606299213" header="0.31496062992125984" footer="0.31496062992125984"/>
  <pageSetup paperSize="9" orientation="portrait" r:id="rId1"/>
  <headerFooter>
    <oddHeader>&amp;CRekapitulacija</oddHeader>
    <oddFooter>Stran &amp;P od &amp;N</oddFooter>
  </headerFooter>
</worksheet>
</file>

<file path=xl/worksheets/sheet3.xml><?xml version="1.0" encoding="utf-8"?>
<worksheet xmlns="http://schemas.openxmlformats.org/spreadsheetml/2006/main" xmlns:r="http://schemas.openxmlformats.org/officeDocument/2006/relationships">
  <dimension ref="A1:M294"/>
  <sheetViews>
    <sheetView showZeros="0" tabSelected="1" view="pageLayout" zoomScale="85" zoomScaleNormal="100" zoomScalePageLayoutView="85" workbookViewId="0">
      <selection activeCell="C6" sqref="C6"/>
    </sheetView>
  </sheetViews>
  <sheetFormatPr defaultColWidth="9" defaultRowHeight="12.75"/>
  <cols>
    <col min="1" max="1" width="3.140625" style="42" bestFit="1" customWidth="1"/>
    <col min="2" max="2" width="3.85546875" style="42" bestFit="1" customWidth="1"/>
    <col min="3" max="3" width="51.7109375" style="42" customWidth="1"/>
    <col min="4" max="4" width="6.5703125" style="40" customWidth="1"/>
    <col min="5" max="5" width="6.5703125" style="39" bestFit="1" customWidth="1"/>
    <col min="6" max="6" width="8.42578125" style="69" customWidth="1"/>
    <col min="7" max="7" width="11.7109375" style="39" customWidth="1"/>
    <col min="8" max="8" width="9" style="38"/>
    <col min="9" max="9" width="78.7109375" style="38" customWidth="1"/>
    <col min="10" max="16384" width="9" style="38"/>
  </cols>
  <sheetData>
    <row r="1" spans="1:13" ht="54">
      <c r="C1" s="35" t="s">
        <v>204</v>
      </c>
    </row>
    <row r="3" spans="1:13" s="37" customFormat="1">
      <c r="A3" s="44" t="s">
        <v>94</v>
      </c>
      <c r="B3" s="44" t="s">
        <v>93</v>
      </c>
      <c r="C3" s="44" t="s">
        <v>88</v>
      </c>
      <c r="D3" s="45" t="s">
        <v>87</v>
      </c>
      <c r="E3" s="46" t="s">
        <v>86</v>
      </c>
      <c r="F3" s="70" t="s">
        <v>85</v>
      </c>
      <c r="G3" s="46" t="s">
        <v>84</v>
      </c>
    </row>
    <row r="4" spans="1:13" s="32" customFormat="1" ht="18">
      <c r="A4" s="36"/>
      <c r="B4" s="36"/>
      <c r="C4" s="35" t="s">
        <v>67</v>
      </c>
      <c r="D4" s="34"/>
      <c r="E4" s="33"/>
      <c r="F4" s="71"/>
      <c r="G4" s="33"/>
    </row>
    <row r="5" spans="1:13" s="27" customFormat="1" ht="13.5" thickBot="1">
      <c r="A5" s="31">
        <v>10</v>
      </c>
      <c r="B5" s="31"/>
      <c r="C5" s="30" t="s">
        <v>227</v>
      </c>
      <c r="D5" s="29"/>
      <c r="E5" s="28"/>
      <c r="F5" s="72"/>
      <c r="G5" s="28"/>
    </row>
    <row r="6" spans="1:13" customFormat="1" ht="165.75">
      <c r="A6" s="54">
        <v>10</v>
      </c>
      <c r="B6" s="54">
        <v>1</v>
      </c>
      <c r="C6" s="55" t="s">
        <v>103</v>
      </c>
      <c r="D6" s="56"/>
      <c r="E6" s="57">
        <v>0</v>
      </c>
      <c r="F6" s="73">
        <v>0</v>
      </c>
      <c r="G6" s="57">
        <f t="shared" ref="G6:G45" si="0">(E6*F6)</f>
        <v>0</v>
      </c>
    </row>
    <row r="7" spans="1:13" customFormat="1" ht="38.25">
      <c r="A7" s="54">
        <v>10</v>
      </c>
      <c r="B7" s="54">
        <v>2</v>
      </c>
      <c r="C7" s="55" t="s">
        <v>143</v>
      </c>
      <c r="D7" s="56" t="s">
        <v>108</v>
      </c>
      <c r="E7" s="57">
        <v>394.35</v>
      </c>
      <c r="F7" s="73"/>
      <c r="G7" s="57">
        <f t="shared" si="0"/>
        <v>0</v>
      </c>
    </row>
    <row r="8" spans="1:13" customFormat="1" ht="25.5">
      <c r="A8" s="54">
        <v>10</v>
      </c>
      <c r="B8" s="54">
        <v>3</v>
      </c>
      <c r="C8" s="55" t="s">
        <v>142</v>
      </c>
      <c r="D8" s="56" t="s">
        <v>108</v>
      </c>
      <c r="E8" s="57">
        <v>394.35</v>
      </c>
      <c r="F8" s="73"/>
      <c r="G8" s="57">
        <f t="shared" si="0"/>
        <v>0</v>
      </c>
      <c r="I8" s="55"/>
      <c r="J8" s="56"/>
      <c r="K8" s="57"/>
      <c r="L8" s="57"/>
      <c r="M8" s="57"/>
    </row>
    <row r="9" spans="1:13" customFormat="1" ht="51">
      <c r="A9" s="54">
        <v>10</v>
      </c>
      <c r="B9" s="54">
        <v>4</v>
      </c>
      <c r="C9" s="55" t="s">
        <v>141</v>
      </c>
      <c r="D9" s="56" t="s">
        <v>95</v>
      </c>
      <c r="E9" s="57">
        <v>1</v>
      </c>
      <c r="F9" s="73"/>
      <c r="G9" s="57">
        <f t="shared" si="0"/>
        <v>0</v>
      </c>
      <c r="I9" s="55"/>
      <c r="J9" s="56"/>
      <c r="K9" s="57"/>
      <c r="L9" s="57"/>
      <c r="M9" s="57"/>
    </row>
    <row r="10" spans="1:13" customFormat="1" ht="76.5">
      <c r="A10" s="54">
        <v>10</v>
      </c>
      <c r="B10" s="54">
        <v>5</v>
      </c>
      <c r="C10" s="55" t="s">
        <v>156</v>
      </c>
      <c r="D10" s="56" t="s">
        <v>98</v>
      </c>
      <c r="E10" s="57">
        <v>1</v>
      </c>
      <c r="F10" s="73"/>
      <c r="G10" s="57">
        <f t="shared" si="0"/>
        <v>0</v>
      </c>
    </row>
    <row r="11" spans="1:13" customFormat="1" ht="38.25">
      <c r="A11" s="54">
        <v>10</v>
      </c>
      <c r="B11" s="54">
        <v>6</v>
      </c>
      <c r="C11" s="55" t="s">
        <v>157</v>
      </c>
      <c r="D11" s="56" t="s">
        <v>98</v>
      </c>
      <c r="E11" s="57">
        <v>1</v>
      </c>
      <c r="F11" s="73"/>
      <c r="G11" s="57">
        <f t="shared" si="0"/>
        <v>0</v>
      </c>
    </row>
    <row r="12" spans="1:13" customFormat="1" ht="38.25">
      <c r="A12" s="54">
        <v>10</v>
      </c>
      <c r="B12" s="54">
        <v>7</v>
      </c>
      <c r="C12" s="55" t="s">
        <v>158</v>
      </c>
      <c r="D12" s="56" t="s">
        <v>98</v>
      </c>
      <c r="E12" s="57">
        <v>1</v>
      </c>
      <c r="F12" s="73"/>
      <c r="G12" s="57">
        <f t="shared" si="0"/>
        <v>0</v>
      </c>
    </row>
    <row r="13" spans="1:13" customFormat="1" ht="38.25">
      <c r="A13" s="54">
        <v>10</v>
      </c>
      <c r="B13" s="54">
        <v>8</v>
      </c>
      <c r="C13" s="55" t="s">
        <v>159</v>
      </c>
      <c r="D13" s="56" t="s">
        <v>98</v>
      </c>
      <c r="E13" s="57">
        <v>1</v>
      </c>
      <c r="F13" s="73"/>
      <c r="G13" s="57">
        <f t="shared" si="0"/>
        <v>0</v>
      </c>
    </row>
    <row r="14" spans="1:13" customFormat="1" ht="25.5">
      <c r="A14" s="54">
        <v>10</v>
      </c>
      <c r="B14" s="54">
        <v>11</v>
      </c>
      <c r="C14" s="55" t="s">
        <v>160</v>
      </c>
      <c r="D14" s="56" t="s">
        <v>98</v>
      </c>
      <c r="E14" s="57">
        <v>2</v>
      </c>
      <c r="F14" s="73"/>
      <c r="G14" s="57">
        <f t="shared" si="0"/>
        <v>0</v>
      </c>
    </row>
    <row r="15" spans="1:13" customFormat="1" ht="51">
      <c r="A15" s="54">
        <v>10</v>
      </c>
      <c r="B15" s="54">
        <v>34</v>
      </c>
      <c r="C15" s="55" t="s">
        <v>161</v>
      </c>
      <c r="D15" s="56" t="s">
        <v>98</v>
      </c>
      <c r="E15" s="57">
        <v>4</v>
      </c>
      <c r="F15" s="73"/>
      <c r="G15" s="57">
        <f t="shared" si="0"/>
        <v>0</v>
      </c>
      <c r="I15" s="38"/>
      <c r="J15" s="38"/>
      <c r="K15" s="38"/>
      <c r="L15" s="38"/>
      <c r="M15" s="38"/>
    </row>
    <row r="16" spans="1:13" customFormat="1" ht="51">
      <c r="A16" s="54">
        <v>10</v>
      </c>
      <c r="B16" s="54">
        <v>42</v>
      </c>
      <c r="C16" s="55" t="s">
        <v>162</v>
      </c>
      <c r="D16" s="56" t="s">
        <v>98</v>
      </c>
      <c r="E16" s="57">
        <v>3</v>
      </c>
      <c r="F16" s="73"/>
      <c r="G16" s="57">
        <f t="shared" si="0"/>
        <v>0</v>
      </c>
      <c r="I16" s="55"/>
      <c r="J16" s="56"/>
      <c r="K16" s="57"/>
      <c r="L16" s="57"/>
      <c r="M16" s="57"/>
    </row>
    <row r="17" spans="1:13" customFormat="1" ht="38.25">
      <c r="A17" s="54">
        <v>10</v>
      </c>
      <c r="B17" s="54">
        <v>43</v>
      </c>
      <c r="C17" s="55" t="s">
        <v>163</v>
      </c>
      <c r="D17" s="56" t="s">
        <v>108</v>
      </c>
      <c r="E17" s="57">
        <v>10</v>
      </c>
      <c r="F17" s="73"/>
      <c r="G17" s="57">
        <f t="shared" si="0"/>
        <v>0</v>
      </c>
      <c r="I17" s="55"/>
      <c r="J17" s="56"/>
      <c r="K17" s="57"/>
      <c r="L17" s="57"/>
      <c r="M17" s="57"/>
    </row>
    <row r="18" spans="1:13" customFormat="1" ht="38.25">
      <c r="A18" s="54">
        <v>10</v>
      </c>
      <c r="B18" s="54">
        <v>50</v>
      </c>
      <c r="C18" s="55" t="s">
        <v>164</v>
      </c>
      <c r="D18" s="56" t="s">
        <v>98</v>
      </c>
      <c r="E18" s="57">
        <v>1</v>
      </c>
      <c r="F18" s="73"/>
      <c r="G18" s="57">
        <f t="shared" si="0"/>
        <v>0</v>
      </c>
    </row>
    <row r="19" spans="1:13" customFormat="1" ht="25.5">
      <c r="A19" s="54">
        <v>10</v>
      </c>
      <c r="B19" s="54">
        <v>51</v>
      </c>
      <c r="C19" s="55" t="s">
        <v>165</v>
      </c>
      <c r="D19" s="56" t="s">
        <v>98</v>
      </c>
      <c r="E19" s="57">
        <v>1</v>
      </c>
      <c r="F19" s="73"/>
      <c r="G19" s="57">
        <f t="shared" si="0"/>
        <v>0</v>
      </c>
    </row>
    <row r="20" spans="1:13" customFormat="1" ht="25.5">
      <c r="A20" s="54">
        <v>10</v>
      </c>
      <c r="B20" s="54">
        <v>52</v>
      </c>
      <c r="C20" s="55" t="s">
        <v>166</v>
      </c>
      <c r="D20" s="56" t="s">
        <v>98</v>
      </c>
      <c r="E20" s="57">
        <v>1</v>
      </c>
      <c r="F20" s="73"/>
      <c r="G20" s="57">
        <f t="shared" si="0"/>
        <v>0</v>
      </c>
    </row>
    <row r="21" spans="1:13" customFormat="1" ht="38.25">
      <c r="A21" s="54">
        <v>10</v>
      </c>
      <c r="B21" s="54">
        <v>65</v>
      </c>
      <c r="C21" s="55" t="s">
        <v>167</v>
      </c>
      <c r="D21" s="56" t="s">
        <v>96</v>
      </c>
      <c r="E21" s="57">
        <v>12.3</v>
      </c>
      <c r="F21" s="73"/>
      <c r="G21" s="57">
        <f t="shared" si="0"/>
        <v>0</v>
      </c>
    </row>
    <row r="22" spans="1:13" customFormat="1" ht="38.25">
      <c r="A22" s="54">
        <v>10</v>
      </c>
      <c r="B22" s="54">
        <v>72</v>
      </c>
      <c r="C22" s="55" t="s">
        <v>168</v>
      </c>
      <c r="D22" s="56" t="s">
        <v>98</v>
      </c>
      <c r="E22" s="57">
        <v>1</v>
      </c>
      <c r="F22" s="73"/>
      <c r="G22" s="57">
        <f t="shared" si="0"/>
        <v>0</v>
      </c>
    </row>
    <row r="23" spans="1:13" customFormat="1" ht="25.5">
      <c r="A23" s="54">
        <v>10</v>
      </c>
      <c r="B23" s="54">
        <v>88</v>
      </c>
      <c r="C23" s="55" t="s">
        <v>169</v>
      </c>
      <c r="D23" s="56" t="s">
        <v>98</v>
      </c>
      <c r="E23" s="57">
        <v>3</v>
      </c>
      <c r="F23" s="73"/>
      <c r="G23" s="57">
        <f t="shared" si="0"/>
        <v>0</v>
      </c>
    </row>
    <row r="24" spans="1:13" customFormat="1" ht="38.25">
      <c r="A24" s="54">
        <v>10</v>
      </c>
      <c r="B24" s="54">
        <v>89</v>
      </c>
      <c r="C24" s="55" t="s">
        <v>170</v>
      </c>
      <c r="D24" s="56" t="s">
        <v>98</v>
      </c>
      <c r="E24" s="57">
        <v>2</v>
      </c>
      <c r="F24" s="73"/>
      <c r="G24" s="57">
        <f t="shared" si="0"/>
        <v>0</v>
      </c>
    </row>
    <row r="25" spans="1:13" customFormat="1" ht="38.25">
      <c r="A25" s="54">
        <v>10</v>
      </c>
      <c r="B25" s="54">
        <v>90</v>
      </c>
      <c r="C25" s="55" t="s">
        <v>171</v>
      </c>
      <c r="D25" s="56" t="s">
        <v>98</v>
      </c>
      <c r="E25" s="57">
        <v>3</v>
      </c>
      <c r="F25" s="73"/>
      <c r="G25" s="57">
        <f t="shared" si="0"/>
        <v>0</v>
      </c>
    </row>
    <row r="26" spans="1:13" customFormat="1" ht="25.5">
      <c r="A26" s="54">
        <v>10</v>
      </c>
      <c r="B26" s="54">
        <v>100</v>
      </c>
      <c r="C26" s="55" t="s">
        <v>172</v>
      </c>
      <c r="D26" s="56" t="s">
        <v>98</v>
      </c>
      <c r="E26" s="57">
        <v>1</v>
      </c>
      <c r="F26" s="73"/>
      <c r="G26" s="57">
        <f t="shared" si="0"/>
        <v>0</v>
      </c>
    </row>
    <row r="27" spans="1:13" customFormat="1" ht="25.5">
      <c r="A27" s="54">
        <v>10</v>
      </c>
      <c r="B27" s="54">
        <v>101</v>
      </c>
      <c r="C27" s="55" t="s">
        <v>173</v>
      </c>
      <c r="D27" s="56" t="s">
        <v>96</v>
      </c>
      <c r="E27" s="57">
        <v>73.900000000000006</v>
      </c>
      <c r="F27" s="73"/>
      <c r="G27" s="57">
        <f t="shared" si="0"/>
        <v>0</v>
      </c>
    </row>
    <row r="28" spans="1:13" customFormat="1" ht="25.5">
      <c r="A28" s="54">
        <v>10</v>
      </c>
      <c r="B28" s="54">
        <v>102</v>
      </c>
      <c r="C28" s="55" t="s">
        <v>174</v>
      </c>
      <c r="D28" s="56" t="s">
        <v>96</v>
      </c>
      <c r="E28" s="57">
        <v>12.4</v>
      </c>
      <c r="F28" s="73"/>
      <c r="G28" s="57">
        <f t="shared" si="0"/>
        <v>0</v>
      </c>
    </row>
    <row r="29" spans="1:13" customFormat="1" ht="38.25">
      <c r="A29" s="54">
        <v>10</v>
      </c>
      <c r="B29" s="54">
        <v>104</v>
      </c>
      <c r="C29" s="55" t="s">
        <v>175</v>
      </c>
      <c r="D29" s="56" t="s">
        <v>108</v>
      </c>
      <c r="E29" s="57">
        <v>64.099999999999994</v>
      </c>
      <c r="F29" s="73"/>
      <c r="G29" s="57">
        <f t="shared" si="0"/>
        <v>0</v>
      </c>
    </row>
    <row r="30" spans="1:13" customFormat="1" ht="38.25">
      <c r="A30" s="54">
        <v>10</v>
      </c>
      <c r="B30" s="54">
        <v>105</v>
      </c>
      <c r="C30" s="55" t="s">
        <v>176</v>
      </c>
      <c r="D30" s="56" t="s">
        <v>108</v>
      </c>
      <c r="E30" s="57">
        <v>26.9</v>
      </c>
      <c r="F30" s="73"/>
      <c r="G30" s="57">
        <f t="shared" si="0"/>
        <v>0</v>
      </c>
    </row>
    <row r="31" spans="1:13" customFormat="1" ht="38.25">
      <c r="A31" s="54">
        <v>10</v>
      </c>
      <c r="B31" s="54">
        <v>106</v>
      </c>
      <c r="C31" s="55" t="s">
        <v>177</v>
      </c>
      <c r="D31" s="56" t="s">
        <v>108</v>
      </c>
      <c r="E31" s="57">
        <v>5.3</v>
      </c>
      <c r="F31" s="73"/>
      <c r="G31" s="57">
        <f t="shared" si="0"/>
        <v>0</v>
      </c>
    </row>
    <row r="32" spans="1:13" customFormat="1" ht="38.25">
      <c r="A32" s="54">
        <v>10</v>
      </c>
      <c r="B32" s="54">
        <v>108</v>
      </c>
      <c r="C32" s="55" t="s">
        <v>140</v>
      </c>
      <c r="D32" s="56" t="s">
        <v>96</v>
      </c>
      <c r="E32" s="57">
        <v>115.2</v>
      </c>
      <c r="F32" s="73"/>
      <c r="G32" s="57">
        <f t="shared" si="0"/>
        <v>0</v>
      </c>
    </row>
    <row r="33" spans="1:7" customFormat="1" ht="63.75">
      <c r="A33" s="54">
        <v>10</v>
      </c>
      <c r="B33" s="54">
        <v>110</v>
      </c>
      <c r="C33" s="55" t="s">
        <v>178</v>
      </c>
      <c r="D33" s="56" t="s">
        <v>108</v>
      </c>
      <c r="E33" s="57">
        <v>4.28</v>
      </c>
      <c r="F33" s="73"/>
      <c r="G33" s="57">
        <f t="shared" si="0"/>
        <v>0</v>
      </c>
    </row>
    <row r="34" spans="1:7" customFormat="1" ht="140.25">
      <c r="A34" s="54">
        <v>10</v>
      </c>
      <c r="B34" s="54">
        <v>112</v>
      </c>
      <c r="C34" s="55" t="s">
        <v>179</v>
      </c>
      <c r="D34" s="56" t="s">
        <v>108</v>
      </c>
      <c r="E34" s="57">
        <v>35.840000000000003</v>
      </c>
      <c r="F34" s="73"/>
      <c r="G34" s="57">
        <f t="shared" si="0"/>
        <v>0</v>
      </c>
    </row>
    <row r="35" spans="1:7" customFormat="1" ht="25.5">
      <c r="A35" s="54">
        <v>10</v>
      </c>
      <c r="B35" s="54">
        <v>117</v>
      </c>
      <c r="C35" s="55" t="s">
        <v>180</v>
      </c>
      <c r="D35" s="56" t="s">
        <v>108</v>
      </c>
      <c r="E35" s="57">
        <v>1.95</v>
      </c>
      <c r="F35" s="73"/>
      <c r="G35" s="57">
        <f t="shared" si="0"/>
        <v>0</v>
      </c>
    </row>
    <row r="36" spans="1:7" customFormat="1" ht="38.25">
      <c r="A36" s="54">
        <v>10</v>
      </c>
      <c r="B36" s="54">
        <v>119</v>
      </c>
      <c r="C36" s="55" t="s">
        <v>181</v>
      </c>
      <c r="D36" s="56" t="s">
        <v>98</v>
      </c>
      <c r="E36" s="57">
        <v>5</v>
      </c>
      <c r="F36" s="73"/>
      <c r="G36" s="57">
        <f t="shared" si="0"/>
        <v>0</v>
      </c>
    </row>
    <row r="37" spans="1:7" customFormat="1" ht="51">
      <c r="A37" s="54">
        <v>10</v>
      </c>
      <c r="B37" s="54">
        <v>128</v>
      </c>
      <c r="C37" s="55" t="s">
        <v>207</v>
      </c>
      <c r="D37" s="56" t="s">
        <v>98</v>
      </c>
      <c r="E37" s="57">
        <v>30</v>
      </c>
      <c r="F37" s="73"/>
      <c r="G37" s="57">
        <f t="shared" si="0"/>
        <v>0</v>
      </c>
    </row>
    <row r="38" spans="1:7" customFormat="1" ht="51">
      <c r="A38" s="54">
        <v>10</v>
      </c>
      <c r="B38" s="54">
        <v>129</v>
      </c>
      <c r="C38" s="55" t="s">
        <v>208</v>
      </c>
      <c r="D38" s="56" t="s">
        <v>98</v>
      </c>
      <c r="E38" s="57">
        <v>40</v>
      </c>
      <c r="F38" s="73"/>
      <c r="G38" s="57">
        <f t="shared" si="0"/>
        <v>0</v>
      </c>
    </row>
    <row r="39" spans="1:7" customFormat="1" ht="38.25">
      <c r="A39" s="54">
        <v>10</v>
      </c>
      <c r="B39" s="54">
        <v>131</v>
      </c>
      <c r="C39" s="55" t="s">
        <v>182</v>
      </c>
      <c r="D39" s="56" t="s">
        <v>96</v>
      </c>
      <c r="E39" s="57">
        <v>84</v>
      </c>
      <c r="F39" s="73"/>
      <c r="G39" s="57">
        <f t="shared" si="0"/>
        <v>0</v>
      </c>
    </row>
    <row r="40" spans="1:7" customFormat="1" ht="38.25">
      <c r="A40" s="54">
        <v>10</v>
      </c>
      <c r="B40" s="54">
        <v>132</v>
      </c>
      <c r="C40" s="55" t="s">
        <v>183</v>
      </c>
      <c r="D40" s="56" t="s">
        <v>96</v>
      </c>
      <c r="E40" s="57">
        <v>98</v>
      </c>
      <c r="F40" s="73"/>
      <c r="G40" s="57">
        <f t="shared" si="0"/>
        <v>0</v>
      </c>
    </row>
    <row r="41" spans="1:7" customFormat="1" ht="63.75">
      <c r="A41" s="54">
        <v>10</v>
      </c>
      <c r="B41" s="54">
        <v>134</v>
      </c>
      <c r="C41" s="55" t="s">
        <v>184</v>
      </c>
      <c r="D41" s="56" t="s">
        <v>96</v>
      </c>
      <c r="E41" s="57">
        <v>6.7</v>
      </c>
      <c r="F41" s="73"/>
      <c r="G41" s="57">
        <f t="shared" si="0"/>
        <v>0</v>
      </c>
    </row>
    <row r="42" spans="1:7" customFormat="1" ht="25.5">
      <c r="A42" s="54">
        <v>10</v>
      </c>
      <c r="B42" s="54">
        <v>135</v>
      </c>
      <c r="C42" s="55" t="s">
        <v>185</v>
      </c>
      <c r="D42" s="56" t="s">
        <v>96</v>
      </c>
      <c r="E42" s="57">
        <v>76.575000000000003</v>
      </c>
      <c r="F42" s="73"/>
      <c r="G42" s="57">
        <f t="shared" si="0"/>
        <v>0</v>
      </c>
    </row>
    <row r="43" spans="1:7" customFormat="1" ht="25.5">
      <c r="A43" s="54">
        <v>10</v>
      </c>
      <c r="B43" s="54">
        <v>136</v>
      </c>
      <c r="C43" s="55" t="s">
        <v>186</v>
      </c>
      <c r="D43" s="56" t="s">
        <v>96</v>
      </c>
      <c r="E43" s="57">
        <v>13.16</v>
      </c>
      <c r="F43" s="73"/>
      <c r="G43" s="57">
        <f t="shared" si="0"/>
        <v>0</v>
      </c>
    </row>
    <row r="44" spans="1:7" customFormat="1" ht="25.5">
      <c r="A44" s="54">
        <v>10</v>
      </c>
      <c r="B44" s="54">
        <v>137</v>
      </c>
      <c r="C44" s="55" t="s">
        <v>187</v>
      </c>
      <c r="D44" s="56" t="s">
        <v>108</v>
      </c>
      <c r="E44" s="57">
        <v>3.25</v>
      </c>
      <c r="F44" s="73"/>
      <c r="G44" s="57">
        <f t="shared" si="0"/>
        <v>0</v>
      </c>
    </row>
    <row r="45" spans="1:7" customFormat="1" ht="25.5">
      <c r="A45" s="54">
        <v>10</v>
      </c>
      <c r="B45" s="54">
        <v>138</v>
      </c>
      <c r="C45" s="55" t="s">
        <v>188</v>
      </c>
      <c r="D45" s="56" t="s">
        <v>98</v>
      </c>
      <c r="E45" s="57">
        <v>1</v>
      </c>
      <c r="F45" s="73"/>
      <c r="G45" s="57">
        <f t="shared" si="0"/>
        <v>0</v>
      </c>
    </row>
    <row r="46" spans="1:7" s="51" customFormat="1" ht="13.5" thickBot="1">
      <c r="A46" s="47"/>
      <c r="B46" s="47"/>
      <c r="C46" s="48" t="s">
        <v>144</v>
      </c>
      <c r="D46" s="49"/>
      <c r="E46" s="50"/>
      <c r="F46" s="74"/>
      <c r="G46" s="50">
        <f>SUM(G6:G45)</f>
        <v>0</v>
      </c>
    </row>
    <row r="47" spans="1:7">
      <c r="C47" s="43"/>
      <c r="E47" s="41"/>
      <c r="G47" s="41"/>
    </row>
    <row r="48" spans="1:7" s="27" customFormat="1" ht="13.5" thickBot="1">
      <c r="A48" s="31">
        <v>11</v>
      </c>
      <c r="B48" s="31" t="s">
        <v>100</v>
      </c>
      <c r="C48" s="30" t="s">
        <v>91</v>
      </c>
      <c r="D48" s="29"/>
      <c r="E48" s="28"/>
      <c r="F48" s="72"/>
      <c r="G48" s="28"/>
    </row>
    <row r="49" spans="1:7" customFormat="1" ht="293.25">
      <c r="A49" s="54">
        <v>11</v>
      </c>
      <c r="B49" s="54">
        <v>1</v>
      </c>
      <c r="C49" s="55" t="s">
        <v>139</v>
      </c>
      <c r="D49" s="56"/>
      <c r="E49" s="57">
        <v>0</v>
      </c>
      <c r="F49" s="73"/>
      <c r="G49" s="57">
        <f>(E49*F49)</f>
        <v>0</v>
      </c>
    </row>
    <row r="50" spans="1:7" customFormat="1" ht="38.25">
      <c r="A50" s="54">
        <v>11</v>
      </c>
      <c r="B50" s="54">
        <v>2</v>
      </c>
      <c r="C50" s="55" t="s">
        <v>44</v>
      </c>
      <c r="D50" s="56" t="s">
        <v>137</v>
      </c>
      <c r="E50" s="57">
        <v>58.8</v>
      </c>
      <c r="F50" s="73"/>
      <c r="G50" s="57">
        <f>(E50*F50)</f>
        <v>0</v>
      </c>
    </row>
    <row r="51" spans="1:7" customFormat="1" ht="38.25">
      <c r="A51" s="54">
        <v>11</v>
      </c>
      <c r="B51" s="54">
        <v>3</v>
      </c>
      <c r="C51" s="55" t="s">
        <v>138</v>
      </c>
      <c r="D51" s="56" t="s">
        <v>137</v>
      </c>
      <c r="E51" s="57">
        <v>51.887999999999998</v>
      </c>
      <c r="F51" s="73"/>
      <c r="G51" s="57">
        <f>(E51*F51)</f>
        <v>0</v>
      </c>
    </row>
    <row r="52" spans="1:7" s="51" customFormat="1" ht="13.5" thickBot="1">
      <c r="A52" s="47"/>
      <c r="B52" s="47"/>
      <c r="C52" s="48" t="s">
        <v>144</v>
      </c>
      <c r="D52" s="49"/>
      <c r="E52" s="50"/>
      <c r="F52" s="74"/>
      <c r="G52" s="50">
        <f>SUM(G49:G51)</f>
        <v>0</v>
      </c>
    </row>
    <row r="53" spans="1:7">
      <c r="C53" s="43"/>
      <c r="E53" s="41"/>
      <c r="G53" s="41"/>
    </row>
    <row r="54" spans="1:7" s="27" customFormat="1" ht="13.5" thickBot="1">
      <c r="A54" s="31">
        <v>12</v>
      </c>
      <c r="B54" s="31" t="s">
        <v>100</v>
      </c>
      <c r="C54" s="30" t="s">
        <v>43</v>
      </c>
      <c r="D54" s="29"/>
      <c r="E54" s="28"/>
      <c r="F54" s="72"/>
      <c r="G54" s="28"/>
    </row>
    <row r="55" spans="1:7" customFormat="1" ht="255">
      <c r="A55" s="54">
        <v>12</v>
      </c>
      <c r="B55" s="54">
        <v>1</v>
      </c>
      <c r="C55" s="55" t="s">
        <v>42</v>
      </c>
      <c r="D55" s="56"/>
      <c r="E55" s="57">
        <v>0</v>
      </c>
      <c r="F55" s="73"/>
      <c r="G55" s="57">
        <f>(E55*F55)</f>
        <v>0</v>
      </c>
    </row>
    <row r="56" spans="1:7" customFormat="1" ht="38.25">
      <c r="A56" s="54">
        <v>12</v>
      </c>
      <c r="B56" s="54">
        <v>2</v>
      </c>
      <c r="C56" s="55" t="s">
        <v>209</v>
      </c>
      <c r="D56" s="56" t="s">
        <v>41</v>
      </c>
      <c r="E56" s="57">
        <v>112.5</v>
      </c>
      <c r="F56" s="73"/>
      <c r="G56" s="57">
        <f>(E56*F56)</f>
        <v>0</v>
      </c>
    </row>
    <row r="57" spans="1:7" customFormat="1" ht="38.25">
      <c r="A57" s="54">
        <v>12</v>
      </c>
      <c r="B57" s="54">
        <v>3</v>
      </c>
      <c r="C57" s="55" t="s">
        <v>40</v>
      </c>
      <c r="D57" s="56" t="s">
        <v>137</v>
      </c>
      <c r="E57" s="57">
        <v>0.41599999999999998</v>
      </c>
      <c r="F57" s="73"/>
      <c r="G57" s="57">
        <f>(E57*F57)</f>
        <v>0</v>
      </c>
    </row>
    <row r="58" spans="1:7" customFormat="1" ht="38.25">
      <c r="A58" s="54">
        <v>12</v>
      </c>
      <c r="B58" s="54">
        <v>4</v>
      </c>
      <c r="C58" s="55" t="s">
        <v>39</v>
      </c>
      <c r="D58" s="56" t="s">
        <v>137</v>
      </c>
      <c r="E58" s="57">
        <v>0.72499999999999998</v>
      </c>
      <c r="F58" s="73"/>
      <c r="G58" s="57">
        <f>(E58*F58)</f>
        <v>0</v>
      </c>
    </row>
    <row r="59" spans="1:7" customFormat="1" ht="63.75">
      <c r="A59" s="54">
        <v>12</v>
      </c>
      <c r="B59" s="54">
        <v>6</v>
      </c>
      <c r="C59" s="55" t="s">
        <v>38</v>
      </c>
      <c r="D59" s="56" t="s">
        <v>137</v>
      </c>
      <c r="E59" s="57">
        <v>2.262</v>
      </c>
      <c r="F59" s="73"/>
      <c r="G59" s="57">
        <f>(E59*F59)</f>
        <v>0</v>
      </c>
    </row>
    <row r="60" spans="1:7" s="51" customFormat="1" ht="13.5" thickBot="1">
      <c r="A60" s="47"/>
      <c r="B60" s="47"/>
      <c r="C60" s="48" t="s">
        <v>144</v>
      </c>
      <c r="D60" s="49"/>
      <c r="E60" s="50"/>
      <c r="F60" s="74"/>
      <c r="G60" s="50">
        <f>SUM(G55:G59)</f>
        <v>0</v>
      </c>
    </row>
    <row r="61" spans="1:7">
      <c r="C61" s="43"/>
      <c r="E61" s="41"/>
      <c r="G61" s="41"/>
    </row>
    <row r="62" spans="1:7" s="27" customFormat="1" ht="13.5" thickBot="1">
      <c r="A62" s="31">
        <v>13</v>
      </c>
      <c r="B62" s="31" t="s">
        <v>100</v>
      </c>
      <c r="C62" s="30" t="s">
        <v>68</v>
      </c>
      <c r="D62" s="29"/>
      <c r="E62" s="28"/>
      <c r="F62" s="72"/>
      <c r="G62" s="28"/>
    </row>
    <row r="63" spans="1:7" customFormat="1" ht="140.25">
      <c r="A63" s="54">
        <v>13</v>
      </c>
      <c r="B63" s="54">
        <v>1</v>
      </c>
      <c r="C63" s="55" t="s">
        <v>62</v>
      </c>
      <c r="D63" s="56"/>
      <c r="E63" s="57">
        <v>0</v>
      </c>
      <c r="F63" s="73"/>
      <c r="G63" s="57">
        <f t="shared" ref="G63:G70" si="1">(E63*F63)</f>
        <v>0</v>
      </c>
    </row>
    <row r="64" spans="1:7" customFormat="1" ht="25.5">
      <c r="A64" s="54">
        <v>13</v>
      </c>
      <c r="B64" s="54">
        <v>3</v>
      </c>
      <c r="C64" s="55" t="s">
        <v>37</v>
      </c>
      <c r="D64" s="56" t="s">
        <v>108</v>
      </c>
      <c r="E64" s="57">
        <v>1.5</v>
      </c>
      <c r="F64" s="73"/>
      <c r="G64" s="57">
        <f t="shared" si="1"/>
        <v>0</v>
      </c>
    </row>
    <row r="65" spans="1:7" customFormat="1" ht="51">
      <c r="A65" s="54">
        <v>13</v>
      </c>
      <c r="B65" s="54">
        <v>5</v>
      </c>
      <c r="C65" s="55" t="s">
        <v>36</v>
      </c>
      <c r="D65" s="56" t="s">
        <v>98</v>
      </c>
      <c r="E65" s="57">
        <v>10</v>
      </c>
      <c r="F65" s="73"/>
      <c r="G65" s="57">
        <f t="shared" si="1"/>
        <v>0</v>
      </c>
    </row>
    <row r="66" spans="1:7" customFormat="1" ht="191.25">
      <c r="A66" s="54">
        <v>13</v>
      </c>
      <c r="B66" s="54">
        <v>6</v>
      </c>
      <c r="C66" s="55" t="s">
        <v>225</v>
      </c>
      <c r="D66" s="56" t="s">
        <v>108</v>
      </c>
      <c r="E66" s="57">
        <v>3.68</v>
      </c>
      <c r="F66" s="73"/>
      <c r="G66" s="57">
        <f t="shared" si="1"/>
        <v>0</v>
      </c>
    </row>
    <row r="67" spans="1:7" customFormat="1" ht="25.5">
      <c r="A67" s="54">
        <v>13</v>
      </c>
      <c r="B67" s="54">
        <v>7</v>
      </c>
      <c r="C67" s="55" t="s">
        <v>35</v>
      </c>
      <c r="D67" s="56" t="s">
        <v>98</v>
      </c>
      <c r="E67" s="57">
        <v>4</v>
      </c>
      <c r="F67" s="73"/>
      <c r="G67" s="57">
        <f t="shared" si="1"/>
        <v>0</v>
      </c>
    </row>
    <row r="68" spans="1:7" customFormat="1" ht="25.5">
      <c r="A68" s="54">
        <v>13</v>
      </c>
      <c r="B68" s="54">
        <v>13</v>
      </c>
      <c r="C68" s="55" t="s">
        <v>136</v>
      </c>
      <c r="D68" s="56" t="s">
        <v>123</v>
      </c>
      <c r="E68" s="57">
        <v>150</v>
      </c>
      <c r="F68" s="73"/>
      <c r="G68" s="57">
        <f t="shared" si="1"/>
        <v>0</v>
      </c>
    </row>
    <row r="69" spans="1:7" customFormat="1" ht="25.5">
      <c r="A69" s="54">
        <v>13</v>
      </c>
      <c r="B69" s="54">
        <v>14</v>
      </c>
      <c r="C69" s="55" t="s">
        <v>124</v>
      </c>
      <c r="D69" s="56" t="s">
        <v>123</v>
      </c>
      <c r="E69" s="57">
        <v>150</v>
      </c>
      <c r="F69" s="73"/>
      <c r="G69" s="57">
        <f t="shared" si="1"/>
        <v>0</v>
      </c>
    </row>
    <row r="70" spans="1:7" customFormat="1" ht="38.25">
      <c r="A70" s="54">
        <v>13</v>
      </c>
      <c r="B70" s="54">
        <v>15</v>
      </c>
      <c r="C70" s="55" t="s">
        <v>122</v>
      </c>
      <c r="D70" s="56" t="s">
        <v>95</v>
      </c>
      <c r="E70" s="57">
        <v>0.05</v>
      </c>
      <c r="F70" s="75"/>
      <c r="G70" s="57">
        <f t="shared" si="1"/>
        <v>0</v>
      </c>
    </row>
    <row r="71" spans="1:7" s="51" customFormat="1" ht="13.5" thickBot="1">
      <c r="A71" s="47"/>
      <c r="B71" s="47"/>
      <c r="C71" s="48" t="s">
        <v>144</v>
      </c>
      <c r="D71" s="49"/>
      <c r="E71" s="50"/>
      <c r="F71" s="74"/>
      <c r="G71" s="50">
        <f>SUM(G66:G70)</f>
        <v>0</v>
      </c>
    </row>
    <row r="72" spans="1:7">
      <c r="C72" s="43"/>
      <c r="E72" s="41"/>
      <c r="G72" s="41"/>
    </row>
    <row r="73" spans="1:7" s="27" customFormat="1" ht="13.5" thickBot="1">
      <c r="A73" s="31">
        <v>14</v>
      </c>
      <c r="B73" s="31" t="s">
        <v>100</v>
      </c>
      <c r="C73" s="30" t="s">
        <v>34</v>
      </c>
      <c r="D73" s="29"/>
      <c r="E73" s="28"/>
      <c r="F73" s="72"/>
      <c r="G73" s="28"/>
    </row>
    <row r="74" spans="1:7" customFormat="1" ht="178.5">
      <c r="A74" s="54">
        <v>14</v>
      </c>
      <c r="B74" s="54">
        <v>1</v>
      </c>
      <c r="C74" s="55" t="s">
        <v>210</v>
      </c>
      <c r="D74" s="56"/>
      <c r="E74" s="57">
        <v>0</v>
      </c>
      <c r="F74" s="73"/>
      <c r="G74" s="57">
        <f>(E74*F74)</f>
        <v>0</v>
      </c>
    </row>
    <row r="75" spans="1:7" customFormat="1" ht="38.25">
      <c r="A75" s="54">
        <v>14</v>
      </c>
      <c r="B75" s="54">
        <v>2</v>
      </c>
      <c r="C75" s="55" t="s">
        <v>269</v>
      </c>
      <c r="D75" s="56" t="s">
        <v>108</v>
      </c>
      <c r="E75" s="57">
        <v>1.95</v>
      </c>
      <c r="F75" s="73"/>
      <c r="G75" s="57">
        <f>(E75*F75)</f>
        <v>0</v>
      </c>
    </row>
    <row r="76" spans="1:7" customFormat="1" ht="38.25">
      <c r="A76" s="54">
        <v>14</v>
      </c>
      <c r="B76" s="54">
        <v>3</v>
      </c>
      <c r="C76" s="55" t="s">
        <v>268</v>
      </c>
      <c r="D76" s="56" t="s">
        <v>108</v>
      </c>
      <c r="E76" s="57">
        <v>252.4</v>
      </c>
      <c r="F76" s="73"/>
      <c r="G76" s="57">
        <f>(E76*F76)</f>
        <v>0</v>
      </c>
    </row>
    <row r="77" spans="1:7" s="51" customFormat="1" ht="13.5" thickBot="1">
      <c r="A77" s="47"/>
      <c r="B77" s="47"/>
      <c r="C77" s="48" t="s">
        <v>144</v>
      </c>
      <c r="D77" s="49"/>
      <c r="E77" s="50"/>
      <c r="F77" s="74"/>
      <c r="G77" s="50">
        <f>SUM(G74:G76)</f>
        <v>0</v>
      </c>
    </row>
    <row r="78" spans="1:7">
      <c r="C78" s="43"/>
      <c r="E78" s="41"/>
      <c r="G78" s="41"/>
    </row>
    <row r="79" spans="1:7" s="27" customFormat="1" ht="13.5" thickBot="1">
      <c r="A79" s="31">
        <v>16</v>
      </c>
      <c r="B79" s="31" t="s">
        <v>100</v>
      </c>
      <c r="C79" s="30" t="s">
        <v>90</v>
      </c>
      <c r="D79" s="29"/>
      <c r="E79" s="28"/>
      <c r="F79" s="72"/>
      <c r="G79" s="28"/>
    </row>
    <row r="80" spans="1:7" customFormat="1" ht="140.25">
      <c r="A80" s="54">
        <v>16</v>
      </c>
      <c r="B80" s="54">
        <v>1</v>
      </c>
      <c r="C80" s="55" t="s">
        <v>61</v>
      </c>
      <c r="D80" s="56"/>
      <c r="E80" s="57">
        <v>0</v>
      </c>
      <c r="F80" s="73"/>
      <c r="G80" s="57">
        <f t="shared" ref="G80:G89" si="2">(E80*F80)</f>
        <v>0</v>
      </c>
    </row>
    <row r="81" spans="1:7" customFormat="1" ht="255">
      <c r="A81" s="54">
        <v>16</v>
      </c>
      <c r="B81" s="54">
        <v>2</v>
      </c>
      <c r="C81" s="55" t="s">
        <v>226</v>
      </c>
      <c r="D81" s="56" t="s">
        <v>96</v>
      </c>
      <c r="E81" s="57">
        <v>39.1</v>
      </c>
      <c r="F81" s="73"/>
      <c r="G81" s="57">
        <f t="shared" si="2"/>
        <v>0</v>
      </c>
    </row>
    <row r="82" spans="1:7" customFormat="1" ht="242.25">
      <c r="A82" s="54">
        <v>16</v>
      </c>
      <c r="B82" s="54">
        <v>3</v>
      </c>
      <c r="C82" s="55" t="s">
        <v>65</v>
      </c>
      <c r="D82" s="56" t="s">
        <v>96</v>
      </c>
      <c r="E82" s="57">
        <v>65.900000000000006</v>
      </c>
      <c r="F82" s="73"/>
      <c r="G82" s="57">
        <f t="shared" si="2"/>
        <v>0</v>
      </c>
    </row>
    <row r="83" spans="1:7" customFormat="1" ht="344.25">
      <c r="A83" s="54">
        <v>16</v>
      </c>
      <c r="B83" s="54">
        <v>4</v>
      </c>
      <c r="C83" s="55" t="s">
        <v>66</v>
      </c>
      <c r="D83" s="56" t="s">
        <v>96</v>
      </c>
      <c r="E83" s="57">
        <v>2.2000000000000002</v>
      </c>
      <c r="F83" s="73"/>
      <c r="G83" s="57">
        <f t="shared" si="2"/>
        <v>0</v>
      </c>
    </row>
    <row r="84" spans="1:7" customFormat="1" ht="153">
      <c r="A84" s="54">
        <v>16</v>
      </c>
      <c r="B84" s="54">
        <v>5</v>
      </c>
      <c r="C84" s="55" t="s">
        <v>125</v>
      </c>
      <c r="D84" s="56" t="s">
        <v>108</v>
      </c>
      <c r="E84" s="57">
        <v>101.65</v>
      </c>
      <c r="F84" s="73"/>
      <c r="G84" s="57">
        <f t="shared" si="2"/>
        <v>0</v>
      </c>
    </row>
    <row r="85" spans="1:7" customFormat="1" ht="178.5">
      <c r="A85" s="54">
        <v>16</v>
      </c>
      <c r="B85" s="54">
        <v>6</v>
      </c>
      <c r="C85" s="55" t="s">
        <v>127</v>
      </c>
      <c r="D85" s="56" t="s">
        <v>108</v>
      </c>
      <c r="E85" s="57">
        <v>15.4</v>
      </c>
      <c r="F85" s="73"/>
      <c r="G85" s="57">
        <f t="shared" si="2"/>
        <v>0</v>
      </c>
    </row>
    <row r="86" spans="1:7" customFormat="1" ht="165.75">
      <c r="A86" s="54">
        <v>16</v>
      </c>
      <c r="B86" s="54">
        <v>7</v>
      </c>
      <c r="C86" s="55" t="s">
        <v>126</v>
      </c>
      <c r="D86" s="56" t="s">
        <v>108</v>
      </c>
      <c r="E86" s="57">
        <v>12.36</v>
      </c>
      <c r="F86" s="73"/>
      <c r="G86" s="57">
        <f t="shared" si="2"/>
        <v>0</v>
      </c>
    </row>
    <row r="87" spans="1:7" customFormat="1" ht="165.75">
      <c r="A87" s="54">
        <v>16</v>
      </c>
      <c r="B87" s="54">
        <v>8</v>
      </c>
      <c r="C87" s="55" t="s">
        <v>128</v>
      </c>
      <c r="D87" s="56" t="s">
        <v>108</v>
      </c>
      <c r="E87" s="57">
        <v>26.55</v>
      </c>
      <c r="F87" s="73"/>
      <c r="G87" s="57">
        <f t="shared" si="2"/>
        <v>0</v>
      </c>
    </row>
    <row r="88" spans="1:7" customFormat="1" ht="153">
      <c r="A88" s="54">
        <v>16</v>
      </c>
      <c r="B88" s="54">
        <v>9</v>
      </c>
      <c r="C88" s="55" t="s">
        <v>131</v>
      </c>
      <c r="D88" s="56" t="s">
        <v>108</v>
      </c>
      <c r="E88" s="57">
        <v>25.41</v>
      </c>
      <c r="F88" s="73"/>
      <c r="G88" s="57">
        <f t="shared" si="2"/>
        <v>0</v>
      </c>
    </row>
    <row r="89" spans="1:7" customFormat="1" ht="38.25">
      <c r="A89" s="54">
        <v>16</v>
      </c>
      <c r="B89" s="54">
        <v>10</v>
      </c>
      <c r="C89" s="55" t="s">
        <v>267</v>
      </c>
      <c r="D89" s="56" t="s">
        <v>108</v>
      </c>
      <c r="E89" s="57">
        <v>27.56</v>
      </c>
      <c r="F89" s="73"/>
      <c r="G89" s="57">
        <f t="shared" si="2"/>
        <v>0</v>
      </c>
    </row>
    <row r="90" spans="1:7" s="51" customFormat="1" ht="13.5" thickBot="1">
      <c r="A90" s="47"/>
      <c r="B90" s="47"/>
      <c r="C90" s="48" t="s">
        <v>144</v>
      </c>
      <c r="D90" s="49"/>
      <c r="E90" s="50"/>
      <c r="F90" s="74"/>
      <c r="G90" s="50">
        <f>SUM(G80:G89)</f>
        <v>0</v>
      </c>
    </row>
    <row r="91" spans="1:7">
      <c r="C91" s="43"/>
      <c r="E91" s="41"/>
      <c r="G91" s="41"/>
    </row>
    <row r="92" spans="1:7" s="27" customFormat="1" ht="13.5" thickBot="1">
      <c r="A92" s="31">
        <v>17</v>
      </c>
      <c r="B92" s="31" t="s">
        <v>100</v>
      </c>
      <c r="C92" s="30" t="s">
        <v>121</v>
      </c>
      <c r="D92" s="29"/>
      <c r="E92" s="28"/>
      <c r="F92" s="72"/>
      <c r="G92" s="28"/>
    </row>
    <row r="93" spans="1:7" customFormat="1" ht="140.25">
      <c r="A93" s="54">
        <v>17</v>
      </c>
      <c r="B93" s="54">
        <v>1</v>
      </c>
      <c r="C93" s="55" t="s">
        <v>120</v>
      </c>
      <c r="D93" s="56"/>
      <c r="E93" s="57">
        <v>0</v>
      </c>
      <c r="F93" s="73"/>
      <c r="G93" s="57">
        <f>(E93*F93)</f>
        <v>0</v>
      </c>
    </row>
    <row r="94" spans="1:7" customFormat="1" ht="76.5">
      <c r="A94" s="54">
        <v>17</v>
      </c>
      <c r="B94" s="54">
        <v>2</v>
      </c>
      <c r="C94" s="55" t="s">
        <v>266</v>
      </c>
      <c r="D94" s="56" t="s">
        <v>112</v>
      </c>
      <c r="E94" s="57">
        <v>1</v>
      </c>
      <c r="F94" s="73"/>
      <c r="G94" s="57">
        <f>(E94*F94)</f>
        <v>0</v>
      </c>
    </row>
    <row r="95" spans="1:7" customFormat="1" ht="63.75">
      <c r="A95" s="54">
        <v>17</v>
      </c>
      <c r="B95" s="54">
        <v>3</v>
      </c>
      <c r="C95" s="55" t="s">
        <v>265</v>
      </c>
      <c r="D95" s="56" t="s">
        <v>108</v>
      </c>
      <c r="E95" s="57">
        <v>2.8</v>
      </c>
      <c r="F95" s="73"/>
      <c r="G95" s="57">
        <f>(E95*F95)</f>
        <v>0</v>
      </c>
    </row>
    <row r="96" spans="1:7" customFormat="1" ht="51">
      <c r="A96" s="54">
        <v>17</v>
      </c>
      <c r="B96" s="54">
        <v>4</v>
      </c>
      <c r="C96" s="55" t="s">
        <v>211</v>
      </c>
      <c r="D96" s="56" t="s">
        <v>96</v>
      </c>
      <c r="E96" s="57">
        <v>250</v>
      </c>
      <c r="F96" s="73"/>
      <c r="G96" s="57">
        <f>(E96*F96)</f>
        <v>0</v>
      </c>
    </row>
    <row r="97" spans="1:7" customFormat="1" ht="38.25">
      <c r="A97" s="54">
        <v>17</v>
      </c>
      <c r="B97" s="54">
        <v>5</v>
      </c>
      <c r="C97" s="55" t="s">
        <v>212</v>
      </c>
      <c r="D97" s="56" t="s">
        <v>96</v>
      </c>
      <c r="E97" s="57">
        <v>50</v>
      </c>
      <c r="F97" s="73"/>
      <c r="G97" s="57">
        <f>(E97*F97)</f>
        <v>0</v>
      </c>
    </row>
    <row r="98" spans="1:7" s="51" customFormat="1" ht="13.5" thickBot="1">
      <c r="A98" s="47"/>
      <c r="B98" s="47"/>
      <c r="C98" s="48" t="s">
        <v>144</v>
      </c>
      <c r="D98" s="49"/>
      <c r="E98" s="50"/>
      <c r="F98" s="74"/>
      <c r="G98" s="50">
        <f>SUM(G93:G97)</f>
        <v>0</v>
      </c>
    </row>
    <row r="99" spans="1:7">
      <c r="C99" s="43"/>
      <c r="E99" s="41"/>
      <c r="G99" s="41"/>
    </row>
    <row r="100" spans="1:7" s="27" customFormat="1" ht="13.5" thickBot="1">
      <c r="A100" s="31">
        <v>18</v>
      </c>
      <c r="B100" s="31" t="s">
        <v>100</v>
      </c>
      <c r="C100" s="30" t="s">
        <v>92</v>
      </c>
      <c r="D100" s="29"/>
      <c r="E100" s="28"/>
      <c r="F100" s="72"/>
      <c r="G100" s="28"/>
    </row>
    <row r="101" spans="1:7" customFormat="1" ht="127.5">
      <c r="A101" s="54">
        <v>18</v>
      </c>
      <c r="B101" s="54">
        <v>1</v>
      </c>
      <c r="C101" s="55" t="s">
        <v>46</v>
      </c>
      <c r="D101" s="56"/>
      <c r="E101" s="57">
        <v>0</v>
      </c>
      <c r="F101" s="73"/>
      <c r="G101" s="57">
        <f t="shared" ref="G101:G106" si="3">(E101*F101)</f>
        <v>0</v>
      </c>
    </row>
    <row r="102" spans="1:7" customFormat="1" ht="25.5">
      <c r="A102" s="54">
        <v>18</v>
      </c>
      <c r="B102" s="54">
        <v>2</v>
      </c>
      <c r="C102" s="55" t="s">
        <v>264</v>
      </c>
      <c r="D102" s="56" t="s">
        <v>96</v>
      </c>
      <c r="E102" s="57">
        <v>73.900000000000006</v>
      </c>
      <c r="F102" s="73"/>
      <c r="G102" s="57">
        <f t="shared" si="3"/>
        <v>0</v>
      </c>
    </row>
    <row r="103" spans="1:7" customFormat="1" ht="25.5">
      <c r="A103" s="54">
        <v>18</v>
      </c>
      <c r="B103" s="54">
        <v>3</v>
      </c>
      <c r="C103" s="55" t="s">
        <v>45</v>
      </c>
      <c r="D103" s="56" t="s">
        <v>96</v>
      </c>
      <c r="E103" s="57">
        <v>12.4</v>
      </c>
      <c r="F103" s="73"/>
      <c r="G103" s="57">
        <f t="shared" si="3"/>
        <v>0</v>
      </c>
    </row>
    <row r="104" spans="1:7" customFormat="1" ht="25.5">
      <c r="A104" s="54">
        <v>18</v>
      </c>
      <c r="B104" s="54">
        <v>4</v>
      </c>
      <c r="C104" s="55" t="s">
        <v>263</v>
      </c>
      <c r="D104" s="56" t="s">
        <v>108</v>
      </c>
      <c r="E104" s="57">
        <v>64.099999999999994</v>
      </c>
      <c r="F104" s="73"/>
      <c r="G104" s="57">
        <f t="shared" si="3"/>
        <v>0</v>
      </c>
    </row>
    <row r="105" spans="1:7" customFormat="1" ht="25.5">
      <c r="A105" s="54">
        <v>18</v>
      </c>
      <c r="B105" s="54">
        <v>5</v>
      </c>
      <c r="C105" s="55" t="s">
        <v>262</v>
      </c>
      <c r="D105" s="56" t="s">
        <v>108</v>
      </c>
      <c r="E105" s="57">
        <v>26.9</v>
      </c>
      <c r="F105" s="73"/>
      <c r="G105" s="57">
        <f t="shared" si="3"/>
        <v>0</v>
      </c>
    </row>
    <row r="106" spans="1:7" customFormat="1" ht="63.75">
      <c r="A106" s="54">
        <v>18</v>
      </c>
      <c r="B106" s="54">
        <v>6</v>
      </c>
      <c r="C106" s="55" t="s">
        <v>119</v>
      </c>
      <c r="D106" s="56" t="s">
        <v>108</v>
      </c>
      <c r="E106" s="57">
        <v>150</v>
      </c>
      <c r="F106" s="73"/>
      <c r="G106" s="57">
        <f t="shared" si="3"/>
        <v>0</v>
      </c>
    </row>
    <row r="107" spans="1:7" s="51" customFormat="1" ht="13.5" thickBot="1">
      <c r="A107" s="47"/>
      <c r="B107" s="47"/>
      <c r="C107" s="48" t="s">
        <v>144</v>
      </c>
      <c r="D107" s="49"/>
      <c r="E107" s="50"/>
      <c r="F107" s="74"/>
      <c r="G107" s="50">
        <f>SUM(G101:G106)</f>
        <v>0</v>
      </c>
    </row>
    <row r="108" spans="1:7">
      <c r="C108" s="43"/>
      <c r="E108" s="41"/>
      <c r="G108" s="41"/>
    </row>
    <row r="109" spans="1:7" s="27" customFormat="1" ht="13.5" thickBot="1">
      <c r="A109" s="31">
        <v>19</v>
      </c>
      <c r="B109" s="31" t="s">
        <v>100</v>
      </c>
      <c r="C109" s="30" t="s">
        <v>118</v>
      </c>
      <c r="D109" s="29"/>
      <c r="E109" s="28"/>
      <c r="F109" s="72"/>
      <c r="G109" s="28"/>
    </row>
    <row r="110" spans="1:7" customFormat="1" ht="153">
      <c r="A110" s="54">
        <v>19</v>
      </c>
      <c r="B110" s="54">
        <v>1</v>
      </c>
      <c r="C110" s="55" t="s">
        <v>117</v>
      </c>
      <c r="D110" s="56"/>
      <c r="E110" s="57">
        <v>0</v>
      </c>
      <c r="F110" s="73"/>
      <c r="G110" s="57">
        <f>(E110*F110)</f>
        <v>0</v>
      </c>
    </row>
    <row r="111" spans="1:7" customFormat="1" ht="216.75">
      <c r="A111" s="54">
        <v>19</v>
      </c>
      <c r="B111" s="54">
        <v>4</v>
      </c>
      <c r="C111" s="55" t="s">
        <v>129</v>
      </c>
      <c r="D111" s="56"/>
      <c r="E111" s="57">
        <v>0</v>
      </c>
      <c r="F111" s="73"/>
      <c r="G111" s="57">
        <f>(E111*F111)</f>
        <v>0</v>
      </c>
    </row>
    <row r="112" spans="1:7" customFormat="1" ht="89.25">
      <c r="A112" s="54">
        <v>19</v>
      </c>
      <c r="B112" s="54">
        <v>5</v>
      </c>
      <c r="C112" s="59" t="s">
        <v>130</v>
      </c>
      <c r="D112" s="56" t="s">
        <v>108</v>
      </c>
      <c r="E112" s="57">
        <v>3.76</v>
      </c>
      <c r="F112" s="73"/>
      <c r="G112" s="57">
        <f>(E112*F112)</f>
        <v>0</v>
      </c>
    </row>
    <row r="113" spans="1:7" s="51" customFormat="1" ht="13.5" thickBot="1">
      <c r="A113" s="47"/>
      <c r="B113" s="47"/>
      <c r="C113" s="48" t="s">
        <v>144</v>
      </c>
      <c r="D113" s="49"/>
      <c r="E113" s="50"/>
      <c r="F113" s="74"/>
      <c r="G113" s="50">
        <f>SUM(G110:G112)</f>
        <v>0</v>
      </c>
    </row>
    <row r="114" spans="1:7">
      <c r="C114" s="43"/>
      <c r="E114" s="41"/>
      <c r="G114" s="41"/>
    </row>
    <row r="115" spans="1:7" s="32" customFormat="1" ht="18">
      <c r="A115" s="36"/>
      <c r="B115" s="36"/>
      <c r="C115" s="35" t="s">
        <v>69</v>
      </c>
      <c r="D115" s="34"/>
      <c r="E115" s="33"/>
      <c r="F115" s="71"/>
      <c r="G115" s="33"/>
    </row>
    <row r="116" spans="1:7" s="27" customFormat="1" ht="13.5" thickBot="1">
      <c r="A116" s="31">
        <v>40</v>
      </c>
      <c r="B116" s="31" t="s">
        <v>100</v>
      </c>
      <c r="C116" s="30" t="s">
        <v>116</v>
      </c>
      <c r="D116" s="29"/>
      <c r="E116" s="28"/>
      <c r="F116" s="72"/>
      <c r="G116" s="28"/>
    </row>
    <row r="117" spans="1:7" customFormat="1" ht="242.25">
      <c r="A117" s="54">
        <v>40</v>
      </c>
      <c r="B117" s="54">
        <v>1</v>
      </c>
      <c r="C117" s="55" t="s">
        <v>106</v>
      </c>
      <c r="D117" s="56"/>
      <c r="E117" s="57">
        <v>0</v>
      </c>
      <c r="F117" s="73"/>
      <c r="G117" s="57">
        <f t="shared" ref="G117:G126" si="4">(E117*F117)</f>
        <v>0</v>
      </c>
    </row>
    <row r="118" spans="1:7" customFormat="1" ht="38.25">
      <c r="A118" s="54">
        <v>40</v>
      </c>
      <c r="B118" s="54">
        <v>2</v>
      </c>
      <c r="C118" s="55" t="s">
        <v>261</v>
      </c>
      <c r="D118" s="56" t="s">
        <v>96</v>
      </c>
      <c r="E118" s="57">
        <v>9.2207608541931805</v>
      </c>
      <c r="F118" s="73"/>
      <c r="G118" s="57">
        <f t="shared" si="4"/>
        <v>0</v>
      </c>
    </row>
    <row r="119" spans="1:7" customFormat="1" ht="38.25">
      <c r="A119" s="54">
        <v>40</v>
      </c>
      <c r="B119" s="54">
        <v>3</v>
      </c>
      <c r="C119" s="55" t="s">
        <v>260</v>
      </c>
      <c r="D119" s="56" t="s">
        <v>96</v>
      </c>
      <c r="E119" s="57">
        <v>116.25</v>
      </c>
      <c r="F119" s="73"/>
      <c r="G119" s="57">
        <f t="shared" si="4"/>
        <v>0</v>
      </c>
    </row>
    <row r="120" spans="1:7" customFormat="1" ht="38.25">
      <c r="A120" s="54">
        <v>40</v>
      </c>
      <c r="B120" s="54">
        <v>4</v>
      </c>
      <c r="C120" s="55" t="s">
        <v>259</v>
      </c>
      <c r="D120" s="56" t="s">
        <v>96</v>
      </c>
      <c r="E120" s="57">
        <v>15.5</v>
      </c>
      <c r="F120" s="73"/>
      <c r="G120" s="57">
        <f t="shared" si="4"/>
        <v>0</v>
      </c>
    </row>
    <row r="121" spans="1:7" customFormat="1" ht="38.25">
      <c r="A121" s="54">
        <v>40</v>
      </c>
      <c r="B121" s="54">
        <v>5</v>
      </c>
      <c r="C121" s="55" t="s">
        <v>258</v>
      </c>
      <c r="D121" s="56" t="s">
        <v>96</v>
      </c>
      <c r="E121" s="57">
        <v>61.6</v>
      </c>
      <c r="F121" s="73"/>
      <c r="G121" s="57">
        <f t="shared" si="4"/>
        <v>0</v>
      </c>
    </row>
    <row r="122" spans="1:7" customFormat="1" ht="38.25">
      <c r="A122" s="54">
        <v>40</v>
      </c>
      <c r="B122" s="54">
        <v>6</v>
      </c>
      <c r="C122" s="55" t="s">
        <v>257</v>
      </c>
      <c r="D122" s="56" t="s">
        <v>96</v>
      </c>
      <c r="E122" s="57">
        <v>8.7328524961108798</v>
      </c>
      <c r="F122" s="73"/>
      <c r="G122" s="57">
        <f t="shared" si="4"/>
        <v>0</v>
      </c>
    </row>
    <row r="123" spans="1:7" customFormat="1" ht="38.25">
      <c r="A123" s="54">
        <v>40</v>
      </c>
      <c r="B123" s="54">
        <v>7</v>
      </c>
      <c r="C123" s="55" t="s">
        <v>115</v>
      </c>
      <c r="D123" s="56" t="s">
        <v>96</v>
      </c>
      <c r="E123" s="57">
        <v>50</v>
      </c>
      <c r="F123" s="73"/>
      <c r="G123" s="57">
        <f t="shared" si="4"/>
        <v>0</v>
      </c>
    </row>
    <row r="124" spans="1:7" customFormat="1" ht="63.75">
      <c r="A124" s="54">
        <v>40</v>
      </c>
      <c r="B124" s="54">
        <v>8</v>
      </c>
      <c r="C124" s="55" t="s">
        <v>256</v>
      </c>
      <c r="D124" s="56" t="s">
        <v>96</v>
      </c>
      <c r="E124" s="57">
        <v>105</v>
      </c>
      <c r="F124" s="73"/>
      <c r="G124" s="57">
        <f t="shared" si="4"/>
        <v>0</v>
      </c>
    </row>
    <row r="125" spans="1:7" customFormat="1" ht="38.25">
      <c r="A125" s="54">
        <v>40</v>
      </c>
      <c r="B125" s="54">
        <v>9</v>
      </c>
      <c r="C125" s="55" t="s">
        <v>255</v>
      </c>
      <c r="D125" s="56" t="s">
        <v>96</v>
      </c>
      <c r="E125" s="57">
        <v>8.15</v>
      </c>
      <c r="F125" s="73"/>
      <c r="G125" s="57">
        <f t="shared" si="4"/>
        <v>0</v>
      </c>
    </row>
    <row r="126" spans="1:7" customFormat="1" ht="51">
      <c r="A126" s="54">
        <v>40</v>
      </c>
      <c r="B126" s="54">
        <v>10</v>
      </c>
      <c r="C126" s="55" t="s">
        <v>254</v>
      </c>
      <c r="D126" s="56" t="s">
        <v>96</v>
      </c>
      <c r="E126" s="57">
        <v>37.049999999999997</v>
      </c>
      <c r="F126" s="73"/>
      <c r="G126" s="57">
        <f t="shared" si="4"/>
        <v>0</v>
      </c>
    </row>
    <row r="127" spans="1:7" s="51" customFormat="1" ht="13.5" thickBot="1">
      <c r="A127" s="47"/>
      <c r="B127" s="47"/>
      <c r="C127" s="48" t="s">
        <v>144</v>
      </c>
      <c r="D127" s="49"/>
      <c r="E127" s="50"/>
      <c r="F127" s="74"/>
      <c r="G127" s="50">
        <f>SUM(G117:G126)</f>
        <v>0</v>
      </c>
    </row>
    <row r="128" spans="1:7">
      <c r="C128" s="43"/>
      <c r="E128" s="41"/>
      <c r="G128" s="41"/>
    </row>
    <row r="129" spans="1:7" s="27" customFormat="1" ht="13.5" thickBot="1">
      <c r="A129" s="31">
        <v>41</v>
      </c>
      <c r="B129" s="31" t="s">
        <v>100</v>
      </c>
      <c r="C129" s="30" t="s">
        <v>114</v>
      </c>
      <c r="D129" s="29"/>
      <c r="E129" s="28"/>
      <c r="F129" s="72"/>
      <c r="G129" s="28"/>
    </row>
    <row r="130" spans="1:7" customFormat="1" ht="242.25">
      <c r="A130" s="54">
        <v>41</v>
      </c>
      <c r="B130" s="54">
        <v>1</v>
      </c>
      <c r="C130" s="55" t="s">
        <v>60</v>
      </c>
      <c r="D130" s="56"/>
      <c r="E130" s="57">
        <v>0</v>
      </c>
      <c r="F130" s="73"/>
      <c r="G130" s="57">
        <f t="shared" ref="G130:G141" si="5">(E130*F130)</f>
        <v>0</v>
      </c>
    </row>
    <row r="131" spans="1:7" customFormat="1" ht="63.75">
      <c r="A131" s="54">
        <v>41</v>
      </c>
      <c r="B131" s="54">
        <v>2</v>
      </c>
      <c r="C131" s="55" t="s">
        <v>113</v>
      </c>
      <c r="D131" s="56"/>
      <c r="E131" s="57">
        <v>0</v>
      </c>
      <c r="F131" s="73"/>
      <c r="G131" s="57">
        <f t="shared" si="5"/>
        <v>0</v>
      </c>
    </row>
    <row r="132" spans="1:7" customFormat="1" ht="229.5">
      <c r="A132" s="54">
        <v>41</v>
      </c>
      <c r="B132" s="54">
        <v>3</v>
      </c>
      <c r="C132" s="55" t="s">
        <v>132</v>
      </c>
      <c r="D132" s="56"/>
      <c r="E132" s="57">
        <v>0</v>
      </c>
      <c r="F132" s="73"/>
      <c r="G132" s="57">
        <f t="shared" si="5"/>
        <v>0</v>
      </c>
    </row>
    <row r="133" spans="1:7" customFormat="1" ht="63.75">
      <c r="A133" s="54">
        <v>41</v>
      </c>
      <c r="B133" s="54">
        <v>4</v>
      </c>
      <c r="C133" s="59" t="s">
        <v>133</v>
      </c>
      <c r="D133" s="56" t="s">
        <v>108</v>
      </c>
      <c r="E133" s="57">
        <v>379.66</v>
      </c>
      <c r="F133" s="73"/>
      <c r="G133" s="57">
        <f t="shared" si="5"/>
        <v>0</v>
      </c>
    </row>
    <row r="134" spans="1:7" customFormat="1" ht="165.75">
      <c r="A134" s="54">
        <v>41</v>
      </c>
      <c r="B134" s="54">
        <v>5</v>
      </c>
      <c r="C134" s="55" t="s">
        <v>134</v>
      </c>
      <c r="D134" s="56"/>
      <c r="E134" s="57">
        <v>0</v>
      </c>
      <c r="F134" s="73">
        <v>0</v>
      </c>
      <c r="G134" s="57">
        <f t="shared" si="5"/>
        <v>0</v>
      </c>
    </row>
    <row r="135" spans="1:7" customFormat="1" ht="229.5">
      <c r="A135" s="54">
        <v>41</v>
      </c>
      <c r="B135" s="54">
        <v>6</v>
      </c>
      <c r="C135" s="59" t="s">
        <v>135</v>
      </c>
      <c r="D135" s="56" t="s">
        <v>108</v>
      </c>
      <c r="E135" s="57">
        <v>39.1</v>
      </c>
      <c r="F135" s="73"/>
      <c r="G135" s="57">
        <f t="shared" si="5"/>
        <v>0</v>
      </c>
    </row>
    <row r="136" spans="1:7" customFormat="1" ht="165.75">
      <c r="A136" s="54">
        <v>41</v>
      </c>
      <c r="B136" s="54">
        <v>7</v>
      </c>
      <c r="C136" s="55" t="s">
        <v>205</v>
      </c>
      <c r="D136" s="56"/>
      <c r="E136" s="57">
        <v>0</v>
      </c>
      <c r="F136" s="73"/>
      <c r="G136" s="57">
        <f t="shared" si="5"/>
        <v>0</v>
      </c>
    </row>
    <row r="137" spans="1:7" customFormat="1" ht="229.5">
      <c r="A137" s="54">
        <v>41</v>
      </c>
      <c r="B137" s="54">
        <v>8</v>
      </c>
      <c r="C137" s="55" t="s">
        <v>206</v>
      </c>
      <c r="D137" s="56" t="s">
        <v>108</v>
      </c>
      <c r="E137" s="57">
        <v>0.9</v>
      </c>
      <c r="F137" s="73"/>
      <c r="G137" s="57">
        <f t="shared" si="5"/>
        <v>0</v>
      </c>
    </row>
    <row r="138" spans="1:7" customFormat="1" ht="51">
      <c r="A138" s="54">
        <v>41</v>
      </c>
      <c r="B138" s="54">
        <v>9</v>
      </c>
      <c r="C138" s="55" t="s">
        <v>47</v>
      </c>
      <c r="D138" s="56" t="s">
        <v>98</v>
      </c>
      <c r="E138" s="57">
        <v>6</v>
      </c>
      <c r="F138" s="73"/>
      <c r="G138" s="57">
        <f t="shared" si="5"/>
        <v>0</v>
      </c>
    </row>
    <row r="139" spans="1:7" customFormat="1" ht="25.5">
      <c r="A139" s="54">
        <v>41</v>
      </c>
      <c r="B139" s="54">
        <v>10</v>
      </c>
      <c r="C139" s="55" t="s">
        <v>253</v>
      </c>
      <c r="D139" s="56" t="s">
        <v>96</v>
      </c>
      <c r="E139" s="57">
        <v>52.16</v>
      </c>
      <c r="F139" s="73"/>
      <c r="G139" s="57">
        <f t="shared" si="5"/>
        <v>0</v>
      </c>
    </row>
    <row r="140" spans="1:7" customFormat="1" ht="25.5">
      <c r="A140" s="54">
        <v>41</v>
      </c>
      <c r="B140" s="54">
        <v>11</v>
      </c>
      <c r="C140" s="55" t="s">
        <v>252</v>
      </c>
      <c r="D140" s="56" t="s">
        <v>96</v>
      </c>
      <c r="E140" s="57">
        <v>64.12</v>
      </c>
      <c r="F140" s="73"/>
      <c r="G140" s="57">
        <f t="shared" si="5"/>
        <v>0</v>
      </c>
    </row>
    <row r="141" spans="1:7" customFormat="1" ht="25.5">
      <c r="A141" s="54">
        <v>41</v>
      </c>
      <c r="B141" s="54">
        <v>12</v>
      </c>
      <c r="C141" s="55" t="s">
        <v>251</v>
      </c>
      <c r="D141" s="56" t="s">
        <v>96</v>
      </c>
      <c r="E141" s="57">
        <v>9.2490453966907094</v>
      </c>
      <c r="F141" s="73"/>
      <c r="G141" s="57">
        <f t="shared" si="5"/>
        <v>0</v>
      </c>
    </row>
    <row r="142" spans="1:7" s="51" customFormat="1" ht="13.5" thickBot="1">
      <c r="A142" s="47"/>
      <c r="B142" s="47"/>
      <c r="C142" s="48" t="s">
        <v>144</v>
      </c>
      <c r="D142" s="49"/>
      <c r="E142" s="50"/>
      <c r="F142" s="74"/>
      <c r="G142" s="50">
        <f>SUM(G130:G141)</f>
        <v>0</v>
      </c>
    </row>
    <row r="143" spans="1:7">
      <c r="C143" s="43"/>
      <c r="E143" s="41"/>
      <c r="G143" s="41"/>
    </row>
    <row r="144" spans="1:7" s="27" customFormat="1" ht="13.5" thickBot="1">
      <c r="A144" s="31">
        <v>42</v>
      </c>
      <c r="B144" s="31" t="s">
        <v>100</v>
      </c>
      <c r="C144" s="30" t="s">
        <v>89</v>
      </c>
      <c r="D144" s="29"/>
      <c r="E144" s="28"/>
      <c r="F144" s="72"/>
      <c r="G144" s="28"/>
    </row>
    <row r="145" spans="1:7" customFormat="1" ht="242.25">
      <c r="A145" s="54">
        <v>42</v>
      </c>
      <c r="B145" s="54">
        <v>1</v>
      </c>
      <c r="C145" s="55" t="s">
        <v>106</v>
      </c>
      <c r="D145" s="56"/>
      <c r="E145" s="57">
        <v>0</v>
      </c>
      <c r="F145" s="73"/>
      <c r="G145" s="57">
        <f>(E145*F145)</f>
        <v>0</v>
      </c>
    </row>
    <row r="146" spans="1:7" customFormat="1" ht="51">
      <c r="A146" s="54">
        <v>42</v>
      </c>
      <c r="B146" s="54">
        <v>7</v>
      </c>
      <c r="C146" s="55" t="s">
        <v>250</v>
      </c>
      <c r="D146" s="56" t="s">
        <v>98</v>
      </c>
      <c r="E146" s="57">
        <v>1</v>
      </c>
      <c r="F146" s="73"/>
      <c r="G146" s="57">
        <f>(E146*F146)</f>
        <v>0</v>
      </c>
    </row>
    <row r="147" spans="1:7" customFormat="1" ht="63.75">
      <c r="A147" s="54">
        <v>42</v>
      </c>
      <c r="B147" s="54">
        <v>8</v>
      </c>
      <c r="C147" s="55" t="s">
        <v>249</v>
      </c>
      <c r="D147" s="56" t="s">
        <v>98</v>
      </c>
      <c r="E147" s="57">
        <v>1</v>
      </c>
      <c r="F147" s="73"/>
      <c r="G147" s="57">
        <f>(E147*F147)</f>
        <v>0</v>
      </c>
    </row>
    <row r="148" spans="1:7" s="51" customFormat="1" ht="13.5" thickBot="1">
      <c r="A148" s="47"/>
      <c r="B148" s="47"/>
      <c r="C148" s="48" t="s">
        <v>144</v>
      </c>
      <c r="D148" s="49"/>
      <c r="E148" s="50"/>
      <c r="F148" s="74"/>
      <c r="G148" s="50">
        <f>SUM(G145:G147)</f>
        <v>0</v>
      </c>
    </row>
    <row r="149" spans="1:7">
      <c r="C149" s="43"/>
      <c r="E149" s="41"/>
      <c r="G149" s="41"/>
    </row>
    <row r="150" spans="1:7" s="27" customFormat="1" ht="13.5" thickBot="1">
      <c r="A150" s="31">
        <v>43</v>
      </c>
      <c r="B150" s="31" t="s">
        <v>100</v>
      </c>
      <c r="C150" s="30" t="s">
        <v>70</v>
      </c>
      <c r="D150" s="29"/>
      <c r="E150" s="28"/>
      <c r="F150" s="72"/>
      <c r="G150" s="28"/>
    </row>
    <row r="151" spans="1:7" customFormat="1" ht="242.25">
      <c r="A151" s="54">
        <v>43</v>
      </c>
      <c r="B151" s="54">
        <v>1</v>
      </c>
      <c r="C151" s="55" t="s">
        <v>106</v>
      </c>
      <c r="D151" s="56"/>
      <c r="E151" s="57">
        <v>0</v>
      </c>
      <c r="F151" s="73"/>
      <c r="G151" s="57">
        <f t="shared" ref="G151:G182" si="6">(E151*F151)</f>
        <v>0</v>
      </c>
    </row>
    <row r="152" spans="1:7" customFormat="1" ht="229.5">
      <c r="A152" s="54">
        <v>43</v>
      </c>
      <c r="B152" s="54">
        <v>2</v>
      </c>
      <c r="C152" s="55" t="s">
        <v>248</v>
      </c>
      <c r="D152" s="56"/>
      <c r="E152" s="57">
        <v>0</v>
      </c>
      <c r="F152" s="73"/>
      <c r="G152" s="57">
        <f t="shared" si="6"/>
        <v>0</v>
      </c>
    </row>
    <row r="153" spans="1:7" customFormat="1" ht="229.5">
      <c r="A153" s="54">
        <v>43</v>
      </c>
      <c r="B153" s="54">
        <v>3</v>
      </c>
      <c r="C153" s="55" t="s">
        <v>213</v>
      </c>
      <c r="D153" s="56"/>
      <c r="E153" s="57">
        <v>0</v>
      </c>
      <c r="F153" s="73"/>
      <c r="G153" s="57">
        <f t="shared" si="6"/>
        <v>0</v>
      </c>
    </row>
    <row r="154" spans="1:7" customFormat="1" ht="242.25">
      <c r="A154" s="54">
        <v>43</v>
      </c>
      <c r="B154" s="54">
        <v>4</v>
      </c>
      <c r="C154" s="55" t="s">
        <v>247</v>
      </c>
      <c r="D154" s="56"/>
      <c r="E154" s="57">
        <v>0</v>
      </c>
      <c r="F154" s="73"/>
      <c r="G154" s="57">
        <f t="shared" si="6"/>
        <v>0</v>
      </c>
    </row>
    <row r="155" spans="1:7" customFormat="1" ht="255">
      <c r="A155" s="54">
        <v>43</v>
      </c>
      <c r="B155" s="54">
        <v>5</v>
      </c>
      <c r="C155" s="55" t="s">
        <v>246</v>
      </c>
      <c r="D155" s="56"/>
      <c r="E155" s="57">
        <v>0</v>
      </c>
      <c r="F155" s="73"/>
      <c r="G155" s="57">
        <f t="shared" si="6"/>
        <v>0</v>
      </c>
    </row>
    <row r="156" spans="1:7" customFormat="1" ht="242.25">
      <c r="A156" s="54">
        <v>43</v>
      </c>
      <c r="B156" s="54">
        <v>6</v>
      </c>
      <c r="C156" s="55" t="s">
        <v>33</v>
      </c>
      <c r="D156" s="56"/>
      <c r="E156" s="57">
        <v>0</v>
      </c>
      <c r="F156" s="73"/>
      <c r="G156" s="57">
        <f t="shared" si="6"/>
        <v>0</v>
      </c>
    </row>
    <row r="157" spans="1:7" customFormat="1" ht="229.5">
      <c r="A157" s="54">
        <v>43</v>
      </c>
      <c r="B157" s="54">
        <v>7</v>
      </c>
      <c r="C157" s="55" t="s">
        <v>32</v>
      </c>
      <c r="D157" s="56"/>
      <c r="E157" s="57">
        <v>0</v>
      </c>
      <c r="F157" s="73"/>
      <c r="G157" s="57">
        <f t="shared" si="6"/>
        <v>0</v>
      </c>
    </row>
    <row r="158" spans="1:7" customFormat="1" ht="255">
      <c r="A158" s="54">
        <v>43</v>
      </c>
      <c r="B158" s="54">
        <v>8</v>
      </c>
      <c r="C158" s="55" t="s">
        <v>31</v>
      </c>
      <c r="D158" s="56"/>
      <c r="E158" s="57">
        <v>0</v>
      </c>
      <c r="F158" s="73"/>
      <c r="G158" s="57">
        <f t="shared" si="6"/>
        <v>0</v>
      </c>
    </row>
    <row r="159" spans="1:7" customFormat="1" ht="216.75">
      <c r="A159" s="54">
        <v>43</v>
      </c>
      <c r="B159" s="54">
        <v>9</v>
      </c>
      <c r="C159" s="55" t="s">
        <v>30</v>
      </c>
      <c r="D159" s="56"/>
      <c r="E159" s="57">
        <v>0</v>
      </c>
      <c r="F159" s="73"/>
      <c r="G159" s="57">
        <f t="shared" si="6"/>
        <v>0</v>
      </c>
    </row>
    <row r="160" spans="1:7" customFormat="1" ht="216.75">
      <c r="A160" s="54">
        <v>43</v>
      </c>
      <c r="B160" s="54">
        <v>10</v>
      </c>
      <c r="C160" s="55" t="s">
        <v>29</v>
      </c>
      <c r="D160" s="56"/>
      <c r="E160" s="57">
        <v>0</v>
      </c>
      <c r="F160" s="73"/>
      <c r="G160" s="57">
        <f t="shared" si="6"/>
        <v>0</v>
      </c>
    </row>
    <row r="161" spans="1:7" customFormat="1" ht="76.5">
      <c r="A161" s="54">
        <v>43</v>
      </c>
      <c r="B161" s="54">
        <v>11</v>
      </c>
      <c r="C161" s="55" t="s">
        <v>214</v>
      </c>
      <c r="D161" s="56"/>
      <c r="E161" s="57">
        <v>0</v>
      </c>
      <c r="F161" s="73"/>
      <c r="G161" s="57">
        <f t="shared" si="6"/>
        <v>0</v>
      </c>
    </row>
    <row r="162" spans="1:7" customFormat="1" ht="293.25">
      <c r="A162" s="54">
        <v>43</v>
      </c>
      <c r="B162" s="54">
        <v>12</v>
      </c>
      <c r="C162" s="55" t="s">
        <v>28</v>
      </c>
      <c r="D162" s="56"/>
      <c r="E162" s="57">
        <v>0</v>
      </c>
      <c r="F162" s="73"/>
      <c r="G162" s="57">
        <f t="shared" si="6"/>
        <v>0</v>
      </c>
    </row>
    <row r="163" spans="1:7" customFormat="1" ht="255">
      <c r="A163" s="54">
        <v>43</v>
      </c>
      <c r="B163" s="54">
        <v>13</v>
      </c>
      <c r="C163" s="55" t="s">
        <v>27</v>
      </c>
      <c r="D163" s="56"/>
      <c r="E163" s="57">
        <v>0</v>
      </c>
      <c r="F163" s="73"/>
      <c r="G163" s="57">
        <f t="shared" si="6"/>
        <v>0</v>
      </c>
    </row>
    <row r="164" spans="1:7" customFormat="1" ht="267.75">
      <c r="A164" s="54">
        <v>43</v>
      </c>
      <c r="B164" s="54">
        <v>14</v>
      </c>
      <c r="C164" s="55" t="s">
        <v>26</v>
      </c>
      <c r="D164" s="56"/>
      <c r="E164" s="57">
        <v>0</v>
      </c>
      <c r="F164" s="73"/>
      <c r="G164" s="57">
        <f t="shared" si="6"/>
        <v>0</v>
      </c>
    </row>
    <row r="165" spans="1:7" customFormat="1" ht="89.25">
      <c r="A165" s="54">
        <v>43</v>
      </c>
      <c r="B165" s="54">
        <v>15</v>
      </c>
      <c r="C165" s="55" t="s">
        <v>244</v>
      </c>
      <c r="D165" s="56" t="s">
        <v>98</v>
      </c>
      <c r="E165" s="57">
        <v>2</v>
      </c>
      <c r="F165" s="73"/>
      <c r="G165" s="57">
        <f t="shared" si="6"/>
        <v>0</v>
      </c>
    </row>
    <row r="166" spans="1:7" customFormat="1" ht="267.75">
      <c r="A166" s="54">
        <v>43</v>
      </c>
      <c r="B166" s="54">
        <v>16</v>
      </c>
      <c r="C166" s="55" t="s">
        <v>243</v>
      </c>
      <c r="D166" s="56"/>
      <c r="E166" s="57">
        <v>0</v>
      </c>
      <c r="F166" s="73"/>
      <c r="G166" s="57">
        <f t="shared" si="6"/>
        <v>0</v>
      </c>
    </row>
    <row r="167" spans="1:7" customFormat="1" ht="229.5">
      <c r="A167" s="54">
        <v>43</v>
      </c>
      <c r="B167" s="54">
        <v>17</v>
      </c>
      <c r="C167" s="55" t="s">
        <v>242</v>
      </c>
      <c r="D167" s="56"/>
      <c r="E167" s="57">
        <v>0</v>
      </c>
      <c r="F167" s="73"/>
      <c r="G167" s="57">
        <f t="shared" si="6"/>
        <v>0</v>
      </c>
    </row>
    <row r="168" spans="1:7" customFormat="1" ht="267.75">
      <c r="A168" s="54">
        <v>43</v>
      </c>
      <c r="B168" s="54">
        <v>18</v>
      </c>
      <c r="C168" s="55" t="s">
        <v>241</v>
      </c>
      <c r="D168" s="56"/>
      <c r="E168" s="57">
        <v>0</v>
      </c>
      <c r="F168" s="73"/>
      <c r="G168" s="57">
        <f t="shared" si="6"/>
        <v>0</v>
      </c>
    </row>
    <row r="169" spans="1:7" customFormat="1" ht="242.25">
      <c r="A169" s="54">
        <v>43</v>
      </c>
      <c r="B169" s="54">
        <v>19</v>
      </c>
      <c r="C169" s="59" t="s">
        <v>223</v>
      </c>
      <c r="D169" s="56"/>
      <c r="E169" s="57">
        <v>0</v>
      </c>
      <c r="F169" s="73"/>
      <c r="G169" s="57">
        <f t="shared" si="6"/>
        <v>0</v>
      </c>
    </row>
    <row r="170" spans="1:7" customFormat="1" ht="267.75">
      <c r="A170" s="54">
        <v>43</v>
      </c>
      <c r="B170" s="54">
        <v>20</v>
      </c>
      <c r="C170" s="59" t="s">
        <v>224</v>
      </c>
      <c r="D170" s="56"/>
      <c r="E170" s="57">
        <v>0</v>
      </c>
      <c r="F170" s="73"/>
      <c r="G170" s="57">
        <f t="shared" si="6"/>
        <v>0</v>
      </c>
    </row>
    <row r="171" spans="1:7" customFormat="1" ht="242.25">
      <c r="A171" s="54">
        <v>43</v>
      </c>
      <c r="B171" s="54">
        <v>21</v>
      </c>
      <c r="C171" s="55" t="s">
        <v>240</v>
      </c>
      <c r="D171" s="56" t="s">
        <v>98</v>
      </c>
      <c r="E171" s="57">
        <v>1</v>
      </c>
      <c r="F171" s="73"/>
      <c r="G171" s="57">
        <f t="shared" si="6"/>
        <v>0</v>
      </c>
    </row>
    <row r="172" spans="1:7" customFormat="1" ht="51">
      <c r="A172" s="54">
        <v>43</v>
      </c>
      <c r="B172" s="54">
        <v>22</v>
      </c>
      <c r="C172" s="55" t="s">
        <v>59</v>
      </c>
      <c r="D172" s="56" t="s">
        <v>98</v>
      </c>
      <c r="E172" s="57">
        <v>1</v>
      </c>
      <c r="F172" s="73"/>
      <c r="G172" s="57">
        <f t="shared" si="6"/>
        <v>0</v>
      </c>
    </row>
    <row r="173" spans="1:7" customFormat="1" ht="51">
      <c r="A173" s="54">
        <v>43</v>
      </c>
      <c r="B173" s="54">
        <v>23</v>
      </c>
      <c r="C173" s="55" t="s">
        <v>239</v>
      </c>
      <c r="D173" s="56" t="s">
        <v>98</v>
      </c>
      <c r="E173" s="57">
        <v>1</v>
      </c>
      <c r="F173" s="73"/>
      <c r="G173" s="57">
        <f t="shared" si="6"/>
        <v>0</v>
      </c>
    </row>
    <row r="174" spans="1:7" customFormat="1" ht="51">
      <c r="A174" s="54">
        <v>43</v>
      </c>
      <c r="B174" s="54">
        <v>24</v>
      </c>
      <c r="C174" s="55" t="s">
        <v>58</v>
      </c>
      <c r="D174" s="56" t="s">
        <v>98</v>
      </c>
      <c r="E174" s="57">
        <v>1</v>
      </c>
      <c r="F174" s="73"/>
      <c r="G174" s="57">
        <f t="shared" si="6"/>
        <v>0</v>
      </c>
    </row>
    <row r="175" spans="1:7" customFormat="1" ht="255">
      <c r="A175" s="54">
        <v>43</v>
      </c>
      <c r="B175" s="54">
        <v>25</v>
      </c>
      <c r="C175" s="55" t="s">
        <v>238</v>
      </c>
      <c r="D175" s="56"/>
      <c r="E175" s="57">
        <v>0</v>
      </c>
      <c r="F175" s="73"/>
      <c r="G175" s="57">
        <f t="shared" si="6"/>
        <v>0</v>
      </c>
    </row>
    <row r="176" spans="1:7" customFormat="1" ht="229.5">
      <c r="A176" s="54">
        <v>43</v>
      </c>
      <c r="B176" s="54">
        <v>26</v>
      </c>
      <c r="C176" s="55" t="s">
        <v>237</v>
      </c>
      <c r="D176" s="56"/>
      <c r="E176" s="57">
        <v>0</v>
      </c>
      <c r="F176" s="73"/>
      <c r="G176" s="57">
        <f t="shared" si="6"/>
        <v>0</v>
      </c>
    </row>
    <row r="177" spans="1:7" customFormat="1" ht="242.25">
      <c r="A177" s="54">
        <v>43</v>
      </c>
      <c r="B177" s="54">
        <v>27</v>
      </c>
      <c r="C177" s="55" t="s">
        <v>25</v>
      </c>
      <c r="D177" s="56"/>
      <c r="E177" s="57">
        <v>0</v>
      </c>
      <c r="F177" s="73"/>
      <c r="G177" s="57">
        <f t="shared" si="6"/>
        <v>0</v>
      </c>
    </row>
    <row r="178" spans="1:7" customFormat="1" ht="255">
      <c r="A178" s="54">
        <v>43</v>
      </c>
      <c r="B178" s="54">
        <v>28</v>
      </c>
      <c r="C178" s="55" t="s">
        <v>24</v>
      </c>
      <c r="D178" s="56"/>
      <c r="E178" s="57">
        <v>0</v>
      </c>
      <c r="F178" s="73"/>
      <c r="G178" s="57">
        <f t="shared" si="6"/>
        <v>0</v>
      </c>
    </row>
    <row r="179" spans="1:7" customFormat="1" ht="229.5">
      <c r="A179" s="54">
        <v>43</v>
      </c>
      <c r="B179" s="54">
        <v>29</v>
      </c>
      <c r="C179" s="55" t="s">
        <v>23</v>
      </c>
      <c r="D179" s="56"/>
      <c r="E179" s="57">
        <v>0</v>
      </c>
      <c r="F179" s="73"/>
      <c r="G179" s="57">
        <f t="shared" si="6"/>
        <v>0</v>
      </c>
    </row>
    <row r="180" spans="1:7" customFormat="1" ht="178.5">
      <c r="A180" s="54">
        <v>43</v>
      </c>
      <c r="B180" s="54">
        <v>30</v>
      </c>
      <c r="C180" s="55" t="s">
        <v>215</v>
      </c>
      <c r="D180" s="56"/>
      <c r="E180" s="57">
        <v>0</v>
      </c>
      <c r="F180" s="73"/>
      <c r="G180" s="57">
        <f t="shared" si="6"/>
        <v>0</v>
      </c>
    </row>
    <row r="181" spans="1:7" customFormat="1" ht="255">
      <c r="A181" s="54">
        <v>43</v>
      </c>
      <c r="B181" s="54">
        <v>31</v>
      </c>
      <c r="C181" s="55" t="s">
        <v>233</v>
      </c>
      <c r="D181" s="56" t="s">
        <v>98</v>
      </c>
      <c r="E181" s="57">
        <v>1</v>
      </c>
      <c r="F181" s="73"/>
      <c r="G181" s="57">
        <f t="shared" si="6"/>
        <v>0</v>
      </c>
    </row>
    <row r="182" spans="1:7" customFormat="1" ht="51">
      <c r="A182" s="54">
        <v>43</v>
      </c>
      <c r="B182" s="54">
        <v>33</v>
      </c>
      <c r="C182" s="55" t="s">
        <v>55</v>
      </c>
      <c r="D182" s="56" t="s">
        <v>98</v>
      </c>
      <c r="E182" s="57">
        <v>1</v>
      </c>
      <c r="F182" s="73"/>
      <c r="G182" s="57">
        <f t="shared" si="6"/>
        <v>0</v>
      </c>
    </row>
    <row r="183" spans="1:7" customFormat="1" ht="51">
      <c r="A183" s="54">
        <v>43</v>
      </c>
      <c r="B183" s="54">
        <v>34</v>
      </c>
      <c r="C183" s="55" t="s">
        <v>56</v>
      </c>
      <c r="D183" s="56" t="s">
        <v>98</v>
      </c>
      <c r="E183" s="57">
        <v>1</v>
      </c>
      <c r="F183" s="73"/>
      <c r="G183" s="57">
        <f t="shared" ref="G183:G203" si="7">(E183*F183)</f>
        <v>0</v>
      </c>
    </row>
    <row r="184" spans="1:7" customFormat="1" ht="51">
      <c r="A184" s="54">
        <v>43</v>
      </c>
      <c r="B184" s="54">
        <v>35</v>
      </c>
      <c r="C184" s="55" t="s">
        <v>57</v>
      </c>
      <c r="D184" s="56" t="s">
        <v>98</v>
      </c>
      <c r="E184" s="57">
        <v>1</v>
      </c>
      <c r="F184" s="73"/>
      <c r="G184" s="57">
        <f t="shared" si="7"/>
        <v>0</v>
      </c>
    </row>
    <row r="185" spans="1:7" customFormat="1" ht="255">
      <c r="A185" s="54">
        <v>43</v>
      </c>
      <c r="B185" s="54">
        <v>36</v>
      </c>
      <c r="C185" s="55" t="s">
        <v>22</v>
      </c>
      <c r="D185" s="56"/>
      <c r="E185" s="57">
        <v>0</v>
      </c>
      <c r="F185" s="73"/>
      <c r="G185" s="57">
        <f t="shared" si="7"/>
        <v>0</v>
      </c>
    </row>
    <row r="186" spans="1:7" customFormat="1" ht="242.25">
      <c r="A186" s="54">
        <v>43</v>
      </c>
      <c r="B186" s="54">
        <v>37</v>
      </c>
      <c r="C186" s="55" t="s">
        <v>21</v>
      </c>
      <c r="D186" s="56"/>
      <c r="E186" s="57">
        <v>0</v>
      </c>
      <c r="F186" s="73"/>
      <c r="G186" s="57">
        <f t="shared" si="7"/>
        <v>0</v>
      </c>
    </row>
    <row r="187" spans="1:7" customFormat="1" ht="242.25">
      <c r="A187" s="54">
        <v>43</v>
      </c>
      <c r="B187" s="54">
        <v>38</v>
      </c>
      <c r="C187" s="55" t="s">
        <v>20</v>
      </c>
      <c r="D187" s="56"/>
      <c r="E187" s="57">
        <v>0</v>
      </c>
      <c r="F187" s="73"/>
      <c r="G187" s="57">
        <f t="shared" si="7"/>
        <v>0</v>
      </c>
    </row>
    <row r="188" spans="1:7" customFormat="1" ht="242.25">
      <c r="A188" s="54">
        <v>43</v>
      </c>
      <c r="B188" s="54">
        <v>39</v>
      </c>
      <c r="C188" s="55" t="s">
        <v>19</v>
      </c>
      <c r="D188" s="56"/>
      <c r="E188" s="57">
        <v>0</v>
      </c>
      <c r="F188" s="73"/>
      <c r="G188" s="57">
        <f t="shared" si="7"/>
        <v>0</v>
      </c>
    </row>
    <row r="189" spans="1:7" customFormat="1" ht="242.25">
      <c r="A189" s="54">
        <v>43</v>
      </c>
      <c r="B189" s="54">
        <v>40</v>
      </c>
      <c r="C189" s="55" t="s">
        <v>234</v>
      </c>
      <c r="D189" s="56"/>
      <c r="E189" s="57">
        <v>0</v>
      </c>
      <c r="F189" s="73"/>
      <c r="G189" s="57">
        <f t="shared" si="7"/>
        <v>0</v>
      </c>
    </row>
    <row r="190" spans="1:7" customFormat="1" ht="140.25">
      <c r="A190" s="54">
        <v>43</v>
      </c>
      <c r="B190" s="54">
        <v>41</v>
      </c>
      <c r="C190" s="55" t="s">
        <v>53</v>
      </c>
      <c r="D190" s="56" t="s">
        <v>98</v>
      </c>
      <c r="E190" s="57">
        <v>1</v>
      </c>
      <c r="F190" s="73"/>
      <c r="G190" s="57">
        <f t="shared" si="7"/>
        <v>0</v>
      </c>
    </row>
    <row r="191" spans="1:7" customFormat="1" ht="51">
      <c r="A191" s="54">
        <v>43</v>
      </c>
      <c r="B191" s="54">
        <v>42</v>
      </c>
      <c r="C191" s="55" t="s">
        <v>54</v>
      </c>
      <c r="D191" s="56" t="s">
        <v>98</v>
      </c>
      <c r="E191" s="57">
        <v>1</v>
      </c>
      <c r="F191" s="73"/>
      <c r="G191" s="57">
        <f t="shared" si="7"/>
        <v>0</v>
      </c>
    </row>
    <row r="192" spans="1:7" customFormat="1" ht="293.25">
      <c r="A192" s="54">
        <v>43</v>
      </c>
      <c r="B192" s="54">
        <v>44</v>
      </c>
      <c r="C192" s="55" t="s">
        <v>18</v>
      </c>
      <c r="D192" s="56"/>
      <c r="E192" s="57">
        <v>0</v>
      </c>
      <c r="F192" s="73"/>
      <c r="G192" s="57">
        <f t="shared" si="7"/>
        <v>0</v>
      </c>
    </row>
    <row r="193" spans="1:7" customFormat="1" ht="165.75">
      <c r="A193" s="54">
        <v>43</v>
      </c>
      <c r="B193" s="54">
        <v>45</v>
      </c>
      <c r="C193" s="55" t="s">
        <v>17</v>
      </c>
      <c r="D193" s="56" t="s">
        <v>98</v>
      </c>
      <c r="E193" s="57">
        <v>1</v>
      </c>
      <c r="F193" s="73"/>
      <c r="G193" s="57">
        <f t="shared" si="7"/>
        <v>0</v>
      </c>
    </row>
    <row r="194" spans="1:7" customFormat="1" ht="293.25">
      <c r="A194" s="54">
        <v>43</v>
      </c>
      <c r="B194" s="54">
        <v>46</v>
      </c>
      <c r="C194" s="55" t="s">
        <v>16</v>
      </c>
      <c r="D194" s="56"/>
      <c r="E194" s="57">
        <v>0</v>
      </c>
      <c r="F194" s="73"/>
      <c r="G194" s="57">
        <f t="shared" si="7"/>
        <v>0</v>
      </c>
    </row>
    <row r="195" spans="1:7" customFormat="1" ht="216.75">
      <c r="A195" s="54">
        <v>43</v>
      </c>
      <c r="B195" s="54">
        <v>47</v>
      </c>
      <c r="C195" s="55" t="s">
        <v>15</v>
      </c>
      <c r="D195" s="56" t="s">
        <v>98</v>
      </c>
      <c r="E195" s="57">
        <v>2</v>
      </c>
      <c r="F195" s="73"/>
      <c r="G195" s="57">
        <f t="shared" si="7"/>
        <v>0</v>
      </c>
    </row>
    <row r="196" spans="1:7" customFormat="1" ht="293.25">
      <c r="A196" s="54">
        <v>43</v>
      </c>
      <c r="B196" s="54">
        <v>48</v>
      </c>
      <c r="C196" s="55" t="s">
        <v>14</v>
      </c>
      <c r="D196" s="56"/>
      <c r="E196" s="57">
        <v>0</v>
      </c>
      <c r="F196" s="73"/>
      <c r="G196" s="57">
        <f t="shared" si="7"/>
        <v>0</v>
      </c>
    </row>
    <row r="197" spans="1:7" customFormat="1" ht="255">
      <c r="A197" s="54">
        <v>43</v>
      </c>
      <c r="B197" s="54">
        <v>49</v>
      </c>
      <c r="C197" s="55" t="s">
        <v>13</v>
      </c>
      <c r="D197" s="56"/>
      <c r="E197" s="57">
        <v>0</v>
      </c>
      <c r="F197" s="73"/>
      <c r="G197" s="57">
        <f t="shared" si="7"/>
        <v>0</v>
      </c>
    </row>
    <row r="198" spans="1:7" customFormat="1" ht="153">
      <c r="A198" s="54">
        <v>43</v>
      </c>
      <c r="B198" s="54">
        <v>50</v>
      </c>
      <c r="C198" s="55" t="s">
        <v>12</v>
      </c>
      <c r="D198" s="56" t="s">
        <v>98</v>
      </c>
      <c r="E198" s="57">
        <v>1</v>
      </c>
      <c r="F198" s="73"/>
      <c r="G198" s="57">
        <f t="shared" si="7"/>
        <v>0</v>
      </c>
    </row>
    <row r="199" spans="1:7" customFormat="1" ht="306">
      <c r="A199" s="54">
        <v>43</v>
      </c>
      <c r="B199" s="54">
        <v>51</v>
      </c>
      <c r="C199" s="55" t="s">
        <v>11</v>
      </c>
      <c r="D199" s="56"/>
      <c r="E199" s="57">
        <v>0</v>
      </c>
      <c r="F199" s="73"/>
      <c r="G199" s="57">
        <f t="shared" si="7"/>
        <v>0</v>
      </c>
    </row>
    <row r="200" spans="1:7" customFormat="1" ht="178.5">
      <c r="A200" s="54">
        <v>43</v>
      </c>
      <c r="B200" s="54">
        <v>52</v>
      </c>
      <c r="C200" s="55" t="s">
        <v>10</v>
      </c>
      <c r="D200" s="56" t="s">
        <v>98</v>
      </c>
      <c r="E200" s="57">
        <v>1</v>
      </c>
      <c r="F200" s="73"/>
      <c r="G200" s="57">
        <f t="shared" si="7"/>
        <v>0</v>
      </c>
    </row>
    <row r="201" spans="1:7" customFormat="1" ht="38.25">
      <c r="A201" s="54">
        <v>43</v>
      </c>
      <c r="B201" s="54">
        <v>136</v>
      </c>
      <c r="C201" s="55" t="s">
        <v>9</v>
      </c>
      <c r="D201" s="56" t="s">
        <v>98</v>
      </c>
      <c r="E201" s="57">
        <v>1</v>
      </c>
      <c r="F201" s="73"/>
      <c r="G201" s="57">
        <f t="shared" si="7"/>
        <v>0</v>
      </c>
    </row>
    <row r="202" spans="1:7" customFormat="1" ht="38.25">
      <c r="A202" s="54">
        <v>43</v>
      </c>
      <c r="B202" s="54">
        <v>137</v>
      </c>
      <c r="C202" s="55" t="s">
        <v>8</v>
      </c>
      <c r="D202" s="56" t="s">
        <v>98</v>
      </c>
      <c r="E202" s="57">
        <v>3</v>
      </c>
      <c r="F202" s="73"/>
      <c r="G202" s="57">
        <f t="shared" si="7"/>
        <v>0</v>
      </c>
    </row>
    <row r="203" spans="1:7" customFormat="1" ht="51">
      <c r="A203" s="54">
        <v>43</v>
      </c>
      <c r="B203" s="54">
        <v>138</v>
      </c>
      <c r="C203" s="55" t="s">
        <v>7</v>
      </c>
      <c r="D203" s="56" t="s">
        <v>98</v>
      </c>
      <c r="E203" s="57">
        <v>13</v>
      </c>
      <c r="F203" s="73"/>
      <c r="G203" s="57">
        <f t="shared" si="7"/>
        <v>0</v>
      </c>
    </row>
    <row r="204" spans="1:7" s="51" customFormat="1" ht="13.5" thickBot="1">
      <c r="A204" s="47"/>
      <c r="B204" s="47"/>
      <c r="C204" s="48" t="s">
        <v>144</v>
      </c>
      <c r="D204" s="49"/>
      <c r="E204" s="50"/>
      <c r="F204" s="74"/>
      <c r="G204" s="50">
        <f>SUM(G151:G203)</f>
        <v>0</v>
      </c>
    </row>
    <row r="205" spans="1:7">
      <c r="C205" s="43"/>
      <c r="E205" s="41"/>
      <c r="G205" s="41"/>
    </row>
    <row r="206" spans="1:7" s="27" customFormat="1" ht="13.5" thickBot="1">
      <c r="A206" s="31">
        <v>45</v>
      </c>
      <c r="B206" s="31" t="s">
        <v>100</v>
      </c>
      <c r="C206" s="30" t="s">
        <v>6</v>
      </c>
      <c r="D206" s="29"/>
      <c r="E206" s="28"/>
      <c r="F206" s="72"/>
      <c r="G206" s="28"/>
    </row>
    <row r="207" spans="1:7" customFormat="1" ht="242.25">
      <c r="A207" s="54">
        <v>45</v>
      </c>
      <c r="B207" s="54">
        <v>1</v>
      </c>
      <c r="C207" s="55" t="s">
        <v>106</v>
      </c>
      <c r="D207" s="56"/>
      <c r="E207" s="57">
        <v>0</v>
      </c>
      <c r="F207" s="73"/>
      <c r="G207" s="57">
        <f>(E207*F207)</f>
        <v>0</v>
      </c>
    </row>
    <row r="208" spans="1:7" customFormat="1" ht="38.25">
      <c r="A208" s="54">
        <v>45</v>
      </c>
      <c r="B208" s="54">
        <v>2</v>
      </c>
      <c r="C208" s="55" t="s">
        <v>216</v>
      </c>
      <c r="D208" s="56" t="s">
        <v>96</v>
      </c>
      <c r="E208" s="57">
        <v>2.25</v>
      </c>
      <c r="F208" s="73"/>
      <c r="G208" s="57">
        <f>(E208*F208)</f>
        <v>0</v>
      </c>
    </row>
    <row r="209" spans="1:7" customFormat="1" ht="51">
      <c r="A209" s="54">
        <v>45</v>
      </c>
      <c r="B209" s="54">
        <v>3</v>
      </c>
      <c r="C209" s="55" t="s">
        <v>217</v>
      </c>
      <c r="D209" s="56" t="s">
        <v>96</v>
      </c>
      <c r="E209" s="57">
        <v>3.8</v>
      </c>
      <c r="F209" s="73"/>
      <c r="G209" s="57">
        <f>(E209*F209)</f>
        <v>0</v>
      </c>
    </row>
    <row r="210" spans="1:7" s="51" customFormat="1" ht="13.5" thickBot="1">
      <c r="A210" s="47"/>
      <c r="B210" s="47"/>
      <c r="C210" s="48" t="s">
        <v>144</v>
      </c>
      <c r="D210" s="49"/>
      <c r="E210" s="50"/>
      <c r="F210" s="74"/>
      <c r="G210" s="50">
        <f>SUM(G207:G209)</f>
        <v>0</v>
      </c>
    </row>
    <row r="211" spans="1:7">
      <c r="C211" s="43"/>
      <c r="E211" s="41"/>
      <c r="G211" s="41"/>
    </row>
    <row r="212" spans="1:7" s="27" customFormat="1" ht="13.5" thickBot="1">
      <c r="A212" s="31">
        <v>47</v>
      </c>
      <c r="B212" s="31" t="s">
        <v>100</v>
      </c>
      <c r="C212" s="30" t="s">
        <v>71</v>
      </c>
      <c r="D212" s="29"/>
      <c r="E212" s="28"/>
      <c r="F212" s="72"/>
      <c r="G212" s="28"/>
    </row>
    <row r="213" spans="1:7" customFormat="1" ht="242.25">
      <c r="A213" s="54">
        <v>47</v>
      </c>
      <c r="B213" s="54">
        <v>1</v>
      </c>
      <c r="C213" s="55" t="s">
        <v>106</v>
      </c>
      <c r="D213" s="56"/>
      <c r="E213" s="57">
        <v>0</v>
      </c>
      <c r="F213" s="73"/>
      <c r="G213" s="57">
        <f>(E213*F213)</f>
        <v>0</v>
      </c>
    </row>
    <row r="214" spans="1:7" customFormat="1" ht="38.25">
      <c r="A214" s="54">
        <v>47</v>
      </c>
      <c r="B214" s="54">
        <v>4</v>
      </c>
      <c r="C214" s="55" t="s">
        <v>111</v>
      </c>
      <c r="D214" s="56" t="s">
        <v>108</v>
      </c>
      <c r="E214" s="57">
        <v>10</v>
      </c>
      <c r="F214" s="73"/>
      <c r="G214" s="57">
        <f>(E214*F214)</f>
        <v>0</v>
      </c>
    </row>
    <row r="215" spans="1:7" customFormat="1" ht="63.75">
      <c r="A215" s="54">
        <v>47</v>
      </c>
      <c r="B215" s="54">
        <v>4</v>
      </c>
      <c r="C215" s="55" t="s">
        <v>218</v>
      </c>
      <c r="D215" s="56" t="s">
        <v>108</v>
      </c>
      <c r="E215" s="57">
        <v>10</v>
      </c>
      <c r="F215" s="73"/>
      <c r="G215" s="57">
        <f>(E215*F215)</f>
        <v>0</v>
      </c>
    </row>
    <row r="216" spans="1:7" s="51" customFormat="1" ht="13.5" thickBot="1">
      <c r="A216" s="47"/>
      <c r="B216" s="47"/>
      <c r="C216" s="48" t="s">
        <v>144</v>
      </c>
      <c r="D216" s="49"/>
      <c r="E216" s="50"/>
      <c r="F216" s="74"/>
      <c r="G216" s="50">
        <f>SUM(G213:G215)</f>
        <v>0</v>
      </c>
    </row>
    <row r="217" spans="1:7">
      <c r="C217" s="43"/>
      <c r="E217" s="41"/>
      <c r="G217" s="41"/>
    </row>
    <row r="218" spans="1:7" s="27" customFormat="1" ht="13.5" thickBot="1">
      <c r="A218" s="31">
        <v>48</v>
      </c>
      <c r="B218" s="31" t="s">
        <v>100</v>
      </c>
      <c r="C218" s="30" t="s">
        <v>72</v>
      </c>
      <c r="D218" s="29"/>
      <c r="E218" s="28"/>
      <c r="F218" s="72"/>
      <c r="G218" s="28"/>
    </row>
    <row r="219" spans="1:7" customFormat="1" ht="216.75">
      <c r="A219" s="54">
        <v>48</v>
      </c>
      <c r="B219" s="54">
        <v>1</v>
      </c>
      <c r="C219" s="55" t="s">
        <v>110</v>
      </c>
      <c r="D219" s="56"/>
      <c r="E219" s="57">
        <v>0</v>
      </c>
      <c r="F219" s="73"/>
      <c r="G219" s="57">
        <f>(E219*F219)</f>
        <v>0</v>
      </c>
    </row>
    <row r="220" spans="1:7" customFormat="1" ht="76.5">
      <c r="A220" s="54">
        <v>48</v>
      </c>
      <c r="B220" s="54">
        <v>3</v>
      </c>
      <c r="C220" s="55" t="s">
        <v>219</v>
      </c>
      <c r="D220" s="56" t="s">
        <v>108</v>
      </c>
      <c r="E220" s="57">
        <v>150</v>
      </c>
      <c r="F220" s="73"/>
      <c r="G220" s="57">
        <f>(E220*F220)</f>
        <v>0</v>
      </c>
    </row>
    <row r="221" spans="1:7" customFormat="1" ht="63.75">
      <c r="A221" s="54">
        <v>48</v>
      </c>
      <c r="B221" s="54">
        <v>4</v>
      </c>
      <c r="C221" s="55" t="s">
        <v>5</v>
      </c>
      <c r="D221" s="56" t="s">
        <v>108</v>
      </c>
      <c r="E221" s="57">
        <v>39.799999999999997</v>
      </c>
      <c r="F221" s="73"/>
      <c r="G221" s="57">
        <f>(E221*F221)</f>
        <v>0</v>
      </c>
    </row>
    <row r="222" spans="1:7" customFormat="1" ht="25.5">
      <c r="A222" s="54">
        <v>48</v>
      </c>
      <c r="B222" s="54">
        <v>5</v>
      </c>
      <c r="C222" s="55" t="s">
        <v>4</v>
      </c>
      <c r="D222" s="56" t="s">
        <v>108</v>
      </c>
      <c r="E222" s="57">
        <v>75</v>
      </c>
      <c r="F222" s="73"/>
      <c r="G222" s="57">
        <f>(E222*F222)</f>
        <v>0</v>
      </c>
    </row>
    <row r="223" spans="1:7" s="51" customFormat="1" ht="13.5" thickBot="1">
      <c r="A223" s="47"/>
      <c r="B223" s="47"/>
      <c r="C223" s="48" t="s">
        <v>144</v>
      </c>
      <c r="D223" s="49"/>
      <c r="E223" s="50"/>
      <c r="F223" s="74"/>
      <c r="G223" s="50">
        <f>SUM(G219:G222)</f>
        <v>0</v>
      </c>
    </row>
    <row r="224" spans="1:7">
      <c r="C224" s="43"/>
      <c r="E224" s="41"/>
      <c r="G224" s="41"/>
    </row>
    <row r="225" spans="1:7" s="27" customFormat="1" ht="13.5" thickBot="1">
      <c r="A225" s="31">
        <v>49</v>
      </c>
      <c r="B225" s="31" t="s">
        <v>100</v>
      </c>
      <c r="C225" s="30" t="s">
        <v>109</v>
      </c>
      <c r="D225" s="29"/>
      <c r="E225" s="28"/>
      <c r="F225" s="72"/>
      <c r="G225" s="28"/>
    </row>
    <row r="226" spans="1:7" customFormat="1" ht="242.25">
      <c r="A226" s="54">
        <v>49</v>
      </c>
      <c r="B226" s="54">
        <v>1</v>
      </c>
      <c r="C226" s="55" t="s">
        <v>64</v>
      </c>
      <c r="D226" s="56"/>
      <c r="E226" s="57"/>
      <c r="F226" s="73"/>
      <c r="G226" s="57"/>
    </row>
    <row r="227" spans="1:7" customFormat="1" ht="63.75">
      <c r="A227" s="54">
        <v>49</v>
      </c>
      <c r="B227" s="54">
        <v>2</v>
      </c>
      <c r="C227" s="55" t="s">
        <v>3</v>
      </c>
      <c r="D227" s="56" t="s">
        <v>108</v>
      </c>
      <c r="E227" s="57">
        <v>50</v>
      </c>
      <c r="F227" s="73"/>
      <c r="G227" s="57">
        <f>(E227*F227)</f>
        <v>0</v>
      </c>
    </row>
    <row r="228" spans="1:7" customFormat="1" ht="114.75">
      <c r="A228" s="54">
        <v>49</v>
      </c>
      <c r="B228" s="54">
        <v>3</v>
      </c>
      <c r="C228" s="55" t="s">
        <v>52</v>
      </c>
      <c r="D228" s="56" t="s">
        <v>108</v>
      </c>
      <c r="E228" s="57">
        <v>6.1</v>
      </c>
      <c r="F228" s="73"/>
      <c r="G228" s="57">
        <f>(E228*F228)</f>
        <v>0</v>
      </c>
    </row>
    <row r="229" spans="1:7" s="51" customFormat="1" ht="13.5" thickBot="1">
      <c r="A229" s="47"/>
      <c r="B229" s="47"/>
      <c r="C229" s="48" t="s">
        <v>144</v>
      </c>
      <c r="D229" s="49"/>
      <c r="E229" s="50"/>
      <c r="F229" s="74"/>
      <c r="G229" s="50">
        <f>SUM(G226:G228)</f>
        <v>0</v>
      </c>
    </row>
    <row r="230" spans="1:7">
      <c r="C230" s="43"/>
      <c r="E230" s="41"/>
      <c r="G230" s="41"/>
    </row>
    <row r="231" spans="1:7" s="27" customFormat="1" ht="13.5" thickBot="1">
      <c r="A231" s="31">
        <v>55</v>
      </c>
      <c r="B231" s="31" t="s">
        <v>100</v>
      </c>
      <c r="C231" s="30" t="s">
        <v>73</v>
      </c>
      <c r="D231" s="29"/>
      <c r="E231" s="28"/>
      <c r="F231" s="72"/>
      <c r="G231" s="28"/>
    </row>
    <row r="232" spans="1:7" customFormat="1" ht="216.75">
      <c r="A232" s="54">
        <v>55</v>
      </c>
      <c r="B232" s="54">
        <v>1</v>
      </c>
      <c r="C232" s="55" t="s">
        <v>51</v>
      </c>
      <c r="D232" s="56"/>
      <c r="E232" s="57">
        <v>0</v>
      </c>
      <c r="F232" s="73"/>
      <c r="G232" s="57">
        <f>(E232*F232)</f>
        <v>0</v>
      </c>
    </row>
    <row r="233" spans="1:7" customFormat="1" ht="102">
      <c r="A233" s="54">
        <v>55</v>
      </c>
      <c r="B233" s="54">
        <v>5</v>
      </c>
      <c r="C233" s="55" t="s">
        <v>220</v>
      </c>
      <c r="D233" s="56" t="s">
        <v>108</v>
      </c>
      <c r="E233" s="57">
        <v>53.4</v>
      </c>
      <c r="F233" s="73"/>
      <c r="G233" s="57">
        <f>(E233*F233)</f>
        <v>0</v>
      </c>
    </row>
    <row r="234" spans="1:7" s="51" customFormat="1" ht="13.5" thickBot="1">
      <c r="A234" s="47"/>
      <c r="B234" s="47"/>
      <c r="C234" s="48" t="s">
        <v>144</v>
      </c>
      <c r="D234" s="49"/>
      <c r="E234" s="50"/>
      <c r="F234" s="74"/>
      <c r="G234" s="50">
        <f>SUM(G232:G233)</f>
        <v>0</v>
      </c>
    </row>
    <row r="235" spans="1:7">
      <c r="C235" s="43"/>
      <c r="E235" s="41"/>
      <c r="G235" s="41"/>
    </row>
    <row r="236" spans="1:7" s="27" customFormat="1" ht="13.5" thickBot="1">
      <c r="A236" s="31">
        <v>57</v>
      </c>
      <c r="B236" s="31" t="s">
        <v>100</v>
      </c>
      <c r="C236" s="30" t="s">
        <v>107</v>
      </c>
      <c r="D236" s="29"/>
      <c r="E236" s="28"/>
      <c r="F236" s="72"/>
      <c r="G236" s="28"/>
    </row>
    <row r="237" spans="1:7" customFormat="1" ht="242.25">
      <c r="A237" s="54">
        <v>57</v>
      </c>
      <c r="B237" s="54">
        <v>1</v>
      </c>
      <c r="C237" s="55" t="s">
        <v>106</v>
      </c>
      <c r="D237" s="56"/>
      <c r="E237" s="57">
        <v>0</v>
      </c>
      <c r="F237" s="73"/>
      <c r="G237" s="57">
        <f>(E237*F237)</f>
        <v>0</v>
      </c>
    </row>
    <row r="238" spans="1:7" customFormat="1" ht="89.25">
      <c r="A238" s="54">
        <v>57</v>
      </c>
      <c r="B238" s="54">
        <v>7</v>
      </c>
      <c r="C238" s="55" t="s">
        <v>50</v>
      </c>
      <c r="D238" s="56" t="s">
        <v>98</v>
      </c>
      <c r="E238" s="57">
        <v>2</v>
      </c>
      <c r="F238" s="73"/>
      <c r="G238" s="57">
        <f>(E238*F238)</f>
        <v>0</v>
      </c>
    </row>
    <row r="239" spans="1:7" customFormat="1" ht="76.5">
      <c r="A239" s="54">
        <v>57</v>
      </c>
      <c r="B239" s="54">
        <v>8</v>
      </c>
      <c r="C239" s="55" t="s">
        <v>2</v>
      </c>
      <c r="D239" s="56" t="s">
        <v>98</v>
      </c>
      <c r="E239" s="57">
        <v>1</v>
      </c>
      <c r="F239" s="73"/>
      <c r="G239" s="57">
        <f>(E239*F239)</f>
        <v>0</v>
      </c>
    </row>
    <row r="240" spans="1:7" s="51" customFormat="1" ht="13.5" thickBot="1">
      <c r="A240" s="47"/>
      <c r="B240" s="47"/>
      <c r="C240" s="48" t="s">
        <v>144</v>
      </c>
      <c r="D240" s="49"/>
      <c r="E240" s="50"/>
      <c r="F240" s="74"/>
      <c r="G240" s="50">
        <f>SUM(G237:G239)</f>
        <v>0</v>
      </c>
    </row>
    <row r="241" spans="1:7">
      <c r="C241" s="43"/>
      <c r="E241" s="41"/>
      <c r="G241" s="41"/>
    </row>
    <row r="242" spans="1:7" s="27" customFormat="1" ht="13.5" thickBot="1">
      <c r="A242" s="31">
        <v>58</v>
      </c>
      <c r="B242" s="31" t="s">
        <v>100</v>
      </c>
      <c r="C242" s="30" t="s">
        <v>1</v>
      </c>
      <c r="D242" s="29"/>
      <c r="E242" s="28"/>
      <c r="F242" s="72"/>
      <c r="G242" s="28"/>
    </row>
    <row r="243" spans="1:7" customFormat="1" ht="242.25">
      <c r="A243" s="54">
        <v>58</v>
      </c>
      <c r="B243" s="54">
        <v>1</v>
      </c>
      <c r="C243" s="55" t="s">
        <v>106</v>
      </c>
      <c r="D243" s="56"/>
      <c r="E243" s="57">
        <v>0</v>
      </c>
      <c r="F243" s="73"/>
      <c r="G243" s="57">
        <f>(E243*F243)</f>
        <v>0</v>
      </c>
    </row>
    <row r="244" spans="1:7" customFormat="1" ht="89.25">
      <c r="A244" s="54">
        <v>58</v>
      </c>
      <c r="B244" s="54">
        <v>2</v>
      </c>
      <c r="C244" s="55" t="s">
        <v>221</v>
      </c>
      <c r="D244" s="56" t="s">
        <v>98</v>
      </c>
      <c r="E244" s="57">
        <v>1</v>
      </c>
      <c r="F244" s="73"/>
      <c r="G244" s="57">
        <f>(E244*F244)</f>
        <v>0</v>
      </c>
    </row>
    <row r="245" spans="1:7" customFormat="1" ht="293.25">
      <c r="A245" s="54">
        <v>58</v>
      </c>
      <c r="B245" s="54">
        <v>3</v>
      </c>
      <c r="C245" s="55" t="s">
        <v>235</v>
      </c>
      <c r="D245" s="56" t="s">
        <v>112</v>
      </c>
      <c r="E245" s="57">
        <v>1</v>
      </c>
      <c r="F245" s="73"/>
      <c r="G245" s="57">
        <f>(E245*F245)</f>
        <v>0</v>
      </c>
    </row>
    <row r="246" spans="1:7" customFormat="1" ht="280.5">
      <c r="A246" s="54">
        <v>58</v>
      </c>
      <c r="B246" s="54">
        <v>4</v>
      </c>
      <c r="C246" s="55" t="s">
        <v>236</v>
      </c>
      <c r="D246" s="56" t="s">
        <v>112</v>
      </c>
      <c r="E246" s="57">
        <v>6</v>
      </c>
      <c r="F246" s="73"/>
      <c r="G246" s="57">
        <f>(E246*F246)</f>
        <v>0</v>
      </c>
    </row>
    <row r="247" spans="1:7" s="51" customFormat="1" ht="13.5" thickBot="1">
      <c r="A247" s="47"/>
      <c r="B247" s="47"/>
      <c r="C247" s="48" t="s">
        <v>144</v>
      </c>
      <c r="D247" s="49"/>
      <c r="E247" s="50"/>
      <c r="F247" s="74"/>
      <c r="G247" s="50">
        <f>SUM(G243:G246)</f>
        <v>0</v>
      </c>
    </row>
    <row r="248" spans="1:7">
      <c r="C248" s="43"/>
      <c r="E248" s="41"/>
      <c r="G248" s="41"/>
    </row>
    <row r="249" spans="1:7" s="32" customFormat="1" ht="18">
      <c r="A249" s="36"/>
      <c r="B249" s="36"/>
      <c r="C249" s="35" t="s">
        <v>105</v>
      </c>
      <c r="D249" s="34"/>
      <c r="E249" s="33"/>
      <c r="F249" s="71"/>
      <c r="G249" s="33"/>
    </row>
    <row r="250" spans="1:7" s="27" customFormat="1" ht="13.5" thickBot="1">
      <c r="A250" s="31">
        <v>70</v>
      </c>
      <c r="B250" s="31" t="s">
        <v>100</v>
      </c>
      <c r="C250" s="30" t="s">
        <v>104</v>
      </c>
      <c r="D250" s="29"/>
      <c r="E250" s="28"/>
      <c r="F250" s="72"/>
      <c r="G250" s="28"/>
    </row>
    <row r="251" spans="1:7" customFormat="1" ht="38.25">
      <c r="A251" s="54">
        <v>70</v>
      </c>
      <c r="B251" s="54">
        <v>1</v>
      </c>
      <c r="C251" s="55" t="s">
        <v>0</v>
      </c>
      <c r="D251" s="56" t="s">
        <v>98</v>
      </c>
      <c r="E251" s="57">
        <v>3</v>
      </c>
      <c r="F251" s="73"/>
      <c r="G251" s="57">
        <f t="shared" ref="G251:G257" si="8">(E251*F251)</f>
        <v>0</v>
      </c>
    </row>
    <row r="252" spans="1:7" customFormat="1" ht="38.25">
      <c r="A252" s="54">
        <v>70</v>
      </c>
      <c r="B252" s="54">
        <v>2</v>
      </c>
      <c r="C252" s="55" t="s">
        <v>49</v>
      </c>
      <c r="D252" s="56" t="s">
        <v>98</v>
      </c>
      <c r="E252" s="57">
        <v>2</v>
      </c>
      <c r="F252" s="73"/>
      <c r="G252" s="57">
        <f t="shared" si="8"/>
        <v>0</v>
      </c>
    </row>
    <row r="253" spans="1:7" customFormat="1" ht="38.25">
      <c r="A253" s="54">
        <v>70</v>
      </c>
      <c r="B253" s="54">
        <v>3</v>
      </c>
      <c r="C253" s="55" t="s">
        <v>48</v>
      </c>
      <c r="D253" s="56" t="s">
        <v>98</v>
      </c>
      <c r="E253" s="57">
        <v>3</v>
      </c>
      <c r="F253" s="73"/>
      <c r="G253" s="57">
        <f t="shared" si="8"/>
        <v>0</v>
      </c>
    </row>
    <row r="254" spans="1:7" customFormat="1" ht="51">
      <c r="A254" s="54">
        <v>70</v>
      </c>
      <c r="B254" s="54">
        <v>4</v>
      </c>
      <c r="C254" s="55" t="s">
        <v>194</v>
      </c>
      <c r="D254" s="56" t="s">
        <v>98</v>
      </c>
      <c r="E254" s="57">
        <v>6</v>
      </c>
      <c r="F254" s="73"/>
      <c r="G254" s="57">
        <f t="shared" si="8"/>
        <v>0</v>
      </c>
    </row>
    <row r="255" spans="1:7" customFormat="1" ht="38.25">
      <c r="A255" s="54">
        <v>70</v>
      </c>
      <c r="B255" s="54">
        <v>5</v>
      </c>
      <c r="C255" s="55" t="s">
        <v>193</v>
      </c>
      <c r="D255" s="56" t="s">
        <v>112</v>
      </c>
      <c r="E255" s="57">
        <v>1</v>
      </c>
      <c r="F255" s="73"/>
      <c r="G255" s="57">
        <f t="shared" si="8"/>
        <v>0</v>
      </c>
    </row>
    <row r="256" spans="1:7" customFormat="1" ht="38.25">
      <c r="A256" s="54">
        <v>70</v>
      </c>
      <c r="B256" s="54">
        <v>6</v>
      </c>
      <c r="C256" s="55" t="s">
        <v>192</v>
      </c>
      <c r="D256" s="56" t="s">
        <v>112</v>
      </c>
      <c r="E256" s="57">
        <v>2</v>
      </c>
      <c r="F256" s="73"/>
      <c r="G256" s="57">
        <f t="shared" si="8"/>
        <v>0</v>
      </c>
    </row>
    <row r="257" spans="1:11" customFormat="1">
      <c r="A257" s="54">
        <v>70</v>
      </c>
      <c r="B257" s="54">
        <v>7</v>
      </c>
      <c r="C257" s="55" t="s">
        <v>102</v>
      </c>
      <c r="D257" s="56" t="s">
        <v>95</v>
      </c>
      <c r="E257" s="57">
        <v>1</v>
      </c>
      <c r="F257" s="73"/>
      <c r="G257" s="57">
        <f t="shared" si="8"/>
        <v>0</v>
      </c>
    </row>
    <row r="258" spans="1:11" s="51" customFormat="1" ht="13.5" thickBot="1">
      <c r="A258" s="47"/>
      <c r="B258" s="47"/>
      <c r="C258" s="48" t="s">
        <v>144</v>
      </c>
      <c r="D258" s="49"/>
      <c r="E258" s="50"/>
      <c r="F258" s="74"/>
      <c r="G258" s="50">
        <f>SUM(G251:G257)</f>
        <v>0</v>
      </c>
    </row>
    <row r="259" spans="1:11">
      <c r="C259" s="43"/>
      <c r="E259" s="41"/>
      <c r="G259" s="41"/>
    </row>
    <row r="260" spans="1:11" s="32" customFormat="1" ht="18">
      <c r="A260" s="36"/>
      <c r="B260" s="36"/>
      <c r="C260" s="35" t="s">
        <v>101</v>
      </c>
      <c r="D260" s="34"/>
      <c r="E260" s="33"/>
      <c r="F260" s="71"/>
      <c r="G260" s="33"/>
    </row>
    <row r="261" spans="1:11" s="27" customFormat="1" ht="13.5" thickBot="1">
      <c r="A261" s="31">
        <v>80</v>
      </c>
      <c r="B261" s="31" t="s">
        <v>100</v>
      </c>
      <c r="C261" s="30" t="s">
        <v>99</v>
      </c>
      <c r="D261" s="29"/>
      <c r="E261" s="28"/>
      <c r="F261" s="72"/>
      <c r="G261" s="28"/>
    </row>
    <row r="262" spans="1:11" customFormat="1" ht="38.25">
      <c r="A262" s="54">
        <v>80</v>
      </c>
      <c r="B262" s="54">
        <v>1</v>
      </c>
      <c r="C262" s="55" t="s">
        <v>222</v>
      </c>
      <c r="D262" s="56" t="s">
        <v>98</v>
      </c>
      <c r="E262" s="57">
        <v>2</v>
      </c>
      <c r="F262" s="73"/>
      <c r="G262" s="57">
        <f t="shared" ref="G262:G267" si="9">(E262*F262)</f>
        <v>0</v>
      </c>
    </row>
    <row r="263" spans="1:11" customFormat="1" ht="38.25">
      <c r="A263" s="54">
        <v>80</v>
      </c>
      <c r="B263" s="54">
        <v>2</v>
      </c>
      <c r="C263" s="55" t="s">
        <v>191</v>
      </c>
      <c r="D263" s="56" t="s">
        <v>98</v>
      </c>
      <c r="E263" s="57">
        <v>1</v>
      </c>
      <c r="F263" s="73"/>
      <c r="G263" s="57">
        <f t="shared" si="9"/>
        <v>0</v>
      </c>
    </row>
    <row r="264" spans="1:11" customFormat="1" ht="38.25">
      <c r="A264" s="54">
        <v>80</v>
      </c>
      <c r="B264" s="54">
        <v>3</v>
      </c>
      <c r="C264" s="55" t="s">
        <v>190</v>
      </c>
      <c r="D264" s="56" t="s">
        <v>98</v>
      </c>
      <c r="E264" s="57">
        <v>1</v>
      </c>
      <c r="F264" s="73"/>
      <c r="G264" s="57">
        <f t="shared" si="9"/>
        <v>0</v>
      </c>
    </row>
    <row r="265" spans="1:11" customFormat="1" ht="38.25">
      <c r="A265" s="54">
        <v>80</v>
      </c>
      <c r="B265" s="54">
        <v>4</v>
      </c>
      <c r="C265" s="55" t="s">
        <v>189</v>
      </c>
      <c r="D265" s="56" t="s">
        <v>98</v>
      </c>
      <c r="E265" s="57">
        <v>1</v>
      </c>
      <c r="F265" s="73"/>
      <c r="G265" s="57">
        <f t="shared" si="9"/>
        <v>0</v>
      </c>
    </row>
    <row r="266" spans="1:11" customFormat="1" ht="51">
      <c r="A266" s="54">
        <v>80</v>
      </c>
      <c r="B266" s="54">
        <v>5</v>
      </c>
      <c r="C266" s="55" t="s">
        <v>97</v>
      </c>
      <c r="D266" s="56" t="s">
        <v>96</v>
      </c>
      <c r="E266" s="57">
        <v>61.4</v>
      </c>
      <c r="F266" s="73"/>
      <c r="G266" s="57">
        <f t="shared" si="9"/>
        <v>0</v>
      </c>
    </row>
    <row r="267" spans="1:11" customFormat="1" ht="25.5">
      <c r="A267" s="54">
        <v>80</v>
      </c>
      <c r="B267" s="54">
        <v>6</v>
      </c>
      <c r="C267" s="55" t="s">
        <v>149</v>
      </c>
      <c r="D267" s="56" t="s">
        <v>95</v>
      </c>
      <c r="E267" s="57">
        <v>1</v>
      </c>
      <c r="F267" s="73"/>
      <c r="G267" s="57">
        <f t="shared" si="9"/>
        <v>0</v>
      </c>
    </row>
    <row r="268" spans="1:11" s="51" customFormat="1" ht="13.5" thickBot="1">
      <c r="A268" s="47"/>
      <c r="B268" s="47"/>
      <c r="C268" s="48" t="s">
        <v>144</v>
      </c>
      <c r="D268" s="49"/>
      <c r="E268" s="50"/>
      <c r="F268" s="74"/>
      <c r="G268" s="50">
        <f>SUM(G260:G267)</f>
        <v>0</v>
      </c>
      <c r="I268" s="62"/>
      <c r="J268" s="63"/>
      <c r="K268" s="64"/>
    </row>
    <row r="269" spans="1:11">
      <c r="C269" s="43"/>
      <c r="E269" s="41"/>
      <c r="G269" s="41"/>
      <c r="I269" s="62"/>
      <c r="J269" s="63"/>
      <c r="K269" s="64"/>
    </row>
    <row r="270" spans="1:11" customFormat="1">
      <c r="A270" s="54"/>
      <c r="B270" s="54"/>
      <c r="C270" s="60"/>
      <c r="D270" s="56"/>
      <c r="E270" s="58"/>
      <c r="F270" s="73"/>
      <c r="G270" s="58"/>
      <c r="I270" s="62"/>
      <c r="J270" s="63"/>
      <c r="K270" s="64"/>
    </row>
    <row r="271" spans="1:11" ht="18">
      <c r="A271" s="36"/>
      <c r="B271" s="36"/>
      <c r="C271" s="35" t="s">
        <v>198</v>
      </c>
      <c r="D271" s="34"/>
      <c r="E271" s="33"/>
      <c r="F271" s="71"/>
      <c r="G271" s="33"/>
      <c r="I271" s="62"/>
      <c r="J271" s="63"/>
      <c r="K271" s="64"/>
    </row>
    <row r="272" spans="1:11" ht="26.25" thickBot="1">
      <c r="A272" s="31">
        <v>80</v>
      </c>
      <c r="B272" s="31" t="s">
        <v>100</v>
      </c>
      <c r="C272" s="30" t="s">
        <v>199</v>
      </c>
      <c r="D272" s="29"/>
      <c r="E272" s="28"/>
      <c r="F272" s="72"/>
      <c r="G272" s="28"/>
      <c r="I272" s="62"/>
      <c r="J272" s="63"/>
      <c r="K272" s="64"/>
    </row>
    <row r="273" spans="1:11" ht="178.5">
      <c r="A273" s="54">
        <v>80</v>
      </c>
      <c r="B273" s="54">
        <v>1</v>
      </c>
      <c r="C273" s="55" t="s">
        <v>245</v>
      </c>
      <c r="D273" s="56" t="s">
        <v>108</v>
      </c>
      <c r="E273" s="57">
        <v>34</v>
      </c>
      <c r="F273" s="73"/>
      <c r="G273" s="57">
        <f>F273*E273</f>
        <v>0</v>
      </c>
      <c r="I273" s="65"/>
      <c r="J273" s="66"/>
      <c r="K273" s="67"/>
    </row>
    <row r="274" spans="1:11" ht="165.75">
      <c r="A274" s="54">
        <v>80</v>
      </c>
      <c r="B274" s="54">
        <v>2</v>
      </c>
      <c r="C274" s="55" t="s">
        <v>195</v>
      </c>
      <c r="D274" s="56" t="s">
        <v>108</v>
      </c>
      <c r="E274" s="68">
        <v>13.8</v>
      </c>
      <c r="F274" s="73"/>
      <c r="G274" s="57">
        <f>(E274*F274)</f>
        <v>0</v>
      </c>
      <c r="I274" s="61"/>
    </row>
    <row r="275" spans="1:11" ht="63.75">
      <c r="A275" s="54">
        <v>80</v>
      </c>
      <c r="B275" s="54">
        <v>3</v>
      </c>
      <c r="C275" s="65" t="s">
        <v>197</v>
      </c>
      <c r="D275" s="56" t="s">
        <v>108</v>
      </c>
      <c r="E275" s="57">
        <f>27.6</f>
        <v>27.6</v>
      </c>
      <c r="F275" s="73"/>
      <c r="G275" s="57">
        <f>F275*E275</f>
        <v>0</v>
      </c>
      <c r="I275" s="61"/>
    </row>
    <row r="276" spans="1:11" ht="63.75">
      <c r="A276" s="54"/>
      <c r="B276" s="54">
        <v>4</v>
      </c>
      <c r="C276" s="55" t="s">
        <v>200</v>
      </c>
      <c r="D276" s="56" t="s">
        <v>196</v>
      </c>
      <c r="E276" s="57">
        <v>1</v>
      </c>
      <c r="F276" s="73"/>
      <c r="G276" s="57">
        <f>F276*E276</f>
        <v>0</v>
      </c>
      <c r="I276" s="61"/>
    </row>
    <row r="277" spans="1:11" ht="63.75">
      <c r="A277" s="54"/>
      <c r="B277" s="54">
        <v>5</v>
      </c>
      <c r="C277" s="55" t="s">
        <v>201</v>
      </c>
      <c r="D277" s="56" t="s">
        <v>112</v>
      </c>
      <c r="E277" s="57">
        <v>1</v>
      </c>
      <c r="F277" s="73"/>
      <c r="G277" s="57">
        <f>F277*E277</f>
        <v>0</v>
      </c>
      <c r="I277" s="61"/>
    </row>
    <row r="278" spans="1:11">
      <c r="A278" s="54">
        <v>80</v>
      </c>
      <c r="B278" s="42">
        <v>6</v>
      </c>
      <c r="C278" s="55" t="s">
        <v>228</v>
      </c>
      <c r="D278" s="56"/>
      <c r="E278" s="57"/>
      <c r="F278" s="73"/>
      <c r="G278" s="57"/>
      <c r="I278" s="61"/>
    </row>
    <row r="279" spans="1:11" ht="126.75" customHeight="1">
      <c r="A279" s="54"/>
      <c r="B279" s="54"/>
      <c r="C279" s="55" t="s">
        <v>232</v>
      </c>
      <c r="D279" s="56"/>
      <c r="E279" s="57"/>
      <c r="F279" s="73"/>
      <c r="G279" s="57"/>
      <c r="I279" s="61"/>
    </row>
    <row r="280" spans="1:11" ht="38.25">
      <c r="A280" s="54"/>
      <c r="B280" s="54"/>
      <c r="C280" s="55" t="s">
        <v>229</v>
      </c>
      <c r="D280" s="56"/>
      <c r="E280" s="57"/>
      <c r="F280" s="73"/>
      <c r="G280" s="57"/>
      <c r="I280" s="61"/>
    </row>
    <row r="281" spans="1:11" ht="38.25">
      <c r="A281" s="54"/>
      <c r="B281" s="54"/>
      <c r="C281" s="55" t="s">
        <v>230</v>
      </c>
      <c r="D281" s="56"/>
      <c r="E281" s="57"/>
      <c r="F281" s="73"/>
      <c r="G281" s="57"/>
    </row>
    <row r="282" spans="1:11" ht="51">
      <c r="A282" s="54"/>
      <c r="B282" s="54"/>
      <c r="C282" s="55" t="s">
        <v>231</v>
      </c>
      <c r="D282" s="56" t="s">
        <v>112</v>
      </c>
      <c r="E282" s="57">
        <v>1</v>
      </c>
      <c r="F282" s="73"/>
      <c r="G282" s="57">
        <f>(E282*F282)</f>
        <v>0</v>
      </c>
    </row>
    <row r="283" spans="1:11" ht="13.5" thickBot="1">
      <c r="A283" s="47"/>
      <c r="B283" s="47"/>
      <c r="C283" s="48" t="s">
        <v>144</v>
      </c>
      <c r="D283" s="49"/>
      <c r="E283" s="50"/>
      <c r="F283" s="74"/>
      <c r="G283" s="50">
        <f>SUM(G273:G282)</f>
        <v>0</v>
      </c>
    </row>
    <row r="284" spans="1:11">
      <c r="C284" s="43"/>
      <c r="E284" s="41"/>
      <c r="G284" s="41"/>
    </row>
    <row r="290" spans="3:7">
      <c r="C290" s="55"/>
      <c r="D290" s="56"/>
      <c r="E290" s="57"/>
      <c r="F290" s="73"/>
      <c r="G290" s="57"/>
    </row>
    <row r="291" spans="3:7">
      <c r="C291" s="55"/>
      <c r="D291" s="56"/>
      <c r="E291" s="57"/>
      <c r="F291" s="73"/>
      <c r="G291" s="57"/>
    </row>
    <row r="293" spans="3:7">
      <c r="C293" s="55"/>
      <c r="D293" s="56"/>
      <c r="E293" s="57"/>
      <c r="F293" s="73"/>
      <c r="G293" s="57"/>
    </row>
    <row r="294" spans="3:7">
      <c r="C294" s="55"/>
      <c r="D294" s="56"/>
      <c r="E294" s="57"/>
      <c r="F294" s="73"/>
      <c r="G294" s="57"/>
    </row>
  </sheetData>
  <sheetProtection password="9FF9" sheet="1" objects="1" scenarios="1"/>
  <phoneticPr fontId="21" type="noConversion"/>
  <pageMargins left="0.70866141732283472" right="0.31683168316831684" top="0.74803149606299213" bottom="0.74803149606299213" header="0.31496062992125984" footer="0.31496062992125984"/>
  <pageSetup paperSize="9" orientation="portrait" horizontalDpi="4294967293" verticalDpi="4294967293" r:id="rId1"/>
  <headerFooter>
    <oddHeader>&amp;C&amp;A</oddHeader>
    <oddFooter>&amp;C&amp;P od &amp;N</oddFooter>
  </headerFooter>
  <rowBreaks count="8" manualBreakCount="8">
    <brk id="78" max="16383" man="1"/>
    <brk id="108" max="16383" man="1"/>
    <brk id="114" max="16383" man="1"/>
    <brk id="128" max="16383" man="1"/>
    <brk id="205" max="16383" man="1"/>
    <brk id="235" max="16383" man="1"/>
    <brk id="248" max="16383" man="1"/>
    <brk id="259" max="16383" man="1"/>
  </rowBreaks>
  <ignoredErrors>
    <ignoredError sqref="G27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NASLOVNICA</vt:lpstr>
      <vt:lpstr>REKAPITULACIJA</vt:lpstr>
      <vt:lpstr>PREDRAČUN</vt:lpstr>
      <vt:lpstr>PREDRAČUN!Tiskanje_naslovov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Aleksander</dc:creator>
  <cp:lastModifiedBy>Uporabnik</cp:lastModifiedBy>
  <cp:lastPrinted>2013-11-29T10:51:06Z</cp:lastPrinted>
  <dcterms:created xsi:type="dcterms:W3CDTF">2010-05-27T20:04:36Z</dcterms:created>
  <dcterms:modified xsi:type="dcterms:W3CDTF">2014-04-23T05:49:02Z</dcterms:modified>
</cp:coreProperties>
</file>