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745" windowHeight="1650" tabRatio="786"/>
  </bookViews>
  <sheets>
    <sheet name="PONUDBENI PREDRAČUN" sheetId="7" r:id="rId1"/>
    <sheet name="DODATNE ZAHTEVE" sheetId="8" r:id="rId2"/>
    <sheet name="SEZNAM PONUJENE OPREME" sheetId="9" r:id="rId3"/>
  </sheets>
  <definedNames>
    <definedName name="_xlnm.Print_Area" localSheetId="1">'DODATNE ZAHTEVE'!$A$1:$D$125</definedName>
    <definedName name="_xlnm.Print_Titles" localSheetId="0">'PONUDBENI PREDRAČUN'!$65:$66</definedName>
    <definedName name="_xlnm.Print_Titles" localSheetId="2">'SEZNAM PONUJENE OPREME'!$3:$5</definedName>
  </definedNames>
  <calcPr calcId="162913"/>
</workbook>
</file>

<file path=xl/calcChain.xml><?xml version="1.0" encoding="utf-8"?>
<calcChain xmlns="http://schemas.openxmlformats.org/spreadsheetml/2006/main">
  <c r="F390" i="7" l="1"/>
  <c r="F330" i="7"/>
  <c r="F333" i="7"/>
  <c r="F336" i="7"/>
  <c r="F339" i="7"/>
  <c r="F342" i="7"/>
  <c r="F345" i="7"/>
  <c r="F348" i="7"/>
  <c r="F351" i="7"/>
  <c r="F354" i="7"/>
  <c r="F481" i="7" l="1"/>
  <c r="F314" i="7"/>
  <c r="F312" i="7"/>
  <c r="F385" i="7" l="1"/>
  <c r="F382" i="7"/>
  <c r="F380" i="7"/>
  <c r="F378" i="7"/>
  <c r="F375" i="7"/>
  <c r="F372" i="7"/>
  <c r="F369" i="7"/>
  <c r="F366" i="7"/>
  <c r="F360" i="7"/>
  <c r="F387" i="7" l="1"/>
  <c r="F27" i="7" s="1"/>
  <c r="F59" i="7" s="1"/>
  <c r="F518" i="7" l="1"/>
  <c r="F516" i="7"/>
  <c r="F514" i="7"/>
  <c r="F512" i="7"/>
  <c r="F510" i="7"/>
  <c r="F508" i="7"/>
  <c r="F502" i="7"/>
  <c r="F500" i="7"/>
  <c r="F498" i="7"/>
  <c r="F496" i="7"/>
  <c r="F494" i="7"/>
  <c r="F492" i="7"/>
  <c r="F490" i="7"/>
  <c r="F488" i="7"/>
  <c r="F486" i="7"/>
  <c r="F479" i="7"/>
  <c r="F477" i="7"/>
  <c r="F476" i="7"/>
  <c r="F469" i="7"/>
  <c r="F467" i="7"/>
  <c r="F465" i="7"/>
  <c r="F463" i="7"/>
  <c r="F460" i="7"/>
  <c r="F459" i="7"/>
  <c r="F455" i="7"/>
  <c r="F450" i="7"/>
  <c r="F449" i="7"/>
  <c r="F448" i="7"/>
  <c r="F447" i="7"/>
  <c r="F446" i="7"/>
  <c r="F439" i="7"/>
  <c r="F437" i="7"/>
  <c r="F435" i="7"/>
  <c r="F433" i="7"/>
  <c r="F431" i="7"/>
  <c r="F470" i="7" l="1"/>
  <c r="F404" i="7" s="1"/>
  <c r="F505" i="7"/>
  <c r="F408" i="7" s="1"/>
  <c r="F520" i="7"/>
  <c r="F410" i="7" s="1"/>
  <c r="F441" i="7"/>
  <c r="F402" i="7" s="1"/>
  <c r="F482" i="7"/>
  <c r="F406" i="7" s="1"/>
  <c r="F310" i="7"/>
  <c r="F308" i="7"/>
  <c r="A308" i="7"/>
  <c r="A310" i="7" s="1"/>
  <c r="A312" i="7" s="1"/>
  <c r="A314" i="7" s="1"/>
  <c r="F306" i="7"/>
  <c r="F316" i="7" l="1"/>
  <c r="F54" i="7" s="1"/>
  <c r="F414" i="7"/>
  <c r="F417" i="7" s="1"/>
  <c r="F218" i="7"/>
  <c r="F246" i="7"/>
  <c r="F277" i="7"/>
  <c r="A275" i="7"/>
  <c r="A277" i="7" s="1"/>
  <c r="A279" i="7" s="1"/>
  <c r="F279" i="7"/>
  <c r="F275" i="7"/>
  <c r="F273" i="7"/>
  <c r="F216" i="7"/>
  <c r="F418" i="7" l="1"/>
  <c r="F419" i="7" s="1"/>
  <c r="F28" i="7"/>
  <c r="F62" i="7" s="1"/>
  <c r="F281" i="7"/>
  <c r="F47" i="7" s="1"/>
  <c r="F220" i="7"/>
  <c r="F125" i="7"/>
  <c r="F262" i="7" l="1"/>
  <c r="F260" i="7"/>
  <c r="F297" i="7"/>
  <c r="F295" i="7"/>
  <c r="F289" i="7" l="1"/>
  <c r="F288" i="7"/>
  <c r="F287" i="7"/>
  <c r="F226" i="7"/>
  <c r="F224" i="7"/>
  <c r="F222" i="7"/>
  <c r="F214" i="7"/>
  <c r="F212" i="7"/>
  <c r="F250" i="7"/>
  <c r="F193" i="7"/>
  <c r="F184" i="7"/>
  <c r="F178" i="7"/>
  <c r="F172" i="7"/>
  <c r="F171" i="7"/>
  <c r="F170" i="7"/>
  <c r="F177" i="7"/>
  <c r="F169" i="7"/>
  <c r="F168" i="7"/>
  <c r="F123" i="7"/>
  <c r="F127" i="7"/>
  <c r="F129" i="7"/>
  <c r="F253" i="7"/>
  <c r="F249" i="7"/>
  <c r="A245" i="7"/>
  <c r="A248" i="7" s="1"/>
  <c r="A252" i="7" s="1"/>
  <c r="F243" i="7"/>
  <c r="F84" i="7"/>
  <c r="F86" i="7"/>
  <c r="F74" i="7"/>
  <c r="F181" i="7"/>
  <c r="F255" i="7" l="1"/>
  <c r="F45" i="7" s="1"/>
  <c r="F202" i="7"/>
  <c r="F206" i="7"/>
  <c r="F293" i="7"/>
  <c r="F291" i="7"/>
  <c r="F190" i="7"/>
  <c r="F167" i="7"/>
  <c r="F176" i="7"/>
  <c r="F149" i="7"/>
  <c r="F145" i="7"/>
  <c r="F147" i="7"/>
  <c r="A147" i="7"/>
  <c r="A149" i="7" s="1"/>
  <c r="F121" i="7"/>
  <c r="F119" i="7"/>
  <c r="F131" i="7"/>
  <c r="F133" i="7"/>
  <c r="F107" i="7"/>
  <c r="F187" i="7"/>
  <c r="F166" i="7"/>
  <c r="F175" i="7"/>
  <c r="F299" i="7" l="1"/>
  <c r="F151" i="7"/>
  <c r="F37" i="7" s="1"/>
  <c r="F264" i="7"/>
  <c r="F163" i="7"/>
  <c r="F195" i="7" s="1"/>
  <c r="F43" i="7" s="1"/>
  <c r="A291" i="7"/>
  <c r="A293" i="7" s="1"/>
  <c r="A295" i="7" s="1"/>
  <c r="A297" i="7" s="1"/>
  <c r="F266" i="7"/>
  <c r="F204" i="7"/>
  <c r="A262" i="7"/>
  <c r="A264" i="7" s="1"/>
  <c r="A266" i="7" s="1"/>
  <c r="F135" i="7"/>
  <c r="F105" i="7"/>
  <c r="A84" i="7"/>
  <c r="A86" i="7" s="1"/>
  <c r="A88" i="7" s="1"/>
  <c r="A90" i="7" s="1"/>
  <c r="A92" i="7" s="1"/>
  <c r="A94" i="7" s="1"/>
  <c r="A96" i="7" s="1"/>
  <c r="A98" i="7" s="1"/>
  <c r="F98" i="7"/>
  <c r="F96" i="7"/>
  <c r="F94" i="7"/>
  <c r="F92" i="7"/>
  <c r="F90" i="7"/>
  <c r="F88" i="7"/>
  <c r="F82" i="7"/>
  <c r="F81" i="7"/>
  <c r="F80" i="7"/>
  <c r="F79" i="7"/>
  <c r="F78" i="7"/>
  <c r="F77" i="7"/>
  <c r="F76" i="7"/>
  <c r="F75" i="7"/>
  <c r="F73" i="7"/>
  <c r="F210" i="7"/>
  <c r="F208" i="7"/>
  <c r="A202" i="7"/>
  <c r="A204" i="7" s="1"/>
  <c r="A206" i="7" s="1"/>
  <c r="A208" i="7" s="1"/>
  <c r="A210" i="7" s="1"/>
  <c r="A212" i="7" s="1"/>
  <c r="A214" i="7" s="1"/>
  <c r="A216" i="7" s="1"/>
  <c r="A218" i="7" s="1"/>
  <c r="A220" i="7" s="1"/>
  <c r="A222" i="7" s="1"/>
  <c r="A224" i="7" s="1"/>
  <c r="A226" i="7" s="1"/>
  <c r="F200" i="7"/>
  <c r="A165" i="7"/>
  <c r="A174" i="7" s="1"/>
  <c r="A180" i="7" s="1"/>
  <c r="A183" i="7" s="1"/>
  <c r="A186" i="7" s="1"/>
  <c r="A189" i="7" s="1"/>
  <c r="A192" i="7" s="1"/>
  <c r="F111" i="7"/>
  <c r="F117" i="7"/>
  <c r="F115" i="7"/>
  <c r="F137" i="7"/>
  <c r="F113" i="7"/>
  <c r="F109" i="7"/>
  <c r="A107" i="7"/>
  <c r="A109" i="7" s="1"/>
  <c r="A111" i="7" s="1"/>
  <c r="A113" i="7" s="1"/>
  <c r="A115" i="7" s="1"/>
  <c r="A117" i="7" s="1"/>
  <c r="A119" i="7" s="1"/>
  <c r="A121" i="7" s="1"/>
  <c r="A123" i="7" s="1"/>
  <c r="A125" i="7" s="1"/>
  <c r="A127" i="7" s="1"/>
  <c r="A129" i="7" s="1"/>
  <c r="A131" i="7" s="1"/>
  <c r="A133" i="7" s="1"/>
  <c r="A135" i="7" s="1"/>
  <c r="A137" i="7" s="1"/>
  <c r="F48" i="7" l="1"/>
  <c r="F228" i="7"/>
  <c r="F44" i="7" s="1"/>
  <c r="F139" i="7"/>
  <c r="F36" i="7" s="1"/>
  <c r="F268" i="7"/>
  <c r="F46" i="7" s="1"/>
  <c r="F100" i="7"/>
  <c r="F35" i="7" s="1"/>
  <c r="F49" i="7" l="1"/>
  <c r="F25" i="7" s="1"/>
  <c r="F38" i="7"/>
  <c r="F24" i="7" l="1"/>
  <c r="E320" i="7"/>
  <c r="F320" i="7" s="1"/>
  <c r="F322" i="7" s="1"/>
  <c r="F55" i="7" s="1"/>
  <c r="F56" i="7" l="1"/>
  <c r="F26" i="7" s="1"/>
  <c r="F29" i="7" s="1"/>
  <c r="F30" i="7" l="1"/>
  <c r="F31" i="7" s="1"/>
</calcChain>
</file>

<file path=xl/sharedStrings.xml><?xml version="1.0" encoding="utf-8"?>
<sst xmlns="http://schemas.openxmlformats.org/spreadsheetml/2006/main" count="667" uniqueCount="402">
  <si>
    <t xml:space="preserve">OBJEKT:   </t>
  </si>
  <si>
    <t xml:space="preserve">INVESTITOR:  </t>
  </si>
  <si>
    <t xml:space="preserve">ŠTEVILKA PROJEKTA:  </t>
  </si>
  <si>
    <t>SKUPNA REKAPITULACIJA</t>
  </si>
  <si>
    <t>post.</t>
  </si>
  <si>
    <t>opis postavke</t>
  </si>
  <si>
    <t>količina</t>
  </si>
  <si>
    <t>€</t>
  </si>
  <si>
    <t>SLIKO-PLESKARSKA DELA</t>
  </si>
  <si>
    <t>SKUPAJ SLIKO-PLESKARSKA DELA:</t>
  </si>
  <si>
    <t>Splošni opis elementov na objektu:</t>
  </si>
  <si>
    <t>POPIS ARHITEKTURA</t>
  </si>
  <si>
    <t>GRADBENA IN ZAKLJUČNA DELA</t>
  </si>
  <si>
    <t>V ceni vseh postavk, morajo biti zajeta vsa dela: demontaža in odvoz obstoječih oken, dobava in montaža novih, osnovni material, steklo, pritrdilni in tesnilni material, okovje, zapiralno okovje ter material za vse zaključke. Izvajalec mora vse mere preveriti na licu mesta in izdelati ustrezno tehnično dokumentacijo in delavniške risbe v skladu z dogovorom s predstavnikom investitorja.</t>
  </si>
  <si>
    <t>RUŠITVENA DELA</t>
  </si>
  <si>
    <t>SKUPAJ RUŠITVENA DELA:</t>
  </si>
  <si>
    <t>B,1</t>
  </si>
  <si>
    <t>B,2</t>
  </si>
  <si>
    <t>SKUPAJ FASADERSKA DELA:</t>
  </si>
  <si>
    <t>FASADERSKA DELA</t>
  </si>
  <si>
    <t>B,3</t>
  </si>
  <si>
    <t>C,1</t>
  </si>
  <si>
    <t>kpl</t>
  </si>
  <si>
    <t>A/</t>
  </si>
  <si>
    <t>B/</t>
  </si>
  <si>
    <t>C/</t>
  </si>
  <si>
    <t>s projektantsko oceno vrednosti del</t>
  </si>
  <si>
    <t>A,2</t>
  </si>
  <si>
    <t>A,3</t>
  </si>
  <si>
    <t>Pripravljalna dela, ki zajemajo naslednje postavke:</t>
  </si>
  <si>
    <t>ur</t>
  </si>
  <si>
    <t xml:space="preserve"> - prijava gradbišča za izdelavo projekta dovoza in odvoza z gradbišča in lokacijo začasne deponije materialov, ruševin.</t>
  </si>
  <si>
    <t xml:space="preserve"> - ureditev gradbiščnega vodovodnega priključka  na javni vodovod po zahtevah upravljalca.</t>
  </si>
  <si>
    <t xml:space="preserve"> - ureditev gradbiščnega elektro priključka z začasno gradbiščno elektro omarico in izvedbo meritev.</t>
  </si>
  <si>
    <t>kos</t>
  </si>
  <si>
    <t xml:space="preserve"> - stroški ureditve gradbišča, namestitev pisarniškega kontejnerja, garderob za delavce, barake za orodje, kemičnega WC-ja, pavšal.</t>
  </si>
  <si>
    <t xml:space="preserve">Izdelava protiprašne zavese z praho nepropustno tkanino na fasadnem odru. 
</t>
  </si>
  <si>
    <t xml:space="preserve">Montaža in demontaža strehe nad zadnjim odrom iz cevi cevnega odra pokrite z deskami in strešno lepenko. Obračun po tlorisni površini nadstreška.
</t>
  </si>
  <si>
    <t>ME</t>
  </si>
  <si>
    <t>cena/enoto</t>
  </si>
  <si>
    <t>A1</t>
  </si>
  <si>
    <t>PRIPRAVLJALNA DELA</t>
  </si>
  <si>
    <t>SKUPAJ PRIPRAVLJALNA DELA:</t>
  </si>
  <si>
    <t xml:space="preserve"> - strošek izdelave varnostnega načrta.</t>
  </si>
  <si>
    <t xml:space="preserve"> - strošek varnostnega inženirja za čas del.</t>
  </si>
  <si>
    <t>Izdelava kvalitetnega dostopa na fasadni oder preko tipskih vgrajenih lestev na odru.</t>
  </si>
  <si>
    <t>Odstranitev obstoječih zunanjih okenskih polic.</t>
  </si>
  <si>
    <t>Odstranitev obstoječih vertikalnih odvodov strelovodov na fasadi skupaj z zidnimi pritrdili.</t>
  </si>
  <si>
    <t>Pazljiva demontaža in odstranitev obstoječih pločevinastih odtočnih cevi skupaj s zidnimi pritrdili, s shranjevanjem odtočnih cevi za ponovno uporabo.</t>
  </si>
  <si>
    <t>Transport ruševin in gradbenih odpadkov na začasno gradbiščno deponijo pred objektom. Vključno z najemom zabojnika, odvozom gradbenih odpadkov n plačilom predelave gradbenih odpadkov ter dostavo ustreznega evidenčnega lista za gradbene odpadke (po pravilniku).</t>
  </si>
  <si>
    <t>Montaža novih vertikalnih odvodov strelovodov na fasadi, z vsem novim pritrdilnim materialom prilagojenim odmikom novega izolativnega fasadnega ovoja, vključno z izvedbo meritev po opravljenih delih.</t>
  </si>
  <si>
    <t xml:space="preserve"> - gradbiščna ograja z gradbiščnimi vrati, kot fizična zapora.</t>
  </si>
  <si>
    <t>Ponovna montaža zunanjih enot klimatskih naprav s konzolnimi nosilci prilagojenimi odmikom novega izolativnega fasadnega ovoja, vključno s ponovnim polnjenejem plina in poizkusnim zagonom ob dokončani montaži.</t>
  </si>
  <si>
    <t>Vsa dela in detajli se morajo izvajati skladno s Tehničnimi smernicami GIZ PFSTI (TSPFSTI01).</t>
  </si>
  <si>
    <t>Izvajalec mora pridobiti tehnične smernice s strani dobavitelja materiala za fasado in opraviti Pull-off test za sidranje.</t>
  </si>
  <si>
    <t>Dobava in montaža novih okenskih polic iz aluminijaste vlečene pločevine deb. 2 mm, z odkapniki. Police naj iz fasade gledajo minimalno 4,00 cm, skupna širina se prilagodi obstoječim oknom in novi fasadni oblogi. Na policah mora biti vgrajen trak proti preprečitvi toplotnega mostu.</t>
  </si>
  <si>
    <t>OSTALA DELA</t>
  </si>
  <si>
    <t>Okna morajo biti zatesnjena z EPDM tesnili.</t>
  </si>
  <si>
    <t>Okna morajo imeti ročni mehanizem za odpiranje na dosegu rok in morajo biti opremljena s tesnilno gumo, okovjem visokega kvalitetnega razreda in kljuko iz umetnih mas.</t>
  </si>
  <si>
    <t>Odstranitev obstoječih LTŽ odtočnih cevi dolžine 2,00 m.</t>
  </si>
  <si>
    <t>ZEMELJSKA DELA</t>
  </si>
  <si>
    <t>Nakladanje in odvoz ostanka izkopanega materiala na trajno deponijo, vključno s plačilom takse.</t>
  </si>
  <si>
    <t>Dobava in montaža novih obstenskih strešnih obrob iz barvane aluminijaste pločevine deb. 0,70 mm, r.š.= 60 cm, vključno z vsem pritrdilnim in tesnilnim materialom.</t>
  </si>
  <si>
    <t>V ceni postavk je potrebno zajeti tudi vsa potrebna pomožna dela.</t>
  </si>
  <si>
    <t>Bo-Ing 3000 d.o.o.</t>
  </si>
  <si>
    <t>Šlandrov trg 20a</t>
  </si>
  <si>
    <t>3310 Žalec</t>
  </si>
  <si>
    <t>ENERGETSKA SANACIJA VRTCA VODMAT</t>
  </si>
  <si>
    <t>VRTEC VODMAT</t>
  </si>
  <si>
    <t>Korytkova 24, 1000 LJUBLJANA</t>
  </si>
  <si>
    <t>4/2015</t>
  </si>
  <si>
    <t>A/ GRADBENA DELA</t>
  </si>
  <si>
    <t>B/ ZAKLJUČNA DELA</t>
  </si>
  <si>
    <t xml:space="preserve"> - ureditev peš poti ob ograjnih elementih z opozorilno vrvico in obvestilnimi tablami. 
</t>
  </si>
  <si>
    <t>Odstranitev dela obstoječe lesene obloge zunanje ograje.</t>
  </si>
  <si>
    <t>GRADBENA DELA</t>
  </si>
  <si>
    <t xml:space="preserve"> - zaščita pločnika, zunanjih stopnic in ostalih zunanjih tlakovanih površin pred pričetkom del in čiščenje po končanih delih.</t>
  </si>
  <si>
    <t xml:space="preserve"> - zaščita dela notranjih talnih površin pred pričetkom del in čiščenje po končanih delih.</t>
  </si>
  <si>
    <t>Montaža, amortizacija za čas gradnje in demontaža kvalitetnega fasadnega odra, s kvalitetnim sidranjem, višine do 15 m z izdelavo projekta in statičnega računa.</t>
  </si>
  <si>
    <t>Premični notranji odri, višine do 2,00 m.</t>
  </si>
  <si>
    <t>Zaščita oken in vrat z PVC folijo in odstranitev po zaključku del z zidarskim čiščenjem.</t>
  </si>
  <si>
    <t>Premični notranji odri, višine od 2,00 - 4,00 m.</t>
  </si>
  <si>
    <t xml:space="preserve">Izvedba zaščite vhodov z "bled" ploščami, ograjnimi elementi in streho. Obračun po tlorisni površini nadstreška.
</t>
  </si>
  <si>
    <t>Pazljiva demontaža obstoječih kovinskih konstrukcij zunanjih tend, s shranjevanjem za dodedelavo in ponovno uporabo.</t>
  </si>
  <si>
    <t>Odklop, previdna demontaža in odstranitev zunanjih enot klimatskih naprav s konzolnimi nosilci, s shranjevanjem za ponovno uporabo.</t>
  </si>
  <si>
    <t>Odstranitev obstoječih zunanjih pločevinastih obrob atik, vključno s podkonstrukcijo in eventueleno vmesno toplotno izolacijo.</t>
  </si>
  <si>
    <t>Odstranitev obstoječih čelnih in obstenskih strešnih obrob.</t>
  </si>
  <si>
    <t>Odstranjevanje raznih manjših elementov iz fasadnih površin (razna svetila, hišne številke, napisne table, ostalo…) s shranjevanjem za ponovno uporabo.</t>
  </si>
  <si>
    <t>Rezanje in odstranitev dela obstoječih strešnih žlebov na stikih s fasadno površino.</t>
  </si>
  <si>
    <t>debelina izolacije 4,0 cm</t>
  </si>
  <si>
    <t>STAVBNO POHIŠTVO</t>
  </si>
  <si>
    <t>SKUPAJ STAVBNO POHIŠTVO:</t>
  </si>
  <si>
    <t>Vsa okna in vrata so PVC izvedbe , s prekinjenim toplotnim mostom, z najboljšo prakso v skladu s standardom Vinyl 2010 (ali enakovrednim standardom). V barvi po izbiri arhitekta (zunaj rjava, znotraj bela).</t>
  </si>
  <si>
    <t>Enokrilna toplotno izolativna vrata iz profilov iz umetnih mas, vratno krilo s tremi nasadili z zaščito pred poškodbami prstov, s kljuko po izbiri arhitekta, s samozapiralom, odpiranje vrat je navzven, z notranje strani mora biti nameščena tipka na takšni višini, ki je otroci ne dosežejo, skladno z EN179, zvočna zaščita Rw = 32 dB ali manj.</t>
  </si>
  <si>
    <t>Dodelava obstoječih strešnih žlebov zaradi novega izolacijskega sloja na fasadi (namestitev novih bočnih obrob).</t>
  </si>
  <si>
    <t>KROVSKO-KLEPARSKA DELA</t>
  </si>
  <si>
    <t>SKUPAJ KROVSKO-KLEPARSKA DELA:</t>
  </si>
  <si>
    <t>Dobava in montaža novih obrob atik iz barvane aluminijaste pločevine deb. 0,70 mm, r.š.= 60 cm, vključno z vsem pritrdilnim in tesnilnim materialom.</t>
  </si>
  <si>
    <t>enota VODMAT, KORYTKOVA 26</t>
  </si>
  <si>
    <t>SKUPAJ ZEMELJSKA DELA:</t>
  </si>
  <si>
    <t>MONTAŽNA DELA</t>
  </si>
  <si>
    <t>SKUPAJ MONTAŽNA DELA:</t>
  </si>
  <si>
    <t>barvni ton 1055</t>
  </si>
  <si>
    <t>barvni ton 2063</t>
  </si>
  <si>
    <t>barvni ton 3050</t>
  </si>
  <si>
    <t>Slikanje novo obdelanih vertikalnih in horizontalnih fasadnih površin (vključno s špaletami) s fasadno barvo kot npr. JUB JUMIX ali ustrezno podobno v več barvnih tonih.</t>
  </si>
  <si>
    <t>Slikanje obstoječih vertikalnih in horizontalnih fasadnih površin objekta zunajih sanitarij  s fasadno barvo kot npr. JUB JUMIX ali ustrezno podobno v barvnem tonu po izbiri arhitekta.</t>
  </si>
  <si>
    <t>Oplesk - popravilo opleska obstoječih kovinskih podestov in zavitih stopnic, z dekorativno zaščitno barvo 2x, s predhodnim čiščenjem (brušenjem) in opleskom površine z osnovnim premazom (sanacija delne korozije).</t>
  </si>
  <si>
    <t>Oplesk - popravilo opleska obstoječih kovinskih balkonskih ograj, z dekorativno zaščitno barvo 2x, s predhodnim čiščenjem (brušenjem) in opleskom površine z osnovnim premazom (sanacija delne korozije).</t>
  </si>
  <si>
    <t>B,4</t>
  </si>
  <si>
    <t>B,5</t>
  </si>
  <si>
    <t>Ponovna montaža obstoječih kovinskih konstrukcij zunanjih tend, z ustrezno potrebno predelavo zaradi izvedbe nove toplotne izolacije fasadnega ovoja.</t>
  </si>
  <si>
    <t>Ponovna namestitev raznih manjših elementov iz fasadnih površin (razna svetila, hišne številke, napisne table, ostalo…).</t>
  </si>
  <si>
    <t>C/ OSTALA DELA</t>
  </si>
  <si>
    <t>REKAPITULACIJA GRADBENIH DEL</t>
  </si>
  <si>
    <t>A1/ PRIPRAVLJALNA DELA</t>
  </si>
  <si>
    <t>A2/ RUŠITVENA DELA</t>
  </si>
  <si>
    <t>A3/ ZEMELJSKA DELA</t>
  </si>
  <si>
    <t>GRADBENA DELA SKUPAJ:</t>
  </si>
  <si>
    <t>REKAPITULACIJA ZAKLJUČNIH DEL</t>
  </si>
  <si>
    <t>REKAPITULACIJA OSTALIH DEL</t>
  </si>
  <si>
    <t>B1/ FASADERSKA DELA</t>
  </si>
  <si>
    <t>B2/ KROVSKO-KLEPARSKA DELA</t>
  </si>
  <si>
    <t>B3/ STAVBNO POHIŠTVO</t>
  </si>
  <si>
    <t>B4/ MONTAŽNA DELA</t>
  </si>
  <si>
    <t>ZAKLJUČNA DELA SKUPAJ:</t>
  </si>
  <si>
    <t>OSTALA DELA SKUPAJ:</t>
  </si>
  <si>
    <t>ZAKLJUČNA DELA</t>
  </si>
  <si>
    <t>Enokrilno okno v kleti iz profilov iz umetnih mas, zastekleno s termoizolacijskim steklom s plinskim polnjenjem. Z ročnim odpiranjem po shemi. Vključno z notranjo okensko polico iz umetnih mas in vgrajeno zunanjo varnostno rešetko.</t>
  </si>
  <si>
    <t>Zasip ob objektu, z izkopanim materialom, z izravnavo in utrjevanjem v plasteh. Na mestih obstoječe zazelenitve su vspostavi stanje enako obstoječemu.</t>
  </si>
  <si>
    <t>Strojno-ročni izkop zemljine III. Ktg (grušč, tampon, humus), ob objektu, z odmeton izkopanega materiala na rob izkopa, z ločevanjem izkopanega materiala za ponovno uporabo pri zasipih.</t>
  </si>
  <si>
    <t>Razna dodatna dela, obračun po dejanskih stroških z vpisom v gradbeni dnevnik in potrditvijo nadzornika. Rezervirana vsota 10% gradbenih in zaključnih del.</t>
  </si>
  <si>
    <t>DODATNA DELA</t>
  </si>
  <si>
    <t>SKUPAJ DODATNA DELA:</t>
  </si>
  <si>
    <t>Slikanje novih notranjih vertikalnih, poševnih in horizontalnih površin stropov iz mavčno kartonskih plošč s pol-disperzijsko notranjo barvo kot npr. JUPOL 3x ali ustrezno podobno v barvnem tonu po izbiri arhitekta, s predhodnim bandažiranjem, 2x kitanjem in brušenjem. Površina mora biti ravna in gladka. Vključno z obdelavo vseh notranjih okenskih špalet.</t>
  </si>
  <si>
    <t>Demontaža obstoječih širokolamelnih rolojev (žaluzij krpan) nad okni na fasadah in vodil za roloje ob oknih.</t>
  </si>
  <si>
    <t>Čiščenje objekta in gradbišča med in po končanih delih. Pavšal.</t>
  </si>
  <si>
    <t>Dobava in montaža novih snegolovov pri strešnih nad vhodi v objekt.</t>
  </si>
  <si>
    <t>Kompletna izvedba hodroizolacijskega sloja debeline 5 mm, iz elastične vodotesne mase kot npr. Hidrostop elastik ali ustrezno enake kvalitete. Vključno s predhodnim visokotlačnim čiščenjem in odpraševanjem obdelovane površine.</t>
  </si>
  <si>
    <t>B,6</t>
  </si>
  <si>
    <t>Ponovna montaža obstoječe pločevinaste strešne kritine, ki je bila odstranjena za dostop na podstrešje objekta in za sanacijo toplotne izolacije pri stenah-strehi pri sanitarijah v nadstropju, z vsem potrebnim pritrdilnim in tesnilnim materialom.</t>
  </si>
  <si>
    <t>Pazljiva odstranitev dela obstoječe pločevinaste strešne kritine za dostop na podstrešje objekta in za sanacijo toplotne izolacije pri stenah-strehi pri sanitarijah v nadstropju, s shranjevanjem za ponovno uporabo.</t>
  </si>
  <si>
    <t>SUHOMONTAŽNA DELA</t>
  </si>
  <si>
    <t>SKUPAJ SUHOMONTAŽNA DELA:</t>
  </si>
  <si>
    <t>B6/ SLIKO-PLESKARSKA DELA</t>
  </si>
  <si>
    <t>B5/ SUHOMONTAŽNA DELA</t>
  </si>
  <si>
    <t>zidarska dim. 90/530 cm</t>
  </si>
  <si>
    <t>Štirikrilno okno na prehodu med objektoma iz profilov iz umetnih mas, zastekleno s termoizolacijskim steklom s plinskim polnjenjem. Z ročnim odpiranjem po shemi. Vključno z notranjo in zunanjo okensko polico.</t>
  </si>
  <si>
    <t>Kompletna sanacija nadstreška nad že obstoječimi novo zgrajenimi stopnicami, po navodilih arhitekta oziroma investitorja.</t>
  </si>
  <si>
    <t xml:space="preserve"> + ddv 22 %</t>
  </si>
  <si>
    <t>VSE SKUPAJ:</t>
  </si>
  <si>
    <t>SKUPAJ:</t>
  </si>
  <si>
    <t>RAZNO</t>
  </si>
  <si>
    <t>izdelava PID dokumentacije</t>
  </si>
  <si>
    <t>SKUPAJ RAZNO:</t>
  </si>
  <si>
    <t>C,2</t>
  </si>
  <si>
    <t>Montaža vseh elementov oken in vrat mora biti po RAL smernici.</t>
  </si>
  <si>
    <t>Dobava in montaža novih širokolamelnih rolojev (žaluzij krpan, kot npr. roltek - krpan 3, v standardni barvi (po izbiri arhitekta) s pripadajočo zunanjo omarico,) z upravljanjem na elektro pogon.</t>
  </si>
  <si>
    <t>5.5.1.</t>
  </si>
  <si>
    <t>OGREVANJE</t>
  </si>
  <si>
    <t>TOPLOTNA POSTAJA</t>
  </si>
  <si>
    <t>Demontaža obstoječega kombiniranega regulacijskega ventila vključno s pogonom, vključno z odvozom na stalno deponijo</t>
  </si>
  <si>
    <t>Dobava in montaža kombiniranega prehodnega regulacijskega ventila s pogonom z varnostno funkcijo, s priključki za uvaritev, vključno z montažnim materialom, vključno z elektrodeli</t>
  </si>
  <si>
    <t>PN25 DN15</t>
  </si>
  <si>
    <t xml:space="preserve">Kvs = 4 m3/h </t>
  </si>
  <si>
    <t>Karakteristika enakoprocentna ali split, karakteristika pogona linearna.</t>
  </si>
  <si>
    <t xml:space="preserve">kakovostno npr. DANFOSS, tip AVQM, DN15, PN16, kvs=4 m3/h s pogonom DANFOSS, tip AMV13/14/230V ali enakovredno </t>
  </si>
  <si>
    <t>Demontaža obstoječega elektronskega krmilnika, vključno z odvozom na stalno deponijo</t>
  </si>
  <si>
    <t>Dobava in montaža elektronskega krmilnika toplotne postaje, vključno z montažnim materialom, vključno z elektrodeli</t>
  </si>
  <si>
    <t xml:space="preserve">kakovostno npr. DANFOSS, tip ECL 310, kompletno z aplikacijskim ključem A377 ali enakovredno </t>
  </si>
  <si>
    <t>Demontaža obstoječega merilnika toplote, vključno z odvozom na stalno deponijo</t>
  </si>
  <si>
    <t>Ultrazvočni toplotni števc z računsko enoto za merjenje porabe toplotne energije: 
Dobava in montaža računske enote CF 800 za US Echo II toplotni števec, ter konfiguracija.
Računska enota mora omogočati MBUS komunikacijo.</t>
  </si>
  <si>
    <t>kakovostno kot npr. Allmess, US ECHO II 1,5 + CF800 ali enakovredno</t>
  </si>
  <si>
    <t>Zagon in nastavitev parametrov sistema ogrevanja in priprave STV</t>
  </si>
  <si>
    <t>Izdelava PID projektne dokumentacije</t>
  </si>
  <si>
    <t>Sobno temperaturno tipalo z možnostjo M-Bus ali ModBus izhoda.</t>
  </si>
  <si>
    <t>Kakovostno kot npr.: Elvaco CMa11 ali enakovredno</t>
  </si>
  <si>
    <t>Razna nepredvidena dela</t>
  </si>
  <si>
    <t>ocena</t>
  </si>
  <si>
    <t>SKUPAJ</t>
  </si>
  <si>
    <t>D/</t>
  </si>
  <si>
    <t>STROJNE INSTALACIJE</t>
  </si>
  <si>
    <t>E/</t>
  </si>
  <si>
    <t>ELEKTRO DELA</t>
  </si>
  <si>
    <t>Dobava in montaža termostatskega ventila, kotni ali ravni, z vsem montažnim, tesnilnim in pritrdilnim materialom, na obstoječi radiator</t>
  </si>
  <si>
    <t>kakovostno npr.: DANFOSS tip RA-N DN15 ali enakovredno</t>
  </si>
  <si>
    <t>Zapiralo, kotno ali ravno, z vsem montažnim, tesnilnim in pritrdilnim materialom.</t>
  </si>
  <si>
    <t>kakovostno npr.: DANFOSS tip RLV DN15 ali enakovredno</t>
  </si>
  <si>
    <t>Termostatska glava s priključkom za Danfoss RA ventile in radiatorje z vgrajenim termostatskim ventilom, z vsem tesnilnim in pritrdilnim materialom.</t>
  </si>
  <si>
    <t>kakovostno npr.: DANFOSS tip RA 2940 ali enakovredno</t>
  </si>
  <si>
    <t>ELEKTRO DELA - sanacija (zamenjava) razsvetljave in ureditev CNS-a (kabelske povezave)</t>
  </si>
  <si>
    <t>Pri izdelavi ponudbe je potrebno upoštevati:
- Dobava in montaža opreme na položeno, označeno in preizkušeno inštalacijo
- Spuščanje sistema v pogon
- Šolanje uporabnika
- Predaja originalne proizvajalčeve dokumentacije, meritve, certifikati,...
- Prevozi in transportni stroški
- Drobni (doze, sponke,...) in vezni material                                                                                        - Vsa hrupna in dela, ki povzročajo hrup, dim ali pa so moteča za osebje Vrtca  (hišni red) je potrebno izvajati samo skladno z  navodili osebja Vrtca in nadzora</t>
  </si>
  <si>
    <t>REKAPITULACIJA STROŠKOV</t>
  </si>
  <si>
    <t xml:space="preserve">1 EL.INŠTALACIJE ZA JAKI TOK  </t>
  </si>
  <si>
    <t xml:space="preserve">   1.1 SVETILKE</t>
  </si>
  <si>
    <t xml:space="preserve">   1.2 INSTALACIJSKI MATERIAL</t>
  </si>
  <si>
    <t xml:space="preserve">   1.3 CENTRALNI NADZORNI SISTEM - CNS</t>
  </si>
  <si>
    <t xml:space="preserve">   1.4 STRELOVOD - sanacija</t>
  </si>
  <si>
    <t>2. POMOŽNA IN GRADBENA DELA</t>
  </si>
  <si>
    <t>3. PROJEKT IZVEDENIH DEL - PID (v treh izvodih)</t>
  </si>
  <si>
    <t>4. NEPREDVIDENA DELA (5%)- velja za vse postavke(potrjena s strani nadzora)</t>
  </si>
  <si>
    <t>SKUPAJ EUR:</t>
  </si>
  <si>
    <t>DDV</t>
  </si>
  <si>
    <t>SKUPAJ EUR z vključenim ddv-jem:</t>
  </si>
  <si>
    <t>1. EL. INŠTALACIJE ZA JAKI TOK</t>
  </si>
  <si>
    <t>1.1 Svetilke</t>
  </si>
  <si>
    <t>OPOMBA:</t>
  </si>
  <si>
    <t>Predvidene so LED svetilke, ki morajo imeti življnsko dobo vsaj 50.000 ur, oziroma garancijsko dobo vsaj 5 let. Sijalke morajo imeti barvno temparaturo 4000K razen če ni navedeno drugače. Vse svetilke (izgled + tehnične lastnosti) mora pred vgradnjo potrditi predstavnik naročnika!</t>
  </si>
  <si>
    <t>IGRALNICE, HODNIKI IN GARDEROBE</t>
  </si>
  <si>
    <t>Drobni, vezni in spojni maperial</t>
  </si>
  <si>
    <t>1.2 Instalacijski material</t>
  </si>
  <si>
    <t>1</t>
  </si>
  <si>
    <t>navadno ali izmenično</t>
  </si>
  <si>
    <t>navadno z LED indikatorjem</t>
  </si>
  <si>
    <t>serijsko</t>
  </si>
  <si>
    <t>preklopno 1-0-2 (krmiljenje svetilk)</t>
  </si>
  <si>
    <t>preklopno 1-0-2 (krmiljenje senčil)</t>
  </si>
  <si>
    <t>2</t>
  </si>
  <si>
    <t>Proizvajalec: STEINEL</t>
  </si>
  <si>
    <t>S2 - IS 3360, kot 360°, doseg r = 20m, montiran na stropu, bel, nadgraden</t>
  </si>
  <si>
    <t>Kabel s Cu vodniki - 0,5 kV položen pretežno na kabelske police in delno v cevi</t>
  </si>
  <si>
    <t>m</t>
  </si>
  <si>
    <t>Elektroinstalacijska cev, rebrasta, gibljiva, položena  podometno ali v tlaku</t>
  </si>
  <si>
    <t xml:space="preserve"> - i. c. fi 16 mm</t>
  </si>
  <si>
    <t>PVC kabelski kanal (NIK Kanal raznih dimenzij) za nadometni inštalacijski razvod raznih dimenzij</t>
  </si>
  <si>
    <t>Priklop senčil na motorni pogon na rezervne odcepe v el. razdelilcih</t>
  </si>
  <si>
    <t xml:space="preserve">Zarisovanje, funkcionalni preizkus, instalacijske meritve na tokokrogih razsvetljave in spuščanje v pogon </t>
  </si>
  <si>
    <t>1.3 CENTRALNI NADZORNI SISTEM - CNS</t>
  </si>
  <si>
    <t>Kabelske povezave:</t>
  </si>
  <si>
    <t>Temperaturna tipala in zbiralec impulzov za glavni elektro števec - Relay PadPulse M2C:</t>
  </si>
  <si>
    <t>~IY(St)Y 2x2x0,8 mm2</t>
  </si>
  <si>
    <t>~ UTP cat 6A</t>
  </si>
  <si>
    <t xml:space="preserve">Zarisovanje, funkcionalni preizkus in spuščanje v pogon </t>
  </si>
  <si>
    <t>1.4 STRELOVOD - sanacija</t>
  </si>
  <si>
    <t>Dobava in montaža</t>
  </si>
  <si>
    <t>Meritve strelovodne napeljave, komplet z meritvijo ozemljitvene upornosti z izdajo poročila in merilnih protokolov</t>
  </si>
  <si>
    <t xml:space="preserve">SKUPAJ                         </t>
  </si>
  <si>
    <t xml:space="preserve">Pregled obstoječega stanja iskanje vertikal in optimalnih tras za nove kable obvezno sodelovanje vzdrževalcev objekta </t>
  </si>
  <si>
    <t>Demontaža obstoječih elementov el. inštalacij (svetilke)</t>
  </si>
  <si>
    <t>Odvoz demontiranega materiala na zato predvideno deponijo oziroma v skladišče investitorja na lokaciji do 10 km.ocenjeno 1 x prevoz</t>
  </si>
  <si>
    <t>Dolblenje zidu kanal širine 5x8 cm; komplet s pozidavo</t>
  </si>
  <si>
    <t>m1</t>
  </si>
  <si>
    <t>Beljenje stropa s predhodnim kitanjem, komplet z osnovno in končno barvo (igralnice, hodniki + UPRAVNI PROSTORI)</t>
  </si>
  <si>
    <t>m2</t>
  </si>
  <si>
    <t>Čiščenje prostorv kjer so se izvajala dela</t>
  </si>
  <si>
    <r>
      <t>Opisi pozicij so skrajšani. Ponudba za izvedbo mora vsebovati</t>
    </r>
    <r>
      <rPr>
        <u/>
        <sz val="11"/>
        <rFont val="Calibri Light"/>
        <family val="2"/>
        <charset val="238"/>
      </rPr>
      <t xml:space="preserve"> vse stroške za kompletno izdelavo pozicije</t>
    </r>
    <r>
      <rPr>
        <sz val="11"/>
        <rFont val="Calibri Light"/>
        <family val="2"/>
        <charset val="238"/>
      </rPr>
      <t>, tudi če v popisu niso eksplicitno navedeni.</t>
    </r>
  </si>
  <si>
    <r>
      <t>m</t>
    </r>
    <r>
      <rPr>
        <vertAlign val="superscript"/>
        <sz val="11"/>
        <rFont val="Calibri Light"/>
        <family val="2"/>
        <charset val="238"/>
      </rPr>
      <t>1</t>
    </r>
  </si>
  <si>
    <r>
      <t>m</t>
    </r>
    <r>
      <rPr>
        <vertAlign val="superscript"/>
        <sz val="11"/>
        <rFont val="Calibri Light"/>
        <family val="2"/>
        <charset val="238"/>
      </rPr>
      <t>2</t>
    </r>
  </si>
  <si>
    <r>
      <t>Odstranitev obstoječih strešnih oken velikosti do 2 m</t>
    </r>
    <r>
      <rPr>
        <vertAlign val="superscript"/>
        <sz val="11"/>
        <rFont val="Calibri Light"/>
        <family val="2"/>
        <charset val="238"/>
      </rPr>
      <t>2</t>
    </r>
    <r>
      <rPr>
        <sz val="11"/>
        <rFont val="Calibri Light"/>
        <family val="2"/>
        <charset val="238"/>
      </rPr>
      <t>, vključno s pločevinastimi strešnimi obrobami.</t>
    </r>
  </si>
  <si>
    <r>
      <t>Odstranitev obstoječih strešnih oken (kupol) velikosti nad 2 m</t>
    </r>
    <r>
      <rPr>
        <vertAlign val="superscript"/>
        <sz val="11"/>
        <rFont val="Calibri Light"/>
        <family val="2"/>
        <charset val="238"/>
      </rPr>
      <t>2</t>
    </r>
    <r>
      <rPr>
        <sz val="11"/>
        <rFont val="Calibri Light"/>
        <family val="2"/>
        <charset val="238"/>
      </rPr>
      <t>, vključno s pločevinastimi strešnimi obrobami.</t>
    </r>
  </si>
  <si>
    <r>
      <t>m</t>
    </r>
    <r>
      <rPr>
        <vertAlign val="superscript"/>
        <sz val="11"/>
        <rFont val="Calibri Light"/>
        <family val="2"/>
        <charset val="238"/>
      </rPr>
      <t>3</t>
    </r>
  </si>
  <si>
    <t>Kompletna izvedba izolacijskega fasadnega ovoja na objektu z dobavo in oblaganjem fasade v sestavi kot npr.: fasadno lepilo weber therm exclusive P, toplotna izolacija iz kamene s koeficientom toplotne izolativnosti ƛ = 0,035 W/mK, brez preklopov, fasadnim lepilom weber therm exclusive P, armirno mrežico weber therm 9901, osnovnim premazom G700 ter vodoodbojnim zaključnim slojem weber pas top dry debeline 2 mm ali ustrezno enake kvalitete, z obdelavo vogalov in zaključkov s posebnimi vogalniki in odkapnimi profili. Z ustreznim sidranjem po navodilih proizvajalca. Vključno s predhodnim odpraševanjem površine in vsemi potrebnimi transporti.</t>
  </si>
  <si>
    <r>
      <rPr>
        <b/>
        <sz val="11"/>
        <rFont val="Calibri Light"/>
        <family val="2"/>
        <charset val="238"/>
      </rPr>
      <t>zid 1</t>
    </r>
    <r>
      <rPr>
        <sz val="11"/>
        <rFont val="Calibri Light"/>
        <family val="2"/>
        <charset val="238"/>
      </rPr>
      <t xml:space="preserve"> - debelina izolacije 12,0 cm</t>
    </r>
  </si>
  <si>
    <r>
      <rPr>
        <b/>
        <sz val="11"/>
        <rFont val="Calibri Light"/>
        <family val="2"/>
        <charset val="238"/>
      </rPr>
      <t>zid 1a</t>
    </r>
    <r>
      <rPr>
        <sz val="11"/>
        <rFont val="Calibri Light"/>
        <family val="2"/>
        <charset val="238"/>
      </rPr>
      <t xml:space="preserve"> - debelina izolacije 6,0 cm</t>
    </r>
  </si>
  <si>
    <r>
      <rPr>
        <b/>
        <sz val="11"/>
        <rFont val="Calibri Light"/>
        <family val="2"/>
        <charset val="238"/>
      </rPr>
      <t>zid 3</t>
    </r>
    <r>
      <rPr>
        <sz val="11"/>
        <rFont val="Calibri Light"/>
        <family val="2"/>
        <charset val="238"/>
      </rPr>
      <t xml:space="preserve"> - debelina izolacije 12,0 cm</t>
    </r>
  </si>
  <si>
    <r>
      <rPr>
        <b/>
        <sz val="11"/>
        <rFont val="Calibri Light"/>
        <family val="2"/>
        <charset val="238"/>
      </rPr>
      <t>zid 4</t>
    </r>
    <r>
      <rPr>
        <sz val="11"/>
        <rFont val="Calibri Light"/>
        <family val="2"/>
        <charset val="238"/>
      </rPr>
      <t xml:space="preserve"> - debelina izolacije 6,0 cm</t>
    </r>
  </si>
  <si>
    <r>
      <rPr>
        <b/>
        <sz val="11"/>
        <rFont val="Calibri Light"/>
        <family val="2"/>
        <charset val="238"/>
      </rPr>
      <t>povezovalni hodnik</t>
    </r>
    <r>
      <rPr>
        <sz val="11"/>
        <rFont val="Calibri Light"/>
        <family val="2"/>
        <charset val="238"/>
      </rPr>
      <t xml:space="preserve"> - debelina izolacije 12,0 cm</t>
    </r>
  </si>
  <si>
    <r>
      <rPr>
        <b/>
        <sz val="11"/>
        <rFont val="Calibri Light"/>
        <family val="2"/>
        <charset val="238"/>
      </rPr>
      <t>zunanji strop</t>
    </r>
    <r>
      <rPr>
        <sz val="11"/>
        <rFont val="Calibri Light"/>
        <family val="2"/>
        <charset val="238"/>
      </rPr>
      <t xml:space="preserve"> - debelina izolacije 12,0 cm</t>
    </r>
  </si>
  <si>
    <r>
      <rPr>
        <b/>
        <sz val="11"/>
        <rFont val="Calibri Light"/>
        <family val="2"/>
        <charset val="238"/>
      </rPr>
      <t>zunanji strop</t>
    </r>
    <r>
      <rPr>
        <sz val="11"/>
        <rFont val="Calibri Light"/>
        <family val="2"/>
        <charset val="238"/>
      </rPr>
      <t xml:space="preserve"> - debelina izolacije 6,0 cm</t>
    </r>
  </si>
  <si>
    <t>Kompletna izvedba izolacijskega fasadnega ovoja na objektu z dobavo in oblaganjem fasade v sestavi kot npr.: fasadno lepilo webwr therm plus ultra 020, toplotna izolacija iz RESOL trde pene s koeficientom toplotne izolativnosti ƛ = 0,020 W/mK, brez preklopov, armirno mrežico iz steklenih vlaken weber therm, osnovnim premazom G700 ter vodoodbojnim zaključnim slojem weber pas top dry debeline 2 mm ali ustrezno podobno, z obdelavo vogalov in zaključkov s posebnimi vogalniki in odkapnimi profili. Z ustreznim sidranjem po navodilih proizvajalca. Vključno s predhodnim čiščenjem in odpraševanjem površine ter vsemi potrebnimi transporti.</t>
  </si>
  <si>
    <r>
      <rPr>
        <b/>
        <sz val="11"/>
        <rFont val="Calibri Light"/>
        <family val="2"/>
        <charset val="238"/>
      </rPr>
      <t>zid 2</t>
    </r>
    <r>
      <rPr>
        <sz val="11"/>
        <rFont val="Calibri Light"/>
        <family val="2"/>
        <charset val="238"/>
      </rPr>
      <t xml:space="preserve"> - debelina izolacije 6,0 cm</t>
    </r>
  </si>
  <si>
    <r>
      <rPr>
        <b/>
        <sz val="11"/>
        <rFont val="Calibri Light"/>
        <family val="2"/>
        <charset val="238"/>
      </rPr>
      <t>zid 2a</t>
    </r>
    <r>
      <rPr>
        <sz val="11"/>
        <rFont val="Calibri Light"/>
        <family val="2"/>
        <charset val="238"/>
      </rPr>
      <t xml:space="preserve"> - debelina izolacije 6,0 cm</t>
    </r>
  </si>
  <si>
    <r>
      <rPr>
        <b/>
        <sz val="11"/>
        <rFont val="Calibri Light"/>
        <family val="2"/>
        <charset val="238"/>
      </rPr>
      <t>zid 4a</t>
    </r>
    <r>
      <rPr>
        <sz val="11"/>
        <rFont val="Calibri Light"/>
        <family val="2"/>
        <charset val="238"/>
      </rPr>
      <t xml:space="preserve"> - debelina izolacije 2,0 cm</t>
    </r>
  </si>
  <si>
    <r>
      <rPr>
        <b/>
        <sz val="11"/>
        <rFont val="Calibri Light"/>
        <family val="2"/>
        <charset val="238"/>
      </rPr>
      <t>zid 6</t>
    </r>
    <r>
      <rPr>
        <sz val="11"/>
        <rFont val="Calibri Light"/>
        <family val="2"/>
        <charset val="238"/>
      </rPr>
      <t xml:space="preserve"> - debelina izolacije 6,0 cm</t>
    </r>
  </si>
  <si>
    <t>Kompletna izvedba izolacijskega fasadnega ovoja fasadnega parapeta objekta z dobavo in oblaganjem fasade v sestavi kot npr.: Hidroiolacija iz elastične vodotesne mase Hidrostop elastik, lepilo za lepljenje izolacijske plošče na bitumenske podlage Weber tec Plasticol, toplotna izolacija XPS s koeficientom toplotne izolativnosti ƛ = 0,034 W/mK, brez preklopov, fasadno lepilo weber M758, osnovni premaz G700 ter vodoodbojnim zaključnim slojem weber pas top dry debeline 2 mm ali ustrezno enake kvalitete, z obdelavo vogalov in zaključkov s posebnimi vogalniki in odkapnimi profili, z obdelavo špalet s špaletnimi profili in aluminijastim profilom za podzidek z odkapom. Z ustreznim sidranjem po navodilih proizvajalca. Vključno s predhodnim čiščenjem obdelovane površine ter vsemi potrebnimi transporti.</t>
  </si>
  <si>
    <r>
      <rPr>
        <b/>
        <sz val="11"/>
        <rFont val="Calibri Light"/>
        <family val="2"/>
        <charset val="238"/>
      </rPr>
      <t>zid 5</t>
    </r>
    <r>
      <rPr>
        <sz val="11"/>
        <rFont val="Calibri Light"/>
        <family val="2"/>
        <charset val="238"/>
      </rPr>
      <t xml:space="preserve"> - debelina izolacije 12,0 cm</t>
    </r>
  </si>
  <si>
    <t>Kompletna izvedba izolacijskega ovoja sten objekta z dobavo in oblaganjem fasade v sestavi kot npr.: vodoodbojni zaključni sloj (Weber pas top dry) 2 mm, osnovni premaz G700, armirna mrežica iz steklenih vlaken (Weber therm 9901) , fasadno lepilo (Weber therm exclusive P) toplotna izolacija iz kamene volne ƛ = 0,035 W/mK in Weber therm exclusive P fasadno lepilo ali ustrezno enake kvalitete, z obdelavo vogalov in zaključkov s posebnimi vogalniki in odkapnimi profili. Z ustreznim sidranjem po navodilih proizvajalca. Vključno s predhodnim čiščenjem obdelovane površine ter vsemi potrebnimi transporti.</t>
  </si>
  <si>
    <r>
      <rPr>
        <b/>
        <sz val="11"/>
        <rFont val="Calibri Light"/>
        <family val="2"/>
        <charset val="238"/>
      </rPr>
      <t>zid 3a</t>
    </r>
    <r>
      <rPr>
        <sz val="11"/>
        <rFont val="Calibri Light"/>
        <family val="2"/>
        <charset val="238"/>
      </rPr>
      <t xml:space="preserve"> - debelina izolacije 12,0 cm</t>
    </r>
  </si>
  <si>
    <t>Kompletna izvedba izolacijskega fasadnega ovoja fasadnega podstavka objekta z dobavo in oblaganjem fasade v sestavi kot npr.: lepilo za lepljenje izolacijske plošče na bitumenske podlage weber tec plasticol, toplotna izolacija XPS s koeficientom toplotne izolativnosti ƛ = 0,035 W/mK, brez preklopov, fasadno lepilo za izdelavo armirnega sloja, osnovni premaz ter zaključni sloj Marmolit - pisan omet za podzidek ali ustrezno enake kvalitete, z obdelavo vogalov in zaključkov s posebnimi vogalniki in odkapnimi profili, z obdelavo špalet s špaletnimi profili in aluminijastim profilom za podzidek z odkapom. Z ustreznim sidranjem po navodilih proizvajalca. Vključno s predhodnim čiščenjem obdelovane površine ter vsemi potrebnimi transporti.</t>
  </si>
  <si>
    <r>
      <rPr>
        <b/>
        <sz val="11"/>
        <rFont val="Calibri Light"/>
        <family val="2"/>
        <charset val="238"/>
      </rPr>
      <t>cokl nad terenom</t>
    </r>
    <r>
      <rPr>
        <sz val="11"/>
        <rFont val="Calibri Light"/>
        <family val="2"/>
        <charset val="238"/>
      </rPr>
      <t xml:space="preserve"> - debelina izolacije 12,0 cm</t>
    </r>
  </si>
  <si>
    <r>
      <t>Kompletna izvedba izolacijskega fasadnega ovoja fasadnega podstavka objekta z dobavo in oblaganjem fasade v sestavi kot npr.: lepilo za lepljenje izolacijske plošče na bitumenske podlage weber tec plasticol, toplotna izolacija XPS s koeficientom toplotne izolativnosti Uw = 0,035 W/m</t>
    </r>
    <r>
      <rPr>
        <vertAlign val="superscript"/>
        <sz val="11"/>
        <rFont val="Calibri Light"/>
        <family val="2"/>
        <charset val="238"/>
      </rPr>
      <t>2</t>
    </r>
    <r>
      <rPr>
        <sz val="11"/>
        <rFont val="Calibri Light"/>
        <family val="2"/>
        <charset val="238"/>
      </rPr>
      <t>K, brez preklopov, zaščitna Tefond čepasta folija ali ustrezno podobno. Z ustreznim sidranjem po navodilih proizvajalca. Vključno s predhodnim čiščenjem obdelovane površine ter vsemi potrebnimi transporti.</t>
    </r>
  </si>
  <si>
    <r>
      <rPr>
        <b/>
        <sz val="11"/>
        <rFont val="Calibri Light"/>
        <family val="2"/>
        <charset val="238"/>
      </rPr>
      <t>cokl pod terenom</t>
    </r>
    <r>
      <rPr>
        <sz val="11"/>
        <rFont val="Calibri Light"/>
        <family val="2"/>
        <charset val="238"/>
      </rPr>
      <t xml:space="preserve"> - debelina izolacije 12,0 cm</t>
    </r>
  </si>
  <si>
    <t>Kompletna obdelava okenskih in vratnih špalet fasadnega ovoja na objektu z dobavo in oblaganjem fasade v sestavi kot npr.: fasadno lepilo weber therm plus ultra 020, toplotna izolacija iz RESOL trde pene s koeficientom toplotne izolativnosti ƛ = 0,020 W/mK, brez preklopov, armirno mrežico iz steklenih vlaken webwr therm, osnovnim premazom G700 ter vodoodbojnim zaključnim slojem weber pas top dry debeline 2 mm ali ustrezno enake kvalitete, z obdelavo vogalov in zaključkov s posebnimi vogalniki in odkapnimi profili. Z ustreznim sidranjem po navodilih proizvajalca. Vključno s predhodnim čiščenjem in odpraševanjem površine ter vsemi potrebnimi transporti.</t>
  </si>
  <si>
    <t>Montaža obstoječih odtočnih cevi Ø125mm iz pločevine. Z dobavo novih sider z ustreznim odmikom prilagojenim izvedbi novega izolativnega fasadnega ovoja.</t>
  </si>
  <si>
    <t>Dobava in montaža LTŽ odtočnih cevi Ø125mm, h=1,00 m. Z ustreznim odmikom prilagojenim izvedbi novega izolativnega fasadnega ovoja in dodelavo vtokov v obstoječe peskolove. LTŽ odtočne cevi morajo biti ustrezno antikorozijsko zaščitene in dekorativno pobarvane v tonu po navodilu arhitekta.</t>
  </si>
  <si>
    <t>Dobava in montaža novih LTŽ kolen Ø125 mm, kot predelava vtokov v obstoječe peskolove. LTŽ kolena morajo biti ustrezno antikorozijsko zaščitena in dekorativno pobarvana v tonu po navodilu arhitekta.</t>
  </si>
  <si>
    <r>
      <t>Dobava in montaža dvoslojih termoizolativnih strešnih kupol, kot npr.: Alux VISS, Akripol, dim. 289/117 cm, skupne toplotne prehodnosti Uw = 1,1 W/m</t>
    </r>
    <r>
      <rPr>
        <vertAlign val="superscript"/>
        <sz val="11"/>
        <rFont val="Calibri Light"/>
        <family val="2"/>
        <charset val="238"/>
      </rPr>
      <t>2</t>
    </r>
    <r>
      <rPr>
        <sz val="11"/>
        <rFont val="Calibri Light"/>
        <family val="2"/>
        <charset val="238"/>
      </rPr>
      <t>K, zunanji polikarbonatni sloj za zaščito pred udraci ali ustrezno podobno, montaža po RAL, vključno z vsem pritrdilnim in tesnilnim materialom ter strešnimi obrobami.</t>
    </r>
  </si>
  <si>
    <r>
      <t>Dobava in montaža PVC enokrkrilnih strešnih oken, kot npr.: ROTO DESIGNO R8, Roto blue Tec z MDA vgradnim izolacijskim okvirjem, tovarniška ozn. 9/9, dim. 94/98 (100/104) cm, okvir zunaj rjave, znotraj bele barve, trojna izolacijska zasteklitev iz kaljenega varnostnega stekla s premazom proti rosenju in pritihrupno zaščito, skupne toplotne prehodnosti Uw = 1,0 W/m</t>
    </r>
    <r>
      <rPr>
        <vertAlign val="superscript"/>
        <sz val="11"/>
        <rFont val="Calibri Light"/>
        <family val="2"/>
        <charset val="238"/>
      </rPr>
      <t>2</t>
    </r>
    <r>
      <rPr>
        <sz val="11"/>
        <rFont val="Calibri Light"/>
        <family val="2"/>
        <charset val="238"/>
      </rPr>
      <t>K, Ug = 0,8 W/m</t>
    </r>
    <r>
      <rPr>
        <vertAlign val="superscript"/>
        <sz val="11"/>
        <rFont val="Calibri Light"/>
        <family val="2"/>
        <charset val="238"/>
      </rPr>
      <t>2</t>
    </r>
    <r>
      <rPr>
        <sz val="11"/>
        <rFont val="Calibri Light"/>
        <family val="2"/>
        <charset val="238"/>
      </rPr>
      <t>K, 4 točkovno zapiranje, s kljuko za preprosto upravljanje z eno roko (vse funkcije spodaj), opremljena z zunanjimi senčili - roleto na ročni pogon v rjavi barvi ali ustrezno podobno, montaža po RAL, vključno z vsem pritrdilnim in tesnilnim materialom ter tipskimi strešnimi obrobami proizvajalca.</t>
    </r>
  </si>
  <si>
    <r>
      <t>Dobava in montaža PVC enokrkrilnih strešnih oken, kot npr.: ROTO DESIGNO R8, Roto blue Tec z MDA vgradnim izolacijskim okvirjem, tovarniška ozn.7/9, dim. 74/98 (80/104) cm, okvir zunaj rjave, znotraj bele barve, trojna izolacijska zasteklitev iz kaljenega varnostnega stekla s premazom proti rosenju in pritihrupno zaščito, skupne toplotne prehodnosti Uw = 1,0 W/m</t>
    </r>
    <r>
      <rPr>
        <vertAlign val="superscript"/>
        <sz val="11"/>
        <rFont val="Calibri Light"/>
        <family val="2"/>
        <charset val="238"/>
      </rPr>
      <t>2</t>
    </r>
    <r>
      <rPr>
        <sz val="11"/>
        <rFont val="Calibri Light"/>
        <family val="2"/>
        <charset val="238"/>
      </rPr>
      <t>K, Ug = 0,8 W/m</t>
    </r>
    <r>
      <rPr>
        <vertAlign val="superscript"/>
        <sz val="11"/>
        <rFont val="Calibri Light"/>
        <family val="2"/>
        <charset val="238"/>
      </rPr>
      <t>2</t>
    </r>
    <r>
      <rPr>
        <sz val="11"/>
        <rFont val="Calibri Light"/>
        <family val="2"/>
        <charset val="238"/>
      </rPr>
      <t>K, 4 točkovno zapiranje, s kljuko za preprosto upravljanje z eno roko (vse funkcije spodaj), opremljena z zunanjimi senčili - roleto na ročni pogon v rjavi barvi ali ustrezno podobno, montaža po RAL, vključno z vsem pritrdilnim in tesnilnim materialom ter tipskimi strešnimi obrobami proizvajalca.</t>
    </r>
  </si>
  <si>
    <t>Izdelava, dobava in montaža stavbnega pohištva. Proizvod mora biti izdelan po navodilih proizvajalca, skladno s sistemskimi priročniki in skladno z veljavnimi harmoniziranimi standardi. Profili s prekinjenim termičnim mostom morajo imeti ustrezen atest spajanja termičnih lamel iz poliamida zaradi statične stabilnosti profila.</t>
  </si>
  <si>
    <r>
      <t>Zasteklitev z dvoslojnim prosojnim izolacijskim steklom s plinskim polnjenjem. Skupni Uw = 0,9 W/m</t>
    </r>
    <r>
      <rPr>
        <vertAlign val="superscript"/>
        <sz val="11"/>
        <rFont val="Calibri Light"/>
        <family val="2"/>
        <charset val="238"/>
      </rPr>
      <t>2</t>
    </r>
    <r>
      <rPr>
        <sz val="11"/>
        <rFont val="Calibri Light"/>
        <family val="2"/>
        <charset val="238"/>
      </rPr>
      <t>K ali manj. Stekla morajo imeti TGI ali podoben distančnik.</t>
    </r>
  </si>
  <si>
    <r>
      <rPr>
        <b/>
        <sz val="11"/>
        <rFont val="Calibri Light"/>
        <family val="2"/>
        <charset val="238"/>
      </rPr>
      <t>O1</t>
    </r>
    <r>
      <rPr>
        <sz val="11"/>
        <rFont val="Calibri Light"/>
        <family val="2"/>
        <charset val="238"/>
      </rPr>
      <t xml:space="preserve"> - zidarska dim. 90/100 cm</t>
    </r>
  </si>
  <si>
    <r>
      <rPr>
        <b/>
        <sz val="11"/>
        <rFont val="Calibri Light"/>
        <family val="2"/>
        <charset val="238"/>
      </rPr>
      <t>V1</t>
    </r>
    <r>
      <rPr>
        <sz val="11"/>
        <rFont val="Calibri Light"/>
        <family val="2"/>
        <charset val="238"/>
      </rPr>
      <t xml:space="preserve"> leva - zidarska dim. 100/200 cm</t>
    </r>
  </si>
  <si>
    <r>
      <rPr>
        <b/>
        <sz val="11"/>
        <rFont val="Calibri Light"/>
        <family val="2"/>
        <charset val="238"/>
      </rPr>
      <t>V1</t>
    </r>
    <r>
      <rPr>
        <sz val="11"/>
        <rFont val="Calibri Light"/>
        <family val="2"/>
        <charset val="238"/>
      </rPr>
      <t xml:space="preserve"> desna - zidarska dim. 100/200 cm</t>
    </r>
  </si>
  <si>
    <r>
      <t>Enokrilna kovinska vrata toplotne podpostaje po shemi, vgrajena v kovinski okvir v obstoječi steni, rjave barve, z odpiranjem navzven, toplotna prehodnost Umax = 1,2 W/m</t>
    </r>
    <r>
      <rPr>
        <vertAlign val="superscript"/>
        <sz val="11"/>
        <rFont val="Calibri Light"/>
        <family val="2"/>
        <charset val="238"/>
      </rPr>
      <t>2</t>
    </r>
    <r>
      <rPr>
        <sz val="11"/>
        <rFont val="Calibri Light"/>
        <family val="2"/>
        <charset val="238"/>
      </rPr>
      <t>K, opremljena s tesnilom, tipskim okovjem, kljuko po izbiri arhitekta, cilindrično ključavnico in prezračevalno rešetko istih dimenzij kot pri obstoječih vratih.</t>
    </r>
  </si>
  <si>
    <r>
      <rPr>
        <b/>
        <sz val="11"/>
        <rFont val="Calibri Light"/>
        <family val="2"/>
        <charset val="238"/>
      </rPr>
      <t>V2</t>
    </r>
    <r>
      <rPr>
        <sz val="11"/>
        <rFont val="Calibri Light"/>
        <family val="2"/>
        <charset val="238"/>
      </rPr>
      <t xml:space="preserve"> leva - zidarska dim. 110/200 cm</t>
    </r>
  </si>
  <si>
    <t>Izdelava horizontalnih in poševnih oblog stropov iz mavčno-kartonskih plošč, dvoslojno enostransko zaprto, vključno s tipsko pločevinasto podkonstrukcijo, parno zaporo in toplotno izolacijo iz mineralne volne ƛ = 0,035 W/mK, debeline 15 ,0 cm.</t>
  </si>
  <si>
    <t>Izdelava horizontalnih in poševnih oblog stropov iz mavčno-kartonskih plošč, dvoslojno enostransko zaprto, vključno s tipsko pločevinasto podkonstrukcijo, parno zaporo in toplotno izolacijo iz mineralne volne ƛ = 0,035 W/mK, debeline 8 ,0 cm.</t>
  </si>
  <si>
    <t>Dobava in montaža toplotne izolacije dela strehe s toplotno izolacijo iz kamene volne debeline 10 cm, ƛ = 0,035 W/mK, z vstavitvijo med strešno konsrtukcijo in na nosilno konstrukcijo stropa, z izvedbo parne zapore in zgornjo zaščito iz paropropustne folije.</t>
  </si>
  <si>
    <t>Dobava in montaža toplotne izolacije podstrešja s toplotno izolacijo mineralne volne debeline 25 cm, ƛ= 0,035 W/mK, s polaganjem na nosilno konstrukcijo stropa z zgornje strani, z izvedbo parne zapore in zgornje zaščite s paroproustno folijo + letve.</t>
  </si>
  <si>
    <r>
      <rPr>
        <b/>
        <sz val="9"/>
        <color indexed="8"/>
        <rFont val="Calibri Light"/>
        <family val="2"/>
        <charset val="238"/>
      </rPr>
      <t>tip S1</t>
    </r>
    <r>
      <rPr>
        <sz val="9"/>
        <color indexed="8"/>
        <rFont val="Calibri Light"/>
        <family val="2"/>
        <charset val="238"/>
      </rPr>
      <t xml:space="preserve">: Stropna nadgradna svetilka </t>
    </r>
    <r>
      <rPr>
        <b/>
        <sz val="9"/>
        <rFont val="Calibri Light"/>
        <family val="2"/>
        <charset val="238"/>
      </rPr>
      <t xml:space="preserve">(enakovredno kot Zumtobel PERLUCE LRO LED3400-840 L1220 EVG WH) </t>
    </r>
    <r>
      <rPr>
        <sz val="9"/>
        <rFont val="Calibri Light"/>
        <family val="2"/>
        <charset val="238"/>
      </rPr>
      <t xml:space="preserve">36W LED, svetlobni tok najmanj 3220lm, EVG, Ra&gt;80, barva svetlobe 4000K. Dimenzije 1220 x 120 x 91 mm. Ohišje iz jeklene pločevine, bele barve. Pokrov iz transparentnega PC z LRO optiko. Integrirana ESD zascita LED modula. Visoko kakovostno tesnilo s peno iz poliuretana po celotnem obodu. Svetilka z ožičenjem s kabli brez halogenov.Temperaturno območje delovanja:-20st C do +25st C. Teža: 2.5 kg. IP50. Komplet z montažnim priborom. </t>
    </r>
    <r>
      <rPr>
        <b/>
        <sz val="9"/>
        <rFont val="Calibri Light"/>
        <family val="2"/>
        <charset val="238"/>
      </rPr>
      <t>5-letna garancija; kot tip Zumtobel PERLUCE LRO LED3400-840 L1220 EVG WH ali enakovredno</t>
    </r>
  </si>
  <si>
    <r>
      <rPr>
        <b/>
        <sz val="10"/>
        <color indexed="8"/>
        <rFont val="Calibri Light"/>
        <family val="2"/>
        <charset val="238"/>
      </rPr>
      <t>tip S2</t>
    </r>
    <r>
      <rPr>
        <sz val="10"/>
        <color indexed="8"/>
        <rFont val="Calibri Light"/>
        <family val="2"/>
        <charset val="238"/>
      </rPr>
      <t>: Stropna nadgradna svetilka LED</t>
    </r>
    <r>
      <rPr>
        <b/>
        <sz val="10"/>
        <rFont val="Calibri Light"/>
        <family val="2"/>
        <charset val="238"/>
      </rPr>
      <t xml:space="preserve"> </t>
    </r>
    <r>
      <rPr>
        <sz val="10"/>
        <rFont val="Calibri Light"/>
        <family val="2"/>
        <charset val="238"/>
      </rPr>
      <t xml:space="preserve">  42W LED, Visoka učinkovitost svetilke z najmanj 84 lm/W, svetlobni tok svetilke 3537lm, barva svetlobe 4000K, LED življenska doba vsaj 50.000 ur. Reflektor z široko razpršitvijo svetlobe. Ohišje iz litega aluminija, prašno lakirano. Plastični deli iz opalnega akrila, IP20. Ø500 x 55 mm; Teža: 1kg. </t>
    </r>
    <r>
      <rPr>
        <b/>
        <sz val="10"/>
        <rFont val="Calibri Light"/>
        <family val="2"/>
        <charset val="238"/>
      </rPr>
      <t xml:space="preserve"> 5-letna garancija; kot tip Thorn OMEGA C LED3200-840 HF R500 ali enakovredno</t>
    </r>
  </si>
  <si>
    <r>
      <rPr>
        <b/>
        <sz val="10"/>
        <color indexed="8"/>
        <rFont val="Calibri Light"/>
        <family val="2"/>
        <charset val="238"/>
      </rPr>
      <t>tip S3:</t>
    </r>
    <r>
      <rPr>
        <sz val="10"/>
        <color indexed="8"/>
        <rFont val="Calibri Light"/>
        <family val="2"/>
        <charset val="238"/>
      </rPr>
      <t xml:space="preserve"> Stropna nadgradna svetilka LED</t>
    </r>
    <r>
      <rPr>
        <b/>
        <sz val="10"/>
        <rFont val="Calibri Light"/>
        <family val="2"/>
        <charset val="238"/>
      </rPr>
      <t xml:space="preserve"> (enakovredno kot Thorn NOVALINE LED1250-840 HF WH)</t>
    </r>
    <r>
      <rPr>
        <sz val="10"/>
        <rFont val="Calibri Light"/>
        <family val="2"/>
        <charset val="238"/>
      </rPr>
      <t xml:space="preserve">.  11W LED, Visoka učinkovitost svetilke z  najmanj 105 lm/W, svetlobni tok svetilke 1150lm, barva svetlobe 4000K, LED življenska doba vsaj 50.000 ur. Reflektor z široko razpršitvijo svetlobe. Ohišje iz litega aluminija, prašno lakirano. Plastični deli iz opalnega akrila, IP20. Ø355 x 105 mm; Teža: 1.17kg. </t>
    </r>
    <r>
      <rPr>
        <b/>
        <sz val="10"/>
        <rFont val="Calibri Light"/>
        <family val="2"/>
        <charset val="238"/>
      </rPr>
      <t xml:space="preserve"> 5-letna garancija.</t>
    </r>
  </si>
  <si>
    <r>
      <rPr>
        <b/>
        <sz val="10"/>
        <color indexed="8"/>
        <rFont val="Calibri Light"/>
        <family val="2"/>
        <charset val="238"/>
      </rPr>
      <t xml:space="preserve">tip S4: </t>
    </r>
    <r>
      <rPr>
        <sz val="10"/>
        <color indexed="8"/>
        <rFont val="Calibri Light"/>
        <family val="2"/>
        <charset val="238"/>
      </rPr>
      <t xml:space="preserve">Nadgradna svetilka </t>
    </r>
    <r>
      <rPr>
        <b/>
        <sz val="10"/>
        <rFont val="Calibri Light"/>
        <family val="2"/>
        <charset val="238"/>
      </rPr>
      <t xml:space="preserve">(enakovredno kot Thorn AQUAF2 LED 4300 HF L840) </t>
    </r>
    <r>
      <rPr>
        <sz val="10"/>
        <rFont val="Calibri Light"/>
        <family val="2"/>
        <charset val="238"/>
      </rPr>
      <t>34W,</t>
    </r>
    <r>
      <rPr>
        <b/>
        <sz val="10"/>
        <rFont val="Calibri Light"/>
        <family val="2"/>
        <charset val="238"/>
      </rPr>
      <t xml:space="preserve"> </t>
    </r>
    <r>
      <rPr>
        <sz val="10"/>
        <rFont val="Calibri Light"/>
        <family val="2"/>
        <charset val="238"/>
      </rPr>
      <t>IP65. LED življenska doba vsaj 50.000 ur preden se svetlobni tok zniža na 70% začetne vrednosti. Visoka učinkovitost svetilke z najmanj 126 lm/W, svetlobni tok svetilke 4300lm, barva svetlobe 4000K in barvno reprodukcijo Ra &gt; 80. Ohišje in optika iz PC.Reflektor iz pocinkane jeklene pločevine, bele barve. Montaža z vzmetnimi držali V2A na strop, steno ali nosilno tračnico. Dimenzija: 1300x147x118mm; Teža: 2.4 kg.</t>
    </r>
    <r>
      <rPr>
        <b/>
        <sz val="10"/>
        <rFont val="Calibri Light"/>
        <family val="2"/>
        <charset val="238"/>
      </rPr>
      <t xml:space="preserve"> 5-letna garancija.</t>
    </r>
  </si>
  <si>
    <r>
      <t xml:space="preserve">Podometno stikalo, 250V, 10A, komplet z ustrezno dozo, montažnim in končnim okvirjem. Barva okrasnega okvirja in stikal po izbiri arhitekta. Proizvajalec: kot </t>
    </r>
    <r>
      <rPr>
        <b/>
        <sz val="9"/>
        <rFont val="Calibri Light"/>
        <family val="2"/>
        <charset val="238"/>
      </rPr>
      <t>Tem Čatež Ekonomik</t>
    </r>
    <r>
      <rPr>
        <sz val="9"/>
        <rFont val="Calibri Light"/>
        <family val="2"/>
        <charset val="238"/>
      </rPr>
      <t xml:space="preserve"> ali enakovredno</t>
    </r>
  </si>
  <si>
    <r>
      <t xml:space="preserve">Senzor gibanja (IR), za zunanjo in notranjo </t>
    </r>
    <r>
      <rPr>
        <b/>
        <sz val="9"/>
        <rFont val="Calibri Light"/>
        <family val="2"/>
        <charset val="238"/>
      </rPr>
      <t>stropno</t>
    </r>
    <r>
      <rPr>
        <sz val="9"/>
        <rFont val="Calibri Light"/>
        <family val="2"/>
        <charset val="238"/>
      </rPr>
      <t xml:space="preserve"> 
montažo, z možnostjo nastavljanja občutlivosti 2-2000lx, časa vklopa 10sek - 15min,  IP54, montažna višina do 4m, </t>
    </r>
    <r>
      <rPr>
        <b/>
        <sz val="9"/>
        <rFont val="Calibri Light"/>
        <family val="2"/>
        <charset val="238"/>
      </rPr>
      <t>kvadraten,</t>
    </r>
    <r>
      <rPr>
        <sz val="9"/>
        <rFont val="Calibri Light"/>
        <family val="2"/>
        <charset val="238"/>
      </rPr>
      <t xml:space="preserve"> komplet z relejem in dozo za neposredni vklop svetilke</t>
    </r>
  </si>
  <si>
    <r>
      <t>Obremenitev:</t>
    </r>
    <r>
      <rPr>
        <sz val="9"/>
        <rFont val="Calibri Light"/>
        <family val="2"/>
        <charset val="238"/>
      </rPr>
      <t xml:space="preserve">
-2000W - omsko breme - navadne sijalke
-1000W - fluo svetilke KVG
-1000W -fluo ali LED svetilke EVG</t>
    </r>
  </si>
  <si>
    <r>
      <t xml:space="preserve"> - NYM-J 4x1,5 mm</t>
    </r>
    <r>
      <rPr>
        <vertAlign val="superscript"/>
        <sz val="9"/>
        <rFont val="Calibri Light"/>
        <family val="2"/>
        <charset val="238"/>
      </rPr>
      <t>2</t>
    </r>
  </si>
  <si>
    <r>
      <t xml:space="preserve"> - NYM-J 3x1,5 mm</t>
    </r>
    <r>
      <rPr>
        <vertAlign val="superscript"/>
        <sz val="9"/>
        <rFont val="Calibri Light"/>
        <family val="2"/>
        <charset val="238"/>
      </rPr>
      <t>2</t>
    </r>
  </si>
  <si>
    <r>
      <t xml:space="preserve">Dobava in montaža zidnega nosilnega elementa kot </t>
    </r>
    <r>
      <rPr>
        <b/>
        <sz val="9"/>
        <rFont val="Calibri Light"/>
        <family val="2"/>
        <charset val="238"/>
      </rPr>
      <t>ZON03</t>
    </r>
    <r>
      <rPr>
        <sz val="9"/>
        <rFont val="Calibri Light"/>
        <family val="2"/>
        <charset val="238"/>
      </rPr>
      <t xml:space="preserve"> iz nerjavečega jekla za pritjevanje strelovodnega vodnika Al fi 8 mm na trde stene.</t>
    </r>
  </si>
  <si>
    <r>
      <t xml:space="preserve">Dobava in montaža strešnega nosilnega elementa kot </t>
    </r>
    <r>
      <rPr>
        <b/>
        <sz val="9"/>
        <rFont val="Calibri Light"/>
        <family val="2"/>
        <charset val="238"/>
      </rPr>
      <t>SON...</t>
    </r>
    <r>
      <rPr>
        <sz val="9"/>
        <rFont val="Calibri Light"/>
        <family val="2"/>
        <charset val="238"/>
      </rPr>
      <t xml:space="preserve"> iz nerjavečega jekla za pritjevanje strelovodnega vodnika Al fi 8 mm na streho.</t>
    </r>
  </si>
  <si>
    <r>
      <t xml:space="preserve">Dobava in montaža cevnih objemk kot </t>
    </r>
    <r>
      <rPr>
        <b/>
        <sz val="9"/>
        <rFont val="Calibri Light"/>
        <family val="2"/>
        <charset val="238"/>
      </rPr>
      <t>KON 11 A</t>
    </r>
    <r>
      <rPr>
        <sz val="9"/>
        <rFont val="Calibri Light"/>
        <family val="2"/>
        <charset val="238"/>
      </rPr>
      <t xml:space="preserve">, </t>
    </r>
    <r>
      <rPr>
        <b/>
        <sz val="9"/>
        <rFont val="Calibri Light"/>
        <family val="2"/>
        <charset val="238"/>
      </rPr>
      <t xml:space="preserve"> </t>
    </r>
    <r>
      <rPr>
        <sz val="9"/>
        <rFont val="Calibri Light"/>
        <family val="2"/>
        <charset val="238"/>
      </rPr>
      <t>za pritrjevanje strelovodnega vodnika Rf fi 8 mm na odtočne cevi</t>
    </r>
  </si>
  <si>
    <r>
      <t xml:space="preserve">Dobava in montaža merilne sponke  kot </t>
    </r>
    <r>
      <rPr>
        <b/>
        <sz val="9"/>
        <rFont val="Calibri Light"/>
        <family val="2"/>
        <charset val="238"/>
      </rPr>
      <t xml:space="preserve">KON02 </t>
    </r>
    <r>
      <rPr>
        <sz val="9"/>
        <rFont val="Calibri Light"/>
        <family val="2"/>
        <charset val="238"/>
      </rPr>
      <t xml:space="preserve"> za izdelavo merilnega spoja med strelovodnim vodnikom in ozemljilnim trakom.</t>
    </r>
  </si>
  <si>
    <r>
      <t xml:space="preserve">Dobava in montaža oznak merilnih mest </t>
    </r>
    <r>
      <rPr>
        <b/>
        <sz val="9"/>
        <rFont val="Calibri Light"/>
        <family val="2"/>
        <charset val="238"/>
      </rPr>
      <t>MŠ.</t>
    </r>
    <r>
      <rPr>
        <sz val="9"/>
        <rFont val="Calibri Light"/>
        <family val="2"/>
        <charset val="238"/>
      </rPr>
      <t xml:space="preserve"> Proizvajalec HERMI</t>
    </r>
  </si>
  <si>
    <r>
      <t xml:space="preserve">Dobava in montaža strelovodnega vodnika </t>
    </r>
    <r>
      <rPr>
        <b/>
        <sz val="9"/>
        <rFont val="Calibri Light"/>
        <family val="2"/>
        <charset val="238"/>
      </rPr>
      <t>Al</t>
    </r>
    <r>
      <rPr>
        <sz val="9"/>
        <rFont val="Calibri Light"/>
        <family val="2"/>
        <charset val="238"/>
      </rPr>
      <t xml:space="preserve"> </t>
    </r>
    <r>
      <rPr>
        <b/>
        <sz val="9"/>
        <rFont val="Calibri Light"/>
        <family val="2"/>
        <charset val="238"/>
      </rPr>
      <t xml:space="preserve"> </t>
    </r>
    <r>
      <rPr>
        <sz val="9"/>
        <rFont val="Calibri Light"/>
        <family val="2"/>
        <charset val="238"/>
      </rPr>
      <t>fi 8mm na tipske strelovodne nosilne elemente. Proizvajalec HERMI</t>
    </r>
  </si>
  <si>
    <r>
      <t xml:space="preserve">Dobava in montaža ploščatega vodnika </t>
    </r>
    <r>
      <rPr>
        <b/>
        <sz val="9"/>
        <rFont val="Calibri Light"/>
        <family val="2"/>
        <charset val="238"/>
      </rPr>
      <t>Fe-ZN 25x4 mm</t>
    </r>
    <r>
      <rPr>
        <sz val="9"/>
        <rFont val="Calibri Light"/>
        <family val="2"/>
        <charset val="238"/>
      </rPr>
      <t xml:space="preserve"> za izvedbo ozemljitvene instalacije. Proizvajalec HERMI</t>
    </r>
  </si>
  <si>
    <r>
      <t xml:space="preserve">Dobava in montaža vertikalne zaščite ploščatega ozemljila </t>
    </r>
    <r>
      <rPr>
        <b/>
        <sz val="9"/>
        <rFont val="Calibri Light"/>
        <family val="2"/>
        <charset val="238"/>
      </rPr>
      <t>VZ.</t>
    </r>
    <r>
      <rPr>
        <sz val="9"/>
        <rFont val="Calibri Light"/>
        <family val="2"/>
        <charset val="238"/>
      </rPr>
      <t xml:space="preserve"> Proizvajalec HERMI</t>
    </r>
  </si>
  <si>
    <t>DODATNE ZAJTEVE NAROČNIKA</t>
  </si>
  <si>
    <t xml:space="preserve"> </t>
  </si>
  <si>
    <t>Obveznosti, ki jih mora pri izračunu ponudbene cene / enotnih cen poleg vsega navedenega v razpisni in projektni dokumentaciji ponudnik tudi upoštevati in vključiti:</t>
  </si>
  <si>
    <t>da je nujno potrebno prilagajanje tehnologije med izvajanjem in prilagajanja delovnega časa izvajalca tako, da se nemoteno izvaja delovna aktivnost drugih deležnikov.</t>
  </si>
  <si>
    <t>obvezne najave motenj izvajalca ob izvedbi del, ki povzročajo  hrup, ki onemogoča delo pri izvedbi drugih aktivnosti.</t>
  </si>
  <si>
    <t>stroške prevzema celotne odgovornosti ob izvedbi pogodbenih del za možne posledice za del stavbe , ki je v času izvajanja del v uporabi in varnost ljudi, ki delajo v tej stavbi.</t>
  </si>
  <si>
    <t xml:space="preserve">stroške za popravilo morebitnih škod, ki bi nastale na objektu kot celoti oziroma delu objekta, dovoznih cestah, zunanjem okolju, komunalnih vodih in priključkih ter na sosednjih objektih po krivdi izvajalca kot posledica izvajanja del; </t>
  </si>
  <si>
    <t>zagotovitev in stroške predpisanih ukrepov varstva in zdravja pri delu ter predpisanih ukrepov varstva pred požarom, ki jih mora izvajalec obvezno upoštevati in dosledno izvajati ter prevzemati polno odgovornost;</t>
  </si>
  <si>
    <t>stroške zavarovanja objekta oziroma pogodbenih del in delavcev ter materiala na gradbišču v času izvajanja pogodbenih del, od začetka del do uspešne primopredaje objekta, ki ga izvajalec zavarovaruje pri pooblaščeni zavarovalni družbi najmanj v višini pogodbene vrednosti za ves čas trajanja izvedbe del (potrdilo je predana kopija police za vrednost predpisanih del, ki jo izvajalec mora dostaviti naročniku ob podpisu zapisnika o uvedbi v delo);</t>
  </si>
  <si>
    <t xml:space="preserve">vse navedeno in prikazano v besedilnem, grafičnem in popisnem delu celotne projektne dokumentacije s preverbo ustreznosti samih popisov del in količin glede na vse opise in načrte v projektni dokumentaciji; </t>
  </si>
  <si>
    <t xml:space="preserve">vse navedeno in prikazano v shemah in detajlih v celotni projektni dokumentaciji, ki jih je dolžan izvajalec preveriti; </t>
  </si>
  <si>
    <t xml:space="preserve">da so v popisu navedena komercialna imena materialov, naprav in opreme zgolj zaradi določitve kvalitete - ponujen material, naprave in oprema  mora biti enakovredne ali boljše kvalitete kot je predpisana s projektno dokumentacijo; </t>
  </si>
  <si>
    <t>da izvajalec sam izdela montažne skice in detajlov za izvedbo gradbeno obrtniških in instalacijskih del med gradnjo objekta, za kar ni ločene postavke v ponudbenem predračunu;</t>
  </si>
  <si>
    <t>vse elemente, ki so navedeni v opisu postavke oziroma vezani na  posamezno postavko, ne glede na to, da so elementi morebiti vezani na ostala gradbeno ali obrtniška ali instalacijska dela spremljajoča gradbena (kot na primer: preboji in popravila le teh, ter elektro dela, ozemljitev), razen v primeru, ko je v posameznih postavkah posebej navedeno, da so določeni elementi zajeti v drugi postavki oziroma pri drugih delih;</t>
  </si>
  <si>
    <t>da je izvajanje del po določilih veljavnih tehničnih predpisov in skladno z obveznimi standardi, veljavno zakonodajo in podzakonskimi akti;</t>
  </si>
  <si>
    <t xml:space="preserve">vse pričakovane stroške, kot na primer: stroške vseh pripravljalnih del; stroške priprave, prijave in zavarovanje gradbišča; morebitno izdelavo varnostnega načrta in poročila; odstranitev morebitnih ovir in ureditev delovnega platoja; organizacije, označevanja, ureditve zavarovanja in varovanja gradbišča s predpisano prometno signalizacijo (kot so letve, opozorilne vrvice, znaki, svetlobna telesa,...); izdelave obvestilne table in gradbiščne table, strošek uradne zakoličbe zabeležene z zapisnikom in stroške zavarovanja zakoličbe in vseh geodetskih točk; stroške prevozov, raztovarjanja in skladiščenja na gradbišču ter notranjega transporta na gradbišču; meritve, teste, preizkuse, zavarovalne, transportne in manipulativni stroški; stroške izdelave ali najema, koriščenja, montaže in demontaže vseh fasadnih, delovnih, zaščitnih in pomožnih odrov ter ograj, potrebnih za izvedbo gradbeno obrtniških in instalacijskih del (streha, fasada …) kot tudi čiščenje vseh elementov po končanih delih; stroške zadostnega števila kemičnih sanitarij, garderobnih prostorov, oziroma vse ostalo za potrebe vseh zaposlenih, ki izvajajo dela na gradbišču; stroške nabave in vgradnje vsega materiala in opreme, predvidenega za vgradnjo in montažo; stroške vezano na komunalno infrastrukturo, kot na primer zakoličbe priključnih vodov, morebitne zaščite, premestitve, povečave, popravil na omrežju, izgub zaradi izpadov omrežja in drugi stroški, ki bi nastali v zvezi z navedeno gradnjo; stroške dobave posameznih elementov, začasnega deponiranja in zavarovanja deponiranega materiala z vsemi prevozi in prenosi na gradbišču, iz 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</si>
  <si>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 xml:space="preserve">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</si>
  <si>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 xml:space="preserve">strošek opravljanja nadzora geomehanika pri izkopu gradbene jame z vpisovanjem ugotovitev in rešitev  v gradbeni dnevnik;  </t>
  </si>
  <si>
    <t>stroške izdelave montažnih skic in detajlov za izvedbo instalacij med gradnjo objekta, za kar ni ločene postavke v ponudbenem predračunu;</t>
  </si>
  <si>
    <t>stroške zgraditve in vzdrževanja začasnih internih poti na gradbišču in stroške čiščenja javnih ter drugih poti in okolja izven gradbišča, ki jih bo onesnažil s svojimi vozili ali deli izvajalec ali njegov podizvajalec; stroške zagotovitve, vzpostavitve perišča kamionov pred izstopom z gradbišča in njegovo delovanje;</t>
  </si>
  <si>
    <t>stroške koordinacije med naročnikom, odgovornim vodjem projekta, projektanti posameznih delov projektne dokumentacije, gradbenim nadzorom, dobavitelji oziroma izvajalci notranje in tehnološke opreme ter morebitnimi ostalimi sodelujočimi na predmetnem objektu;</t>
  </si>
  <si>
    <t>stroške električne energije, vode, TK priključkov in vse morebitne ostale stroške v času gradnje;</t>
  </si>
  <si>
    <t xml:space="preserve">stroške zagotovitve za vse potrebne varnostne ukrepe in tako organizacijo na gradbišču, da bo preprečeno onesnaževanje voda, ki bi nastalo zaradi transporta, skladiščenja in uporabe tekočih goriv in drugih nevarnih snovi oziroma v primeru nezgod zagotoviti takojšnje ukrepanje za to usposobljenih delavcev; </t>
  </si>
  <si>
    <t>stroške zagotovitve, da so vsa začasna skladišča in pretakališča goriv, olj in maziv ter drugih nevarnih snovi zaščitena pred možnostjo izliva v tla in vodotok;</t>
  </si>
  <si>
    <t>stroške izdelave elaborata morebitne zapore cest, postavitev morebitnih potrebnih cestnih zapor in prometne signalizacije;</t>
  </si>
  <si>
    <t>stroške vezane na zahteve in nadzor pooblaščenih oseb vseh soglasodajalcev ;</t>
  </si>
  <si>
    <t>stroške geodetskega posnetka poteka in novih priključkov komunalne infrastrukture, ki ga je potrebno  izvesti pred zasipom;</t>
  </si>
  <si>
    <t>vezano na komunalno infrastrukturo: stroške zakoličbe priključnih vodov, morebitne zaščite, premestitve, povečave, popravil na omrežju, izgub zaradi izpadov omrežja ter stroške nadzora pooblaščenih predstavnikov posamezne komunalne infrasture in drugi stroški, ki bi nastali v zvezi z navedeno gradnjo;</t>
  </si>
  <si>
    <t>stroške dokumentiranja vseh sprememb in izdelave projekta izvedenih del (PID) za potrebe tehničnega pregleda in pridobitve uporabnega dovoljenja oziroma za naročnikovo arhivsko dokumentacijo;</t>
  </si>
  <si>
    <t>stroške izdelave geodetskega načrta novega stanja zemljišča  in objektov po končani gradnji;</t>
  </si>
  <si>
    <t>stroške vsakodnevnega čiščenja delovišča oziroma objekta med izvajanjem del in končnega temeljitega zidarskega ter gospodinjskega čiščenja objekta, kar zadeva delo izvajalca in vseh podizvajalcev, med izvedbo del in pred primopredajo objekta;</t>
  </si>
  <si>
    <t>stroške pridobitve vseh ustreznih dokumentov, stroške izdelave dokazila o zanesljivosti, predpisanih kontrol materialov, izjav o skladnostih, garancij za materiale vgrajene v objekt, stroške nostrifikacije in meritev pooblaščenih institucij, poročil, stroške izvajanja nadzora nad izvedbo požarnovarstvenih ukrepov skladno s Pravilnikom o požarni varnosti v stavbah, stroške izdelave izkaza požarne varnosti, vodenja vseh sprememb oziroma podatkov potrebnih za izvedbo PID-ov oziroma izdelavo PID-ov oziroma stroške za vso potrebno dokumentacijo za potrebe tehničnega pregleda in pridobitve uporabnega dovoljenja, pri čemer morajo biti dokumenti obvezno prevedeni v slovenščino in nostrificirani od pooblaščene institucije v RS, ki jo mora izvajalec predati gradbenemu nadzoru oziroma naročniku, kot tudi od vseh svojih podizvajalcev ter ostalih izvajalcev in dobaviteljev na projektu;</t>
  </si>
  <si>
    <t>v sklopu izdelave  dokazila o zanesljivosti, na lastne stroške izdelati poročilo o nastalih gradbenih odpadkih in o ravnanju z njimi, v skladu s predpisom, ki ureja graditev objektov, kot sestavni del dokumentacije za pridobitev uporabnega dovoljenja</t>
  </si>
  <si>
    <t xml:space="preserve">stroške zaključnih del na gradbišču vključno z odstranitvijo vseh varoval in prometne signalizacije, ki je tekom izvedbe služila zavarovanju gradbišča, odstranitve vse za potrebe gradnje postavljene provizorije in odstranitve vseh ostankov začasnih deponij ter krajinsko ustrezno ureditev vseh z izvajanjem pogodbenih del prizadetih površin po zaključku pogodbenih del oziroma vzpostavitev gradbišča in okolice v prvotno stanje, kjer bo to potrebno, vključno z odvozom odvečnega materiala; </t>
  </si>
  <si>
    <t>Stroški sodelovanja odgovornega vodje del na tehničnem prevzemu objekta in stroški koordinacije odprave ugotovljenih pomankljivosti, vključno s stroški komisije tehničnega pregled.</t>
  </si>
  <si>
    <t>Stroške vzdrževanja in varovanja objekta do dokončanja in uspešne kolavdacije med investitorjem, uporanikom, gradbenim nadzorom in izvajalcem.</t>
  </si>
  <si>
    <t>stroške izvedbe poskusnega obratovanja celotnega objekta s poudarkom na vseh inštalacijah, pri čemer je potrebno pri poskusnem obratovanju uporabiti tudi že vse kemikalije, pline idr., ki so v posameznih napravah, elementih, inštalacijah predvidene – vsi preizkusi s specialnimi plini in kemikalijami;</t>
  </si>
  <si>
    <t>in vse ostale stroške, ki morebiti niso navedeni in so za izvedbo in funkcioniranje objekta nujno potrebni.</t>
  </si>
  <si>
    <t>Pomembne splošne opombe vezane projektno dokumentacijo, obveznosti vezane na vzorce in odpadke, vse kar mora pri izračunu ponudbene cene / enotnih cen poleg vsega navedenega v razpisni in projektni dokumentaciji ponudnik tudi upoštevati in vključiti:</t>
  </si>
  <si>
    <t>Pomembne splošne opombe:</t>
  </si>
  <si>
    <t>Vse vrednosti instalacijskih del v posamezni ponudbi (strojna in elektro dela),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</si>
  <si>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Vzorci:</t>
  </si>
  <si>
    <t>Izvajalec mora za vse proizvode, oziroma elemente za vgradnjo, ki so navedeni v projektu ali drugače zahtevani s strani naročnika dostaviti ali izdelati vzorčne primere na objektu in sicer najmanj v treh enakovrednih vzorcih in sicer:</t>
  </si>
  <si>
    <t xml:space="preserve"> ▪   kot pomoč naročniku za dokončno opredelitev med različnimi proizvodi;</t>
  </si>
  <si>
    <t xml:space="preserve"> ▪   kot pomoč naročniku za dokončno opredelitev med različnimi površinskimi obdelavami</t>
  </si>
  <si>
    <t xml:space="preserve"> ▪   kot referenčni primerek in merilo za kakovost, vključno vizualni izgled</t>
  </si>
  <si>
    <t xml:space="preserve"> ▪   kot vzorec za preizkušanje, ki služi za dokazovanje skladnosti proizvodov, kadar je to preizkušanje nujno opraviti na objektu, oziroma kadar gre za utemeljen dvom v izpolnjevanje predpisanih zahtev glede že vgrajenega oziroma dobavljenega proizvoda.</t>
  </si>
  <si>
    <t xml:space="preserve">Vrednost izdelave vzorcev mora biti vključena skupno v ponudbeno ceno. </t>
  </si>
  <si>
    <t>Ustreznost izdelave potrdi naročnik na predlog odgovornega projektanta.</t>
  </si>
  <si>
    <t xml:space="preserve">Pisna potrditev vzorcev mora biti vnesena v gradbeni dnevnik s strani predstavnika naročnika in odgovornega projektanta predmetnega področja. </t>
  </si>
  <si>
    <t>Elemente za katere je predpisana izdelava vzorcev ni dovoljeno vgrajevati izvajati pred potrditvijo vzorcev oziroma materialov.</t>
  </si>
  <si>
    <t>Blagovne znamke in komercialna imena so navedena v obliki »kakovostno kot npr. (blagovna znamka)… ali enakovredno«.</t>
  </si>
  <si>
    <t>V ceni postavke je potrebno zajeti odvoz materiala na trajno deponijo, s plačilom vseh taks</t>
  </si>
  <si>
    <t>Izvajalec je dolžan dodatno na lastne stroške izdelati elaborat ravnanja z gradbenimi odpadki, če bo to potrebno, voditi evidenco o vrstah in količinah gradbenih odpadkov ter predložiti vse evidenčne liste o odvozu odpadkov.</t>
  </si>
  <si>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</si>
  <si>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</si>
  <si>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</si>
  <si>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</si>
  <si>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</si>
  <si>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</si>
  <si>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</si>
  <si>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</si>
  <si>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DIMENZIJE</t>
  </si>
  <si>
    <t>ELEKTRIKA</t>
  </si>
  <si>
    <t>Poz</t>
  </si>
  <si>
    <t>Opis</t>
  </si>
  <si>
    <t>Kol</t>
  </si>
  <si>
    <t>PROIZVAJALEC</t>
  </si>
  <si>
    <t>MODEL</t>
  </si>
  <si>
    <t>Š</t>
  </si>
  <si>
    <t>G</t>
  </si>
  <si>
    <t>V</t>
  </si>
  <si>
    <t>KW</t>
  </si>
  <si>
    <t>NAPETOST</t>
  </si>
  <si>
    <t>SEZNAM PONUJENE OPREME - VRTEC VODMAT Korytkova 26</t>
  </si>
  <si>
    <t>STROJNE INSTALACIJE SKUPAJ</t>
  </si>
  <si>
    <t>ELEKTRO DELA SKUPAJ</t>
  </si>
  <si>
    <t>D.REKAPITULACIJA STROJNE INSTALACIJE</t>
  </si>
  <si>
    <t>E.REKAPITULACIJA ELEKTRO DELA</t>
  </si>
  <si>
    <t>D/ STROJNE INSTALACIJE</t>
  </si>
  <si>
    <t>C/ ELEKTRO DELA DELA</t>
  </si>
  <si>
    <t>Postavitev začasnega panoja na začetku del pri vseh gradbenih dejavnostih na vidnem mestu in v skladu z zahtevami in navodili organa upravljanja na področju komuniciranja vsebin evropske kohezijske politike v programskem obdobju 2014-2020 ter skladno s Pravilnikom o gradbiščih (Uradni list RS, št. 55/08 s spremembami) upoštevati določila o gradbiščnih tablah. 
Začasni pano mora vsebovati naslednje elemente, ki morajo zajemati najmanj 25 odstotkov panoja:
- ime in glavni namen/cilj operacije,
- ustrezen logotip EKP 2014–2020,
- obrazložitev vloge Evropske unije z naslednjimi navedbami: »Kohezijski sklad«; navedba slogana: »Naložba v vašo prihodnost«, in navedba izjave: »Naložbo sofinancirata Evropska unija in Republika Slovenija«.
Pano mora biti izdelan iz obstojnega materiala, podatki pa morajo biti čitljivi.
Poškodovano ali zbledelo označitev je upravičenec dolžan nadomestiti z novo.
Obračun kpl.</t>
  </si>
  <si>
    <t xml:space="preserve">Izdelava in postavitev stalne plošče ali panoja izdelanega iz trdega obstojnega materiala. Naročnik lahko po lastni presoji izbere najbolj primerno velikost table. Priporočena velikost je 100 cm x 150 cm. Prostor na stalni plošči ali panoju rezerviran za opis aktivnosti ter navedbo financiranja mora zavzemati najmanj 25 odstotkov celotne površine stalne plošče. Vsebina informacij na panoju: ime in glavni namen/cilj operacije, ustrezen logotip EKP 2014–2020, obrazložitev vloge Evropske unije z naslednjimi navedbami: »Kohezijski sklad«; navedba slogana: »Naložba v vašo prihodnost«, in navedba izjave: »Naložbo sofinancirata Evropska unija in Republika Slovenija«. Tabla in napisi odporni na atmosferske vplive in UV sevanje. Obstojnost najmanj 5 let. Vse po navodilih in skladno z zahtevami organa upravljanja na področju komuniciranja vsebin evropske kohezijske politike v programskem obdobju 2014-2020. Obračun kpl. </t>
  </si>
  <si>
    <t xml:space="preserve">Izvedba testa zrakotesnosti in izdelava poročila. </t>
  </si>
  <si>
    <t>Program usposabljanja za energetsko učinkovito uporabljanje stavbe s pojasnili uporabe vgrajenih sistemov.</t>
  </si>
  <si>
    <t>C2/ NEPREDVIDENA DELA</t>
  </si>
  <si>
    <t>C1/ RAZNO</t>
  </si>
  <si>
    <t>RADIATORJI - TERMOSTATSKI VENTILI</t>
  </si>
  <si>
    <t>Izvedba zapore sistema centralnega ogrevanja (dovodna in povratna cev)</t>
  </si>
  <si>
    <t>Praznenje ogrevalnega sistema obstoječega cevnega omrežja predmetnega objekta.</t>
  </si>
  <si>
    <t>Polnjenje ogrevalnega sistema obstoječega cevnega omrežja predmetnega objekta.</t>
  </si>
  <si>
    <t>Demontaža, razrez in odvoz na deponijo obstoječega ročnega radiatorskega ventila s pripadajočim koncem cevi</t>
  </si>
  <si>
    <t>Demontaža, razrez in odvoz na deponijo obstoječega radiatorskega zapirala, s pripadajočim koncem cevi</t>
  </si>
  <si>
    <t>Izdelava oz. priprava cevi za priključitev radiatorja, z vsem pritdilnim materialom.</t>
  </si>
  <si>
    <t>DN15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</si>
</sst>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 #,##0.00\ &quot;€&quot;_-;\-* #,##0.00\ &quot;€&quot;_-;_-* &quot;-&quot;??\ &quot;€&quot;_-;_-@_-"/>
    <numFmt numFmtId="43" formatCode="_-* #,##0.00\ _€_-;\-* #,##0.00\ _€_-;_-* &quot;-&quot;??\ _€_-;_-@_-"/>
    <numFmt numFmtId="164" formatCode="#,##0.00\ [$€-1]"/>
    <numFmt numFmtId="165" formatCode="#,##0.00\ &quot;€&quot;"/>
    <numFmt numFmtId="166" formatCode="#,##0.00;#,##0.00;"/>
    <numFmt numFmtId="167" formatCode="_-* #,##0\ _S_I_T_-;\-* #,##0\ _S_I_T_-;_-* &quot;-&quot;\ _S_I_T_-;_-@_-"/>
    <numFmt numFmtId="168" formatCode="_-* #,##0.00\ &quot;SIT&quot;_-;\-* #,##0.00\ &quot;SIT&quot;_-;_-* &quot;-&quot;??\ &quot;SIT&quot;_-;_-@_-"/>
    <numFmt numFmtId="169" formatCode="_-* #,##0\ _S_I_T_-;\-* #,##0\ _S_I_T_-;_-* &quot;-&quot;??\ _S_I_T_-;_-@_-"/>
    <numFmt numFmtId="170" formatCode="_-* #,##0.00\ [$€-1]_-;\-* #,##0.00\ [$€-1]_-;_-* &quot;-&quot;??\ [$€-1]_-;_-@_-"/>
    <numFmt numFmtId="171" formatCode="_-* #,##0\ _S_I_T_-;\-* #,##0\ _S_I_T_-;_-* \-??\ _S_I_T_-;_-@_-"/>
    <numFmt numFmtId="172" formatCode="_ * #,##0.00_-\ _S_I_T_ ;_ * #,##0.00&quot;- &quot;_S_I_T_ ;_ * \-??_-\ _S_I_T_ ;_ @_ "/>
  </numFmts>
  <fonts count="51" x14ac:knownFonts="1">
    <font>
      <sz val="10"/>
      <name val="Arial CE"/>
      <charset val="238"/>
    </font>
    <font>
      <sz val="10"/>
      <name val="Arial"/>
      <family val="2"/>
      <charset val="238"/>
    </font>
    <font>
      <sz val="12"/>
      <name val="Arial CE"/>
      <charset val="238"/>
    </font>
    <font>
      <sz val="10"/>
      <name val="Arial CE"/>
      <charset val="238"/>
    </font>
    <font>
      <sz val="10"/>
      <name val="Arial CE"/>
      <family val="2"/>
      <charset val="238"/>
    </font>
    <font>
      <sz val="11"/>
      <color indexed="8"/>
      <name val="Calibri"/>
      <family val="2"/>
      <charset val="238"/>
    </font>
    <font>
      <sz val="14"/>
      <name val="Times New Roman CE"/>
      <charset val="238"/>
    </font>
    <font>
      <sz val="10"/>
      <name val="Century Gothic"/>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Calibri Light"/>
      <family val="2"/>
      <charset val="238"/>
    </font>
    <font>
      <i/>
      <sz val="20"/>
      <name val="Calibri Light"/>
      <family val="2"/>
      <charset val="238"/>
    </font>
    <font>
      <i/>
      <sz val="16"/>
      <name val="Calibri Light"/>
      <family val="2"/>
      <charset val="238"/>
    </font>
    <font>
      <b/>
      <u/>
      <sz val="14"/>
      <name val="Calibri Light"/>
      <family val="2"/>
      <charset val="238"/>
    </font>
    <font>
      <sz val="14"/>
      <name val="Calibri Light"/>
      <family val="2"/>
      <charset val="238"/>
    </font>
    <font>
      <sz val="11"/>
      <name val="Calibri Light"/>
      <family val="2"/>
      <charset val="238"/>
    </font>
    <font>
      <b/>
      <sz val="10"/>
      <name val="Calibri Light"/>
      <family val="2"/>
      <charset val="238"/>
    </font>
    <font>
      <sz val="9"/>
      <name val="Calibri Light"/>
      <family val="2"/>
      <charset val="238"/>
    </font>
    <font>
      <b/>
      <sz val="11"/>
      <name val="Calibri Light"/>
      <family val="2"/>
      <charset val="238"/>
    </font>
    <font>
      <b/>
      <sz val="12"/>
      <name val="Calibri Light"/>
      <family val="2"/>
      <charset val="238"/>
    </font>
    <font>
      <b/>
      <sz val="14"/>
      <name val="Calibri Light"/>
      <family val="2"/>
      <charset val="238"/>
    </font>
    <font>
      <u/>
      <sz val="12"/>
      <name val="Calibri Light"/>
      <family val="2"/>
      <charset val="238"/>
    </font>
    <font>
      <sz val="12"/>
      <name val="Calibri Light"/>
      <family val="2"/>
      <charset val="238"/>
    </font>
    <font>
      <u/>
      <sz val="11"/>
      <name val="Calibri Light"/>
      <family val="2"/>
      <charset val="238"/>
    </font>
    <font>
      <sz val="11"/>
      <color indexed="8"/>
      <name val="Calibri Light"/>
      <family val="2"/>
      <charset val="238"/>
    </font>
    <font>
      <vertAlign val="superscript"/>
      <sz val="11"/>
      <name val="Calibri Light"/>
      <family val="2"/>
      <charset val="238"/>
    </font>
    <font>
      <b/>
      <i/>
      <sz val="11"/>
      <name val="Calibri Light"/>
      <family val="2"/>
      <charset val="238"/>
    </font>
    <font>
      <i/>
      <sz val="10"/>
      <name val="Calibri Light"/>
      <family val="2"/>
      <charset val="238"/>
    </font>
    <font>
      <b/>
      <sz val="9"/>
      <name val="Calibri Light"/>
      <family val="2"/>
      <charset val="238"/>
    </font>
    <font>
      <sz val="11"/>
      <color theme="0"/>
      <name val="Calibri Light"/>
      <family val="2"/>
      <charset val="238"/>
    </font>
    <font>
      <sz val="10"/>
      <color indexed="8"/>
      <name val="Calibri Light"/>
      <family val="2"/>
      <charset val="238"/>
    </font>
    <font>
      <sz val="10"/>
      <color rgb="FFFF0000"/>
      <name val="Calibri Light"/>
      <family val="2"/>
      <charset val="238"/>
    </font>
    <font>
      <sz val="12"/>
      <color rgb="FFFF0000"/>
      <name val="Calibri Light"/>
      <family val="2"/>
      <charset val="238"/>
    </font>
    <font>
      <i/>
      <sz val="10"/>
      <color rgb="FFFF0000"/>
      <name val="Calibri Light"/>
      <family val="2"/>
      <charset val="238"/>
    </font>
    <font>
      <b/>
      <i/>
      <sz val="10"/>
      <color rgb="FFFF0000"/>
      <name val="Calibri Light"/>
      <family val="2"/>
      <charset val="238"/>
    </font>
    <font>
      <b/>
      <i/>
      <sz val="10"/>
      <name val="Calibri Light"/>
      <family val="2"/>
      <charset val="238"/>
    </font>
    <font>
      <b/>
      <i/>
      <sz val="9"/>
      <name val="Calibri Light"/>
      <family val="2"/>
      <charset val="238"/>
    </font>
    <font>
      <b/>
      <sz val="8"/>
      <name val="Calibri Light"/>
      <family val="2"/>
      <charset val="238"/>
    </font>
    <font>
      <sz val="9"/>
      <color theme="1"/>
      <name val="Calibri Light"/>
      <family val="2"/>
      <charset val="238"/>
    </font>
    <font>
      <b/>
      <sz val="9"/>
      <color indexed="8"/>
      <name val="Calibri Light"/>
      <family val="2"/>
      <charset val="238"/>
    </font>
    <font>
      <sz val="9"/>
      <color indexed="8"/>
      <name val="Calibri Light"/>
      <family val="2"/>
      <charset val="238"/>
    </font>
    <font>
      <sz val="10"/>
      <color theme="1"/>
      <name val="Calibri Light"/>
      <family val="2"/>
      <charset val="238"/>
    </font>
    <font>
      <b/>
      <sz val="10"/>
      <color indexed="8"/>
      <name val="Calibri Light"/>
      <family val="2"/>
      <charset val="238"/>
    </font>
    <font>
      <vertAlign val="superscript"/>
      <sz val="9"/>
      <name val="Calibri Light"/>
      <family val="2"/>
      <charset val="238"/>
    </font>
    <font>
      <sz val="10"/>
      <name val="Times New Roman CE"/>
      <charset val="238"/>
    </font>
    <font>
      <b/>
      <sz val="16"/>
      <color theme="1"/>
      <name val="Calibri"/>
      <family val="2"/>
      <charset val="238"/>
      <scheme val="minor"/>
    </font>
    <font>
      <b/>
      <sz val="16"/>
      <name val="Calibri Light"/>
      <family val="2"/>
      <charset val="238"/>
    </font>
    <font>
      <sz val="10"/>
      <color indexed="40"/>
      <name val="Calibri Light"/>
      <family val="2"/>
      <charset val="238"/>
    </font>
  </fonts>
  <fills count="19">
    <fill>
      <patternFill patternType="none"/>
    </fill>
    <fill>
      <patternFill patternType="gray125"/>
    </fill>
    <fill>
      <patternFill patternType="solid">
        <fgColor rgb="FFFF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s>
  <cellStyleXfs count="53">
    <xf numFmtId="0" fontId="0" fillId="0" borderId="0"/>
    <xf numFmtId="0" fontId="1"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4" fillId="0" borderId="0"/>
    <xf numFmtId="1" fontId="6" fillId="0" borderId="0" applyFill="0" applyBorder="0" applyAlignment="0" applyProtection="0"/>
    <xf numFmtId="0" fontId="2"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168" fontId="2" fillId="0" borderId="0" applyFont="0" applyFill="0" applyBorder="0" applyAlignment="0" applyProtection="0"/>
    <xf numFmtId="0" fontId="9" fillId="5" borderId="0" applyNumberFormat="0" applyBorder="0" applyAlignment="0" applyProtection="0"/>
    <xf numFmtId="0" fontId="1" fillId="0" borderId="0"/>
    <xf numFmtId="0" fontId="10" fillId="17" borderId="6" applyNumberFormat="0" applyAlignment="0" applyProtection="0"/>
    <xf numFmtId="0" fontId="11" fillId="0" borderId="0" applyNumberFormat="0" applyFill="0" applyBorder="0" applyAlignment="0" applyProtection="0"/>
    <xf numFmtId="0" fontId="5" fillId="0" borderId="0"/>
    <xf numFmtId="0" fontId="3" fillId="0" borderId="0"/>
    <xf numFmtId="0" fontId="1" fillId="0" borderId="0"/>
    <xf numFmtId="0" fontId="1" fillId="0" borderId="0"/>
    <xf numFmtId="0" fontId="1" fillId="0" borderId="0"/>
    <xf numFmtId="0" fontId="1" fillId="0" borderId="0"/>
    <xf numFmtId="0" fontId="12" fillId="0" borderId="0" applyNumberFormat="0" applyFill="0" applyBorder="0" applyAlignment="0" applyProtection="0"/>
    <xf numFmtId="0" fontId="7" fillId="0" borderId="0"/>
    <xf numFmtId="168" fontId="3" fillId="0" borderId="0" applyFont="0" applyFill="0" applyBorder="0" applyAlignment="0" applyProtection="0"/>
    <xf numFmtId="0" fontId="1" fillId="0" borderId="0"/>
    <xf numFmtId="0" fontId="3" fillId="0" borderId="0"/>
    <xf numFmtId="0" fontId="1" fillId="0" borderId="0"/>
    <xf numFmtId="0" fontId="47" fillId="0" borderId="0"/>
    <xf numFmtId="0" fontId="1" fillId="0" borderId="0"/>
    <xf numFmtId="0" fontId="1" fillId="0" borderId="0"/>
    <xf numFmtId="168" fontId="1" fillId="0" borderId="0" applyFill="0" applyBorder="0" applyAlignment="0" applyProtection="0"/>
    <xf numFmtId="172" fontId="4" fillId="0" borderId="0" applyFill="0" applyBorder="0" applyProtection="0">
      <alignment wrapText="1"/>
    </xf>
    <xf numFmtId="167" fontId="1" fillId="0" borderId="0" applyFill="0" applyBorder="0" applyAlignment="0" applyProtection="0"/>
    <xf numFmtId="172" fontId="4" fillId="0" borderId="0" applyFill="0" applyBorder="0" applyProtection="0">
      <alignment wrapText="1"/>
    </xf>
    <xf numFmtId="172" fontId="4" fillId="0" borderId="0" applyFill="0" applyBorder="0" applyProtection="0">
      <alignment wrapText="1"/>
    </xf>
    <xf numFmtId="0" fontId="1" fillId="0" borderId="0"/>
    <xf numFmtId="172" fontId="4" fillId="0" borderId="0" applyFill="0" applyBorder="0" applyProtection="0">
      <alignment wrapText="1"/>
    </xf>
  </cellStyleXfs>
  <cellXfs count="413">
    <xf numFmtId="0" fontId="0" fillId="0" borderId="0" xfId="0"/>
    <xf numFmtId="0" fontId="13" fillId="0" borderId="0" xfId="0" applyFont="1" applyBorder="1"/>
    <xf numFmtId="0" fontId="13" fillId="0" borderId="0" xfId="0" applyFont="1"/>
    <xf numFmtId="0" fontId="18" fillId="0" borderId="0" xfId="0" applyFont="1" applyAlignment="1">
      <alignment horizontal="justify" vertical="top"/>
    </xf>
    <xf numFmtId="0" fontId="18" fillId="0" borderId="0" xfId="0" applyFont="1" applyAlignment="1">
      <alignment horizontal="justify"/>
    </xf>
    <xf numFmtId="0" fontId="13" fillId="0" borderId="0" xfId="7" applyFont="1" applyFill="1" applyAlignment="1" applyProtection="1">
      <alignment horizontal="justify" vertical="top" wrapText="1"/>
    </xf>
    <xf numFmtId="0" fontId="13" fillId="0" borderId="0" xfId="7" applyFont="1" applyFill="1" applyAlignment="1" applyProtection="1">
      <alignment horizontal="center" vertical="top" wrapText="1"/>
    </xf>
    <xf numFmtId="165" fontId="13" fillId="0" borderId="0" xfId="7" applyNumberFormat="1" applyFont="1" applyFill="1" applyAlignment="1" applyProtection="1">
      <alignment horizontal="center" vertical="top" wrapText="1"/>
    </xf>
    <xf numFmtId="0" fontId="13" fillId="0" borderId="0" xfId="7" applyFont="1" applyFill="1" applyAlignment="1" applyProtection="1">
      <alignment horizontal="center" vertical="top"/>
    </xf>
    <xf numFmtId="0" fontId="13" fillId="0" borderId="0" xfId="7" applyFont="1" applyFill="1" applyAlignment="1" applyProtection="1">
      <alignment horizontal="left" vertical="top" wrapText="1"/>
    </xf>
    <xf numFmtId="0" fontId="13" fillId="0" borderId="0" xfId="7" applyFont="1" applyFill="1" applyAlignment="1" applyProtection="1">
      <alignment horizontal="center" wrapText="1"/>
    </xf>
    <xf numFmtId="165" fontId="13" fillId="0" borderId="0" xfId="7" applyNumberFormat="1" applyFont="1" applyFill="1" applyAlignment="1" applyProtection="1">
      <alignment horizontal="center" wrapText="1"/>
    </xf>
    <xf numFmtId="0" fontId="13" fillId="0" borderId="0" xfId="5" applyFont="1" applyFill="1" applyBorder="1" applyAlignment="1" applyProtection="1">
      <alignment vertical="top"/>
    </xf>
    <xf numFmtId="0" fontId="13" fillId="0" borderId="0" xfId="6" applyNumberFormat="1" applyFont="1" applyFill="1" applyBorder="1" applyAlignment="1" applyProtection="1">
      <alignment vertical="top" wrapText="1"/>
    </xf>
    <xf numFmtId="171" fontId="40" fillId="0" borderId="0" xfId="2" applyNumberFormat="1" applyFont="1" applyFill="1" applyBorder="1" applyAlignment="1" applyProtection="1"/>
    <xf numFmtId="165" fontId="20" fillId="0" borderId="0" xfId="2" applyNumberFormat="1" applyFont="1" applyFill="1" applyBorder="1" applyAlignment="1" applyProtection="1">
      <alignment horizontal="right"/>
    </xf>
    <xf numFmtId="0" fontId="20" fillId="0" borderId="0" xfId="31" applyFont="1" applyFill="1" applyAlignment="1" applyProtection="1">
      <alignment horizontal="left" vertical="top" wrapText="1"/>
    </xf>
    <xf numFmtId="0" fontId="31" fillId="0" borderId="0" xfId="31" applyFont="1" applyFill="1" applyAlignment="1" applyProtection="1">
      <alignment horizontal="left" vertical="top" wrapText="1"/>
    </xf>
    <xf numFmtId="171" fontId="20" fillId="0" borderId="0" xfId="2" applyNumberFormat="1" applyFont="1" applyFill="1" applyBorder="1" applyAlignment="1" applyProtection="1">
      <alignment horizontal="right"/>
    </xf>
    <xf numFmtId="1" fontId="20" fillId="0" borderId="0" xfId="2" applyNumberFormat="1" applyFont="1" applyFill="1" applyBorder="1" applyAlignment="1" applyProtection="1">
      <alignment horizontal="right"/>
    </xf>
    <xf numFmtId="0" fontId="13" fillId="0" borderId="0" xfId="0" applyFont="1" applyBorder="1" applyProtection="1"/>
    <xf numFmtId="0" fontId="13" fillId="0" borderId="0" xfId="0" applyFont="1" applyProtection="1"/>
    <xf numFmtId="2" fontId="14" fillId="0" borderId="0" xfId="0" applyNumberFormat="1" applyFont="1" applyAlignment="1" applyProtection="1">
      <alignment wrapText="1"/>
    </xf>
    <xf numFmtId="2" fontId="15" fillId="0" borderId="0" xfId="0" applyNumberFormat="1" applyFont="1" applyAlignment="1" applyProtection="1">
      <alignment wrapText="1"/>
    </xf>
    <xf numFmtId="49" fontId="16" fillId="0" borderId="0" xfId="0" applyNumberFormat="1" applyFont="1" applyProtection="1"/>
    <xf numFmtId="49" fontId="17" fillId="0" borderId="0" xfId="0" applyNumberFormat="1" applyFont="1" applyProtection="1"/>
    <xf numFmtId="49" fontId="18" fillId="0" borderId="0" xfId="0" applyNumberFormat="1" applyFont="1" applyProtection="1"/>
    <xf numFmtId="0" fontId="19" fillId="0" borderId="0" xfId="0" applyFont="1" applyProtection="1"/>
    <xf numFmtId="49" fontId="20" fillId="0" borderId="0" xfId="0" applyNumberFormat="1" applyFont="1" applyProtection="1"/>
    <xf numFmtId="49" fontId="21" fillId="0" borderId="0" xfId="0" applyNumberFormat="1" applyFont="1" applyProtection="1"/>
    <xf numFmtId="0" fontId="21" fillId="0" borderId="0" xfId="0" applyFont="1" applyProtection="1"/>
    <xf numFmtId="164" fontId="21" fillId="0" borderId="0" xfId="0" applyNumberFormat="1" applyFont="1" applyProtection="1"/>
    <xf numFmtId="164" fontId="21" fillId="0" borderId="0" xfId="0" applyNumberFormat="1" applyFont="1" applyFill="1" applyBorder="1" applyProtection="1"/>
    <xf numFmtId="49" fontId="22" fillId="0" borderId="3" xfId="0" applyNumberFormat="1" applyFont="1" applyBorder="1" applyProtection="1"/>
    <xf numFmtId="49" fontId="23" fillId="0" borderId="2" xfId="0" applyNumberFormat="1" applyFont="1" applyBorder="1" applyProtection="1"/>
    <xf numFmtId="164" fontId="21" fillId="0" borderId="2" xfId="0" applyNumberFormat="1" applyFont="1" applyBorder="1" applyProtection="1"/>
    <xf numFmtId="2" fontId="18" fillId="0" borderId="0" xfId="0" applyNumberFormat="1" applyFont="1" applyFill="1" applyBorder="1" applyAlignment="1" applyProtection="1">
      <alignment vertical="center" wrapText="1"/>
    </xf>
    <xf numFmtId="164" fontId="21" fillId="0" borderId="4" xfId="0" applyNumberFormat="1" applyFont="1" applyFill="1" applyBorder="1" applyAlignment="1" applyProtection="1"/>
    <xf numFmtId="2" fontId="21" fillId="0" borderId="2" xfId="0" applyNumberFormat="1" applyFont="1" applyFill="1" applyBorder="1" applyAlignment="1" applyProtection="1">
      <alignment vertical="center" wrapText="1"/>
    </xf>
    <xf numFmtId="164" fontId="21" fillId="0" borderId="2" xfId="0" applyNumberFormat="1" applyFont="1" applyFill="1" applyBorder="1" applyAlignment="1" applyProtection="1"/>
    <xf numFmtId="49" fontId="24" fillId="0" borderId="0" xfId="0" applyNumberFormat="1" applyFont="1" applyProtection="1"/>
    <xf numFmtId="0" fontId="25" fillId="0" borderId="0" xfId="0" applyFont="1" applyProtection="1"/>
    <xf numFmtId="49" fontId="25" fillId="0" borderId="3" xfId="0" applyNumberFormat="1" applyFont="1" applyBorder="1" applyProtection="1"/>
    <xf numFmtId="49" fontId="22" fillId="0" borderId="2" xfId="0" applyNumberFormat="1" applyFont="1" applyBorder="1" applyProtection="1"/>
    <xf numFmtId="164" fontId="22" fillId="0" borderId="2" xfId="0" applyNumberFormat="1" applyFont="1" applyBorder="1" applyProtection="1"/>
    <xf numFmtId="49" fontId="25" fillId="0" borderId="0" xfId="0" applyNumberFormat="1" applyFont="1" applyBorder="1" applyProtection="1"/>
    <xf numFmtId="49" fontId="22" fillId="0" borderId="0" xfId="0" applyNumberFormat="1" applyFont="1" applyBorder="1" applyProtection="1"/>
    <xf numFmtId="164" fontId="22" fillId="0" borderId="0" xfId="0" applyNumberFormat="1" applyFont="1" applyBorder="1" applyProtection="1"/>
    <xf numFmtId="2" fontId="18" fillId="0" borderId="1" xfId="0" applyNumberFormat="1" applyFont="1" applyFill="1" applyBorder="1" applyAlignment="1" applyProtection="1">
      <alignment horizontal="center" vertical="top"/>
    </xf>
    <xf numFmtId="49" fontId="18" fillId="0" borderId="1" xfId="0" applyNumberFormat="1" applyFont="1" applyFill="1" applyBorder="1" applyAlignment="1" applyProtection="1">
      <alignment horizontal="justify" vertical="top" wrapText="1"/>
    </xf>
    <xf numFmtId="49" fontId="18" fillId="0" borderId="1" xfId="0" applyNumberFormat="1" applyFont="1" applyFill="1" applyBorder="1" applyAlignment="1" applyProtection="1">
      <alignment horizontal="center" vertical="top" wrapText="1"/>
    </xf>
    <xf numFmtId="4" fontId="18" fillId="0" borderId="1" xfId="0" applyNumberFormat="1" applyFont="1" applyBorder="1" applyAlignment="1" applyProtection="1">
      <alignment horizontal="center"/>
    </xf>
    <xf numFmtId="0" fontId="18" fillId="0" borderId="1" xfId="0" applyFont="1" applyBorder="1" applyAlignment="1" applyProtection="1">
      <alignment horizontal="center"/>
    </xf>
    <xf numFmtId="0" fontId="13" fillId="0" borderId="0" xfId="0" applyFont="1" applyAlignment="1" applyProtection="1">
      <alignment horizontal="center"/>
    </xf>
    <xf numFmtId="0" fontId="23" fillId="0" borderId="0" xfId="0" applyFont="1" applyAlignment="1" applyProtection="1">
      <alignment horizontal="left" vertical="top"/>
    </xf>
    <xf numFmtId="0" fontId="23" fillId="0" borderId="0" xfId="0" applyFont="1" applyProtection="1"/>
    <xf numFmtId="0" fontId="22" fillId="0" borderId="0" xfId="0" applyFont="1" applyAlignment="1" applyProtection="1">
      <alignment horizontal="center"/>
    </xf>
    <xf numFmtId="0" fontId="22" fillId="0" borderId="0" xfId="0" applyFont="1" applyAlignment="1" applyProtection="1">
      <alignment horizontal="left" vertical="top"/>
    </xf>
    <xf numFmtId="0" fontId="22" fillId="0" borderId="0" xfId="0" applyFont="1" applyProtection="1"/>
    <xf numFmtId="2" fontId="18" fillId="0" borderId="0" xfId="0" applyNumberFormat="1" applyFont="1" applyFill="1" applyAlignment="1" applyProtection="1">
      <alignment vertical="top" wrapText="1"/>
    </xf>
    <xf numFmtId="2" fontId="21" fillId="0" borderId="0" xfId="0" applyNumberFormat="1" applyFont="1" applyFill="1" applyAlignment="1" applyProtection="1">
      <alignment horizontal="left" vertical="top"/>
    </xf>
    <xf numFmtId="0" fontId="27" fillId="0" borderId="0" xfId="0" applyNumberFormat="1" applyFont="1" applyBorder="1" applyAlignment="1" applyProtection="1">
      <alignment vertical="justify" wrapText="1"/>
    </xf>
    <xf numFmtId="0" fontId="18" fillId="0" borderId="0" xfId="0" applyNumberFormat="1" applyFont="1" applyFill="1" applyBorder="1" applyAlignment="1" applyProtection="1">
      <alignment horizontal="center"/>
    </xf>
    <xf numFmtId="4" fontId="18" fillId="0" borderId="0" xfId="0" applyNumberFormat="1" applyFont="1" applyFill="1" applyBorder="1" applyProtection="1"/>
    <xf numFmtId="0" fontId="18" fillId="0" borderId="0" xfId="0" applyNumberFormat="1" applyFont="1" applyFill="1" applyBorder="1" applyAlignment="1" applyProtection="1">
      <alignment vertical="top"/>
    </xf>
    <xf numFmtId="49" fontId="18" fillId="0" borderId="0" xfId="0" applyNumberFormat="1" applyFont="1" applyFill="1" applyAlignment="1" applyProtection="1">
      <alignment horizontal="center" wrapText="1"/>
    </xf>
    <xf numFmtId="165" fontId="18" fillId="0" borderId="0" xfId="0" applyNumberFormat="1" applyFont="1" applyFill="1" applyBorder="1" applyAlignment="1" applyProtection="1">
      <alignment horizontal="right"/>
    </xf>
    <xf numFmtId="165" fontId="21" fillId="0" borderId="0" xfId="0" applyNumberFormat="1" applyFont="1" applyFill="1" applyBorder="1" applyProtection="1"/>
    <xf numFmtId="0" fontId="27" fillId="0" borderId="0" xfId="0" applyNumberFormat="1" applyFont="1" applyBorder="1" applyAlignment="1" applyProtection="1">
      <alignment horizontal="left" vertical="top" wrapText="1"/>
    </xf>
    <xf numFmtId="0" fontId="18" fillId="0" borderId="0" xfId="0" applyNumberFormat="1" applyFont="1" applyAlignment="1" applyProtection="1">
      <alignment vertical="justify" wrapText="1"/>
    </xf>
    <xf numFmtId="0" fontId="27" fillId="0" borderId="0" xfId="0" applyNumberFormat="1" applyFont="1" applyBorder="1" applyAlignment="1" applyProtection="1">
      <alignment vertical="top" wrapText="1"/>
    </xf>
    <xf numFmtId="0" fontId="18" fillId="0" borderId="0" xfId="0" applyNumberFormat="1" applyFont="1" applyFill="1" applyBorder="1" applyAlignment="1" applyProtection="1">
      <alignment vertical="justify" wrapText="1"/>
    </xf>
    <xf numFmtId="0" fontId="27" fillId="0" borderId="0" xfId="0" applyFont="1" applyBorder="1" applyAlignment="1" applyProtection="1">
      <alignment vertical="top" wrapText="1"/>
    </xf>
    <xf numFmtId="165" fontId="21" fillId="0" borderId="0" xfId="0" applyNumberFormat="1" applyFont="1" applyFill="1" applyBorder="1" applyAlignment="1" applyProtection="1">
      <alignment horizontal="right"/>
    </xf>
    <xf numFmtId="49" fontId="29" fillId="0" borderId="2" xfId="0" applyNumberFormat="1" applyFont="1" applyFill="1" applyBorder="1" applyAlignment="1" applyProtection="1">
      <alignment horizontal="justify" wrapText="1"/>
    </xf>
    <xf numFmtId="49" fontId="29" fillId="0" borderId="2" xfId="0" applyNumberFormat="1" applyFont="1" applyFill="1" applyBorder="1" applyAlignment="1" applyProtection="1">
      <alignment horizontal="center" wrapText="1"/>
    </xf>
    <xf numFmtId="4" fontId="18" fillId="0" borderId="2" xfId="0" applyNumberFormat="1" applyFont="1" applyFill="1" applyBorder="1" applyAlignment="1" applyProtection="1"/>
    <xf numFmtId="4" fontId="18" fillId="0" borderId="2" xfId="0" applyNumberFormat="1" applyFont="1" applyFill="1" applyBorder="1" applyProtection="1"/>
    <xf numFmtId="165" fontId="21" fillId="0" borderId="2" xfId="0" applyNumberFormat="1" applyFont="1" applyFill="1" applyBorder="1" applyAlignment="1" applyProtection="1">
      <alignment horizontal="right" vertical="top"/>
    </xf>
    <xf numFmtId="49" fontId="21" fillId="0" borderId="0" xfId="0" applyNumberFormat="1" applyFont="1" applyFill="1" applyAlignment="1" applyProtection="1">
      <alignment horizontal="justify" wrapText="1"/>
    </xf>
    <xf numFmtId="49" fontId="21" fillId="0" borderId="0" xfId="0" applyNumberFormat="1" applyFont="1" applyFill="1" applyAlignment="1" applyProtection="1">
      <alignment horizontal="center" wrapText="1"/>
    </xf>
    <xf numFmtId="4" fontId="18" fillId="0" borderId="0" xfId="0" applyNumberFormat="1" applyFont="1" applyAlignment="1" applyProtection="1"/>
    <xf numFmtId="4" fontId="18" fillId="0" borderId="0" xfId="0" applyNumberFormat="1" applyFont="1" applyProtection="1"/>
    <xf numFmtId="2" fontId="18" fillId="0" borderId="0" xfId="0" applyNumberFormat="1" applyFont="1" applyFill="1" applyAlignment="1" applyProtection="1">
      <alignment horizontal="center" vertical="top" wrapText="1"/>
    </xf>
    <xf numFmtId="2" fontId="18" fillId="0" borderId="0" xfId="0" applyNumberFormat="1" applyFont="1" applyFill="1" applyBorder="1" applyAlignment="1" applyProtection="1">
      <alignment vertical="top" wrapText="1"/>
    </xf>
    <xf numFmtId="165" fontId="18" fillId="0" borderId="0" xfId="0" applyNumberFormat="1" applyFont="1" applyProtection="1"/>
    <xf numFmtId="49" fontId="18" fillId="0" borderId="0" xfId="0" applyNumberFormat="1" applyFont="1" applyFill="1" applyAlignment="1" applyProtection="1">
      <alignment horizontal="justify" wrapText="1"/>
    </xf>
    <xf numFmtId="0" fontId="18" fillId="0" borderId="0" xfId="0" applyFont="1" applyAlignment="1" applyProtection="1">
      <alignment horizontal="justify" vertical="top"/>
    </xf>
    <xf numFmtId="0" fontId="20" fillId="0" borderId="0" xfId="0" applyFont="1" applyAlignment="1" applyProtection="1">
      <alignment horizontal="left" wrapText="1"/>
    </xf>
    <xf numFmtId="0" fontId="20" fillId="0" borderId="0" xfId="0" applyFont="1" applyAlignment="1" applyProtection="1">
      <alignment horizontal="center" wrapText="1"/>
    </xf>
    <xf numFmtId="0" fontId="30" fillId="0" borderId="0" xfId="1" quotePrefix="1" applyNumberFormat="1" applyFont="1" applyAlignment="1" applyProtection="1">
      <alignment horizontal="left" vertical="top" wrapText="1"/>
    </xf>
    <xf numFmtId="2" fontId="18" fillId="0" borderId="0" xfId="0" applyNumberFormat="1" applyFont="1" applyFill="1" applyBorder="1" applyAlignment="1" applyProtection="1">
      <alignment horizontal="left" vertical="top" wrapText="1"/>
    </xf>
    <xf numFmtId="2" fontId="18" fillId="0" borderId="0" xfId="0" applyNumberFormat="1" applyFont="1" applyFill="1" applyAlignment="1" applyProtection="1">
      <alignment horizontal="center" wrapText="1"/>
    </xf>
    <xf numFmtId="0" fontId="27" fillId="0" borderId="0" xfId="0" applyFont="1" applyBorder="1" applyAlignment="1" applyProtection="1">
      <alignment horizontal="center" wrapText="1"/>
    </xf>
    <xf numFmtId="0" fontId="27" fillId="0" borderId="0" xfId="0" applyFont="1" applyBorder="1" applyAlignment="1" applyProtection="1">
      <alignment horizontal="right" wrapText="1"/>
    </xf>
    <xf numFmtId="165" fontId="18" fillId="0" borderId="0" xfId="0" applyNumberFormat="1" applyFont="1" applyFill="1" applyBorder="1" applyProtection="1"/>
    <xf numFmtId="0" fontId="31" fillId="0" borderId="0" xfId="0" applyFont="1" applyAlignment="1" applyProtection="1">
      <alignment horizontal="left" wrapText="1"/>
    </xf>
    <xf numFmtId="0" fontId="31" fillId="0" borderId="0" xfId="0" applyFont="1" applyAlignment="1" applyProtection="1">
      <alignment horizontal="center" wrapText="1"/>
    </xf>
    <xf numFmtId="164" fontId="18" fillId="0" borderId="0" xfId="0" applyNumberFormat="1" applyFont="1" applyProtection="1"/>
    <xf numFmtId="164" fontId="21" fillId="0" borderId="2" xfId="0" applyNumberFormat="1" applyFont="1" applyFill="1" applyBorder="1" applyProtection="1"/>
    <xf numFmtId="49" fontId="29" fillId="0" borderId="0" xfId="0" applyNumberFormat="1" applyFont="1" applyFill="1" applyBorder="1" applyAlignment="1" applyProtection="1">
      <alignment horizontal="justify" wrapText="1"/>
    </xf>
    <xf numFmtId="49" fontId="29" fillId="0" borderId="0" xfId="0" applyNumberFormat="1" applyFont="1" applyFill="1" applyBorder="1" applyAlignment="1" applyProtection="1">
      <alignment horizontal="center" wrapText="1"/>
    </xf>
    <xf numFmtId="4" fontId="18" fillId="0" borderId="0" xfId="0" applyNumberFormat="1" applyFont="1" applyFill="1" applyBorder="1" applyAlignment="1" applyProtection="1"/>
    <xf numFmtId="49" fontId="21" fillId="0" borderId="0" xfId="0" applyNumberFormat="1" applyFont="1" applyFill="1" applyBorder="1" applyAlignment="1" applyProtection="1">
      <alignment horizontal="justify" vertical="top" wrapText="1"/>
    </xf>
    <xf numFmtId="49" fontId="21" fillId="0" borderId="0" xfId="0" applyNumberFormat="1" applyFont="1" applyFill="1" applyBorder="1" applyAlignment="1" applyProtection="1">
      <alignment horizontal="center" vertical="top" wrapText="1"/>
    </xf>
    <xf numFmtId="4" fontId="18" fillId="0" borderId="0" xfId="0" applyNumberFormat="1" applyFont="1" applyBorder="1" applyAlignment="1" applyProtection="1"/>
    <xf numFmtId="4" fontId="18" fillId="0" borderId="0" xfId="0" applyNumberFormat="1" applyFont="1" applyBorder="1" applyProtection="1"/>
    <xf numFmtId="49" fontId="18" fillId="0" borderId="0" xfId="0" applyNumberFormat="1" applyFont="1" applyFill="1" applyAlignment="1" applyProtection="1">
      <alignment horizontal="justify" vertical="top" wrapText="1"/>
    </xf>
    <xf numFmtId="49" fontId="18" fillId="0" borderId="0" xfId="0" applyNumberFormat="1" applyFont="1" applyFill="1" applyAlignment="1" applyProtection="1">
      <alignment horizontal="center" vertical="top" wrapText="1"/>
    </xf>
    <xf numFmtId="49" fontId="21" fillId="0" borderId="0" xfId="0" applyNumberFormat="1" applyFont="1" applyFill="1" applyAlignment="1" applyProtection="1">
      <alignment horizontal="justify" vertical="top" wrapText="1"/>
    </xf>
    <xf numFmtId="49" fontId="21" fillId="0" borderId="0" xfId="0" applyNumberFormat="1" applyFont="1" applyFill="1" applyAlignment="1" applyProtection="1">
      <alignment horizontal="center" vertical="top" wrapText="1"/>
    </xf>
    <xf numFmtId="0" fontId="18" fillId="0" borderId="0" xfId="0" applyNumberFormat="1" applyFont="1" applyAlignment="1" applyProtection="1">
      <alignment vertical="top" wrapText="1"/>
    </xf>
    <xf numFmtId="2" fontId="18" fillId="0" borderId="0" xfId="0" applyNumberFormat="1" applyFont="1" applyFill="1" applyBorder="1" applyAlignment="1" applyProtection="1">
      <alignment horizontal="center" wrapText="1"/>
    </xf>
    <xf numFmtId="4" fontId="18" fillId="0" borderId="0" xfId="0" applyNumberFormat="1" applyFont="1" applyFill="1" applyBorder="1" applyAlignment="1" applyProtection="1">
      <alignment horizontal="right" wrapText="1"/>
    </xf>
    <xf numFmtId="165" fontId="18" fillId="0" borderId="0" xfId="0" applyNumberFormat="1" applyFont="1" applyFill="1" applyAlignment="1" applyProtection="1">
      <alignment wrapText="1"/>
    </xf>
    <xf numFmtId="164" fontId="21" fillId="0" borderId="0" xfId="0" applyNumberFormat="1" applyFont="1" applyAlignment="1" applyProtection="1"/>
    <xf numFmtId="2" fontId="18" fillId="0" borderId="0" xfId="0" applyNumberFormat="1" applyFont="1" applyAlignment="1" applyProtection="1">
      <alignment vertical="top" wrapText="1"/>
    </xf>
    <xf numFmtId="49" fontId="29" fillId="0" borderId="2" xfId="0" applyNumberFormat="1" applyFont="1" applyFill="1" applyBorder="1" applyAlignment="1" applyProtection="1">
      <alignment horizontal="justify" vertical="top" wrapText="1"/>
    </xf>
    <xf numFmtId="49" fontId="29" fillId="0" borderId="2" xfId="0" applyNumberFormat="1" applyFont="1" applyFill="1" applyBorder="1" applyAlignment="1" applyProtection="1">
      <alignment horizontal="center" vertical="top" wrapText="1"/>
    </xf>
    <xf numFmtId="49" fontId="29" fillId="0" borderId="0" xfId="0" applyNumberFormat="1" applyFont="1" applyFill="1" applyBorder="1" applyAlignment="1" applyProtection="1">
      <alignment horizontal="justify" vertical="top" wrapText="1"/>
    </xf>
    <xf numFmtId="49" fontId="29" fillId="0" borderId="0" xfId="0" applyNumberFormat="1" applyFont="1" applyFill="1" applyBorder="1" applyAlignment="1" applyProtection="1">
      <alignment horizontal="center" vertical="top" wrapText="1"/>
    </xf>
    <xf numFmtId="0" fontId="18" fillId="0" borderId="0" xfId="0" applyFont="1" applyAlignment="1" applyProtection="1">
      <alignment vertical="top" wrapText="1"/>
    </xf>
    <xf numFmtId="165" fontId="18" fillId="0" borderId="0" xfId="0" applyNumberFormat="1" applyFont="1" applyAlignment="1" applyProtection="1">
      <alignment horizontal="right"/>
    </xf>
    <xf numFmtId="164" fontId="21" fillId="0" borderId="0" xfId="0" applyNumberFormat="1" applyFont="1" applyAlignment="1" applyProtection="1">
      <alignment horizontal="right"/>
    </xf>
    <xf numFmtId="0" fontId="18" fillId="0" borderId="0" xfId="0" applyFont="1" applyAlignment="1" applyProtection="1">
      <alignment horizontal="right" wrapText="1"/>
    </xf>
    <xf numFmtId="0" fontId="18" fillId="0" borderId="0" xfId="0" applyFont="1" applyAlignment="1" applyProtection="1">
      <alignment horizontal="right" vertical="top" wrapText="1"/>
    </xf>
    <xf numFmtId="4" fontId="18" fillId="0" borderId="0" xfId="0" applyNumberFormat="1" applyFont="1" applyFill="1" applyBorder="1" applyAlignment="1" applyProtection="1">
      <alignment horizontal="right"/>
    </xf>
    <xf numFmtId="2" fontId="21" fillId="0" borderId="0" xfId="0" applyNumberFormat="1" applyFont="1" applyFill="1" applyAlignment="1" applyProtection="1">
      <alignment horizontal="center" vertical="top"/>
    </xf>
    <xf numFmtId="2" fontId="18" fillId="0" borderId="0" xfId="0" applyNumberFormat="1" applyFont="1" applyProtection="1"/>
    <xf numFmtId="2" fontId="18" fillId="0" borderId="0" xfId="0" applyNumberFormat="1" applyFont="1" applyAlignment="1" applyProtection="1">
      <alignment horizontal="justify" vertical="top"/>
    </xf>
    <xf numFmtId="0" fontId="18" fillId="0" borderId="0" xfId="0" applyFont="1" applyProtection="1"/>
    <xf numFmtId="0" fontId="18" fillId="0" borderId="0" xfId="0" applyFont="1" applyAlignment="1" applyProtection="1">
      <alignment horizontal="center"/>
    </xf>
    <xf numFmtId="49" fontId="29" fillId="0" borderId="2" xfId="0" applyNumberFormat="1" applyFont="1" applyFill="1" applyBorder="1" applyAlignment="1" applyProtection="1">
      <alignment horizontal="left" vertical="top"/>
    </xf>
    <xf numFmtId="49" fontId="21" fillId="0" borderId="2" xfId="0" applyNumberFormat="1" applyFont="1" applyFill="1" applyBorder="1" applyAlignment="1" applyProtection="1">
      <alignment horizontal="center" vertical="top" wrapText="1"/>
    </xf>
    <xf numFmtId="2" fontId="18" fillId="0" borderId="2" xfId="0" applyNumberFormat="1" applyFont="1" applyBorder="1" applyProtection="1"/>
    <xf numFmtId="165" fontId="18" fillId="0" borderId="2" xfId="0" applyNumberFormat="1" applyFont="1" applyBorder="1" applyProtection="1"/>
    <xf numFmtId="2" fontId="18" fillId="0" borderId="0" xfId="0" applyNumberFormat="1" applyFont="1" applyBorder="1" applyProtection="1"/>
    <xf numFmtId="165" fontId="18" fillId="0" borderId="0" xfId="0" applyNumberFormat="1" applyFont="1" applyBorder="1" applyProtection="1"/>
    <xf numFmtId="164" fontId="21" fillId="0" borderId="0" xfId="0" applyNumberFormat="1" applyFont="1" applyBorder="1" applyProtection="1"/>
    <xf numFmtId="2" fontId="21" fillId="0" borderId="0" xfId="0" applyNumberFormat="1" applyFont="1" applyAlignment="1" applyProtection="1">
      <alignment horizontal="left" vertical="top"/>
    </xf>
    <xf numFmtId="0" fontId="21" fillId="0" borderId="0" xfId="0" applyFont="1" applyBorder="1" applyAlignment="1" applyProtection="1">
      <alignment horizontal="justify" vertical="top"/>
    </xf>
    <xf numFmtId="4" fontId="18" fillId="0" borderId="0" xfId="0" applyNumberFormat="1" applyFont="1" applyAlignment="1" applyProtection="1">
      <alignment horizontal="right"/>
    </xf>
    <xf numFmtId="0" fontId="18" fillId="0" borderId="0" xfId="0" applyFont="1" applyAlignment="1" applyProtection="1">
      <alignment horizontal="left" vertical="top" wrapText="1"/>
    </xf>
    <xf numFmtId="0" fontId="18" fillId="0" borderId="0" xfId="0" applyFont="1" applyAlignment="1" applyProtection="1">
      <alignment horizontal="center" vertical="top" wrapText="1"/>
    </xf>
    <xf numFmtId="0" fontId="21" fillId="0" borderId="0" xfId="0" applyFont="1" applyAlignment="1" applyProtection="1">
      <alignment horizontal="left" vertical="top"/>
    </xf>
    <xf numFmtId="0" fontId="18" fillId="0" borderId="0" xfId="0" applyFont="1" applyAlignment="1" applyProtection="1">
      <alignment horizontal="justify"/>
    </xf>
    <xf numFmtId="4" fontId="25" fillId="0" borderId="0" xfId="0" applyNumberFormat="1" applyFont="1" applyBorder="1" applyAlignment="1" applyProtection="1">
      <alignment horizontal="right"/>
    </xf>
    <xf numFmtId="0" fontId="29" fillId="0" borderId="2" xfId="0" applyFont="1" applyBorder="1" applyAlignment="1" applyProtection="1">
      <alignment horizontal="justify" vertical="top"/>
    </xf>
    <xf numFmtId="0" fontId="29" fillId="0" borderId="2" xfId="0" applyFont="1" applyBorder="1" applyAlignment="1" applyProtection="1">
      <alignment horizontal="center" vertical="top"/>
    </xf>
    <xf numFmtId="4" fontId="18" fillId="0" borderId="2" xfId="0" applyNumberFormat="1" applyFont="1" applyFill="1" applyBorder="1" applyAlignment="1" applyProtection="1">
      <alignment horizontal="right"/>
    </xf>
    <xf numFmtId="2" fontId="13" fillId="0" borderId="0" xfId="0" applyNumberFormat="1" applyFont="1" applyFill="1" applyAlignment="1" applyProtection="1">
      <alignment horizontal="right" wrapText="1"/>
    </xf>
    <xf numFmtId="2" fontId="13" fillId="0" borderId="0" xfId="0" applyNumberFormat="1" applyFont="1" applyFill="1" applyAlignment="1" applyProtection="1">
      <alignment horizontal="center" wrapText="1"/>
    </xf>
    <xf numFmtId="2" fontId="13" fillId="0" borderId="0" xfId="0" applyNumberFormat="1" applyFont="1" applyFill="1" applyAlignment="1" applyProtection="1">
      <alignment wrapText="1"/>
    </xf>
    <xf numFmtId="1" fontId="13" fillId="0" borderId="0" xfId="0" applyNumberFormat="1" applyFont="1" applyFill="1" applyAlignment="1" applyProtection="1">
      <alignment horizontal="left" wrapText="1"/>
    </xf>
    <xf numFmtId="0" fontId="18" fillId="0" borderId="0" xfId="0" applyNumberFormat="1" applyFont="1" applyAlignment="1" applyProtection="1">
      <alignment horizontal="left" vertical="top" wrapText="1"/>
    </xf>
    <xf numFmtId="2" fontId="13" fillId="0" borderId="0" xfId="0" applyNumberFormat="1" applyFont="1" applyFill="1" applyAlignment="1" applyProtection="1">
      <alignment horizontal="left" vertical="top"/>
    </xf>
    <xf numFmtId="0" fontId="13" fillId="0" borderId="0" xfId="0" applyNumberFormat="1" applyFont="1" applyAlignment="1" applyProtection="1">
      <alignment vertical="top" wrapText="1"/>
    </xf>
    <xf numFmtId="2" fontId="13" fillId="0" borderId="0" xfId="0" applyNumberFormat="1" applyFont="1" applyFill="1" applyBorder="1" applyAlignment="1" applyProtection="1">
      <alignment horizontal="center" wrapText="1"/>
    </xf>
    <xf numFmtId="4" fontId="13" fillId="0" borderId="0" xfId="0" applyNumberFormat="1" applyFont="1" applyFill="1" applyBorder="1" applyAlignment="1" applyProtection="1">
      <alignment horizontal="right" wrapText="1"/>
    </xf>
    <xf numFmtId="165" fontId="13" fillId="0" borderId="0" xfId="0" applyNumberFormat="1" applyFont="1" applyFill="1" applyAlignment="1" applyProtection="1">
      <alignment wrapText="1"/>
    </xf>
    <xf numFmtId="164" fontId="13" fillId="0" borderId="0" xfId="0" applyNumberFormat="1" applyFont="1" applyAlignment="1" applyProtection="1"/>
    <xf numFmtId="0" fontId="21" fillId="0" borderId="0" xfId="0" applyFont="1" applyAlignment="1" applyProtection="1">
      <alignment horizontal="justify"/>
    </xf>
    <xf numFmtId="49" fontId="18" fillId="0" borderId="0" xfId="0" applyNumberFormat="1" applyFont="1" applyFill="1" applyAlignment="1" applyProtection="1">
      <alignment horizontal="justify"/>
    </xf>
    <xf numFmtId="0" fontId="29" fillId="0" borderId="0" xfId="0" applyFont="1" applyBorder="1" applyAlignment="1" applyProtection="1">
      <alignment horizontal="justify" vertical="top"/>
    </xf>
    <xf numFmtId="2" fontId="23" fillId="0" borderId="0" xfId="0" applyNumberFormat="1" applyFont="1" applyFill="1" applyBorder="1" applyAlignment="1" applyProtection="1">
      <alignment horizontal="left" vertical="top"/>
    </xf>
    <xf numFmtId="0" fontId="23" fillId="0" borderId="0" xfId="0" applyFont="1" applyBorder="1" applyAlignment="1" applyProtection="1">
      <alignment horizontal="left" vertical="top"/>
    </xf>
    <xf numFmtId="2" fontId="18" fillId="0" borderId="0" xfId="0" applyNumberFormat="1" applyFont="1" applyFill="1" applyBorder="1" applyAlignment="1" applyProtection="1">
      <alignment horizontal="center" vertical="top"/>
    </xf>
    <xf numFmtId="49" fontId="18" fillId="0" borderId="0" xfId="0" applyNumberFormat="1" applyFont="1" applyFill="1" applyBorder="1" applyAlignment="1" applyProtection="1">
      <alignment horizontal="justify" vertical="top" wrapText="1"/>
    </xf>
    <xf numFmtId="164" fontId="32" fillId="0" borderId="0" xfId="0" applyNumberFormat="1" applyFont="1" applyFill="1" applyBorder="1" applyProtection="1"/>
    <xf numFmtId="0" fontId="19" fillId="0" borderId="0" xfId="7" applyNumberFormat="1" applyFont="1" applyAlignment="1" applyProtection="1">
      <alignment horizontal="justify" vertical="top" wrapText="1"/>
    </xf>
    <xf numFmtId="0" fontId="19" fillId="0" borderId="0" xfId="7" applyFont="1" applyAlignment="1" applyProtection="1">
      <alignment horizontal="justify" vertical="top" wrapText="1"/>
    </xf>
    <xf numFmtId="0" fontId="13" fillId="0" borderId="0" xfId="7" applyFont="1" applyBorder="1" applyAlignment="1" applyProtection="1">
      <alignment horizontal="center" vertical="top" wrapText="1"/>
    </xf>
    <xf numFmtId="0" fontId="19" fillId="0" borderId="0" xfId="7" applyFont="1" applyBorder="1" applyAlignment="1" applyProtection="1">
      <alignment horizontal="center" vertical="top" wrapText="1"/>
    </xf>
    <xf numFmtId="0" fontId="25" fillId="0" borderId="0" xfId="7" applyFont="1" applyProtection="1"/>
    <xf numFmtId="0" fontId="19" fillId="0" borderId="0" xfId="7" applyFont="1" applyBorder="1" applyAlignment="1" applyProtection="1">
      <alignment horizontal="justify" vertical="top" wrapText="1"/>
    </xf>
    <xf numFmtId="0" fontId="13" fillId="0" borderId="0" xfId="7" applyFont="1" applyBorder="1" applyAlignment="1" applyProtection="1">
      <alignment horizontal="justify" vertical="top" wrapText="1"/>
    </xf>
    <xf numFmtId="4" fontId="13" fillId="0" borderId="0" xfId="7" applyNumberFormat="1" applyFont="1" applyAlignment="1" applyProtection="1">
      <alignment horizontal="center" vertical="top"/>
    </xf>
    <xf numFmtId="165" fontId="13" fillId="0" borderId="0" xfId="7" applyNumberFormat="1" applyFont="1" applyAlignment="1" applyProtection="1">
      <alignment horizontal="center"/>
    </xf>
    <xf numFmtId="165" fontId="13" fillId="0" borderId="0" xfId="7" applyNumberFormat="1" applyFont="1" applyBorder="1" applyAlignment="1" applyProtection="1">
      <alignment horizontal="center" vertical="top" wrapText="1"/>
    </xf>
    <xf numFmtId="165" fontId="13" fillId="0" borderId="0" xfId="7" applyNumberFormat="1" applyFont="1" applyAlignment="1" applyProtection="1">
      <alignment horizontal="center" vertical="top"/>
    </xf>
    <xf numFmtId="0" fontId="13" fillId="0" borderId="0" xfId="7" applyFont="1" applyBorder="1" applyAlignment="1" applyProtection="1">
      <alignment horizontal="center" wrapText="1"/>
    </xf>
    <xf numFmtId="0" fontId="13" fillId="0" borderId="0" xfId="7" applyFont="1" applyAlignment="1" applyProtection="1">
      <alignment horizontal="center" vertical="top" wrapText="1"/>
    </xf>
    <xf numFmtId="0" fontId="33" fillId="0" borderId="0" xfId="7" applyFont="1" applyAlignment="1" applyProtection="1">
      <alignment horizontal="justify" vertical="top" wrapText="1"/>
    </xf>
    <xf numFmtId="0" fontId="13" fillId="0" borderId="0" xfId="4" applyFont="1" applyFill="1" applyAlignment="1" applyProtection="1">
      <alignment horizontal="justify" vertical="top" wrapText="1"/>
    </xf>
    <xf numFmtId="0" fontId="13" fillId="0" borderId="0" xfId="7" applyFont="1" applyAlignment="1" applyProtection="1">
      <alignment horizontal="justify" vertical="top" wrapText="1"/>
    </xf>
    <xf numFmtId="0" fontId="34" fillId="0" borderId="0" xfId="7" applyFont="1" applyAlignment="1" applyProtection="1">
      <alignment horizontal="justify" vertical="top" wrapText="1"/>
    </xf>
    <xf numFmtId="0" fontId="34" fillId="0" borderId="0" xfId="7" applyFont="1" applyAlignment="1" applyProtection="1">
      <alignment horizontal="center" vertical="top" wrapText="1"/>
    </xf>
    <xf numFmtId="0" fontId="34" fillId="0" borderId="0" xfId="7" applyFont="1" applyBorder="1" applyAlignment="1" applyProtection="1">
      <alignment horizontal="center" vertical="top" wrapText="1"/>
    </xf>
    <xf numFmtId="4" fontId="34" fillId="0" borderId="0" xfId="7" applyNumberFormat="1" applyFont="1" applyAlignment="1" applyProtection="1">
      <alignment horizontal="center" vertical="top"/>
    </xf>
    <xf numFmtId="0" fontId="34" fillId="0" borderId="0" xfId="7" applyFont="1" applyFill="1" applyBorder="1" applyAlignment="1" applyProtection="1">
      <alignment horizontal="center" vertical="top"/>
    </xf>
    <xf numFmtId="0" fontId="13" fillId="2" borderId="0" xfId="7" applyFont="1" applyFill="1" applyBorder="1" applyAlignment="1" applyProtection="1">
      <alignment vertical="center" wrapText="1"/>
    </xf>
    <xf numFmtId="0" fontId="13" fillId="0" borderId="0" xfId="7" applyNumberFormat="1" applyFont="1" applyFill="1" applyBorder="1" applyAlignment="1" applyProtection="1">
      <alignment vertical="top" wrapText="1"/>
    </xf>
    <xf numFmtId="0" fontId="13" fillId="0" borderId="0" xfId="7" applyFont="1" applyAlignment="1" applyProtection="1">
      <alignment horizontal="center" wrapText="1"/>
    </xf>
    <xf numFmtId="0" fontId="35" fillId="0" borderId="0" xfId="7" applyFont="1" applyProtection="1"/>
    <xf numFmtId="0" fontId="36" fillId="0" borderId="0" xfId="7" applyNumberFormat="1" applyFont="1" applyFill="1" applyBorder="1" applyAlignment="1" applyProtection="1">
      <alignment vertical="top" wrapText="1"/>
    </xf>
    <xf numFmtId="0" fontId="37" fillId="0" borderId="0" xfId="7" applyFont="1" applyFill="1" applyAlignment="1" applyProtection="1">
      <alignment horizontal="center"/>
    </xf>
    <xf numFmtId="3" fontId="37" fillId="0" borderId="0" xfId="7" applyNumberFormat="1" applyFont="1" applyFill="1" applyAlignment="1" applyProtection="1">
      <alignment horizontal="center"/>
    </xf>
    <xf numFmtId="166" fontId="36" fillId="0" borderId="0" xfId="7" applyNumberFormat="1" applyFont="1" applyFill="1" applyBorder="1" applyAlignment="1" applyProtection="1">
      <alignment horizontal="center"/>
    </xf>
    <xf numFmtId="2" fontId="13" fillId="0" borderId="0" xfId="7" applyNumberFormat="1" applyFont="1" applyFill="1" applyAlignment="1" applyProtection="1">
      <alignment horizontal="left" vertical="top" wrapText="1"/>
    </xf>
    <xf numFmtId="0" fontId="13" fillId="0" borderId="0" xfId="7" applyFont="1" applyAlignment="1" applyProtection="1">
      <alignment horizontal="center"/>
    </xf>
    <xf numFmtId="10" fontId="13" fillId="0" borderId="0" xfId="7" applyNumberFormat="1" applyFont="1" applyFill="1" applyBorder="1" applyAlignment="1" applyProtection="1">
      <alignment horizontal="center"/>
    </xf>
    <xf numFmtId="3" fontId="38" fillId="0" borderId="0" xfId="7" applyNumberFormat="1" applyFont="1" applyFill="1" applyBorder="1" applyAlignment="1" applyProtection="1">
      <alignment horizontal="center"/>
    </xf>
    <xf numFmtId="0" fontId="34" fillId="0" borderId="5" xfId="7" applyFont="1" applyBorder="1" applyAlignment="1" applyProtection="1">
      <alignment horizontal="justify" vertical="top" wrapText="1"/>
    </xf>
    <xf numFmtId="0" fontId="13" fillId="0" borderId="5" xfId="7" applyFont="1" applyBorder="1" applyAlignment="1" applyProtection="1">
      <alignment horizontal="justify" vertical="top" wrapText="1"/>
    </xf>
    <xf numFmtId="0" fontId="13" fillId="0" borderId="5" xfId="7" applyFont="1" applyBorder="1" applyAlignment="1" applyProtection="1">
      <alignment horizontal="center" vertical="top" wrapText="1"/>
    </xf>
    <xf numFmtId="4" fontId="13" fillId="0" borderId="5" xfId="7" applyNumberFormat="1" applyFont="1" applyBorder="1" applyAlignment="1" applyProtection="1">
      <alignment horizontal="center" vertical="top"/>
    </xf>
    <xf numFmtId="165" fontId="19" fillId="0" borderId="0" xfId="7" applyNumberFormat="1" applyFont="1" applyAlignment="1" applyProtection="1">
      <alignment horizontal="center" vertical="top"/>
    </xf>
    <xf numFmtId="0" fontId="20" fillId="0" borderId="0" xfId="0" applyFont="1" applyAlignment="1" applyProtection="1">
      <alignment horizontal="right"/>
    </xf>
    <xf numFmtId="0" fontId="29" fillId="0" borderId="0" xfId="0" applyFont="1" applyFill="1" applyAlignment="1" applyProtection="1">
      <alignment wrapText="1"/>
    </xf>
    <xf numFmtId="0" fontId="20" fillId="0" borderId="0" xfId="0" applyFont="1" applyAlignment="1" applyProtection="1">
      <alignment horizontal="left"/>
    </xf>
    <xf numFmtId="169" fontId="20" fillId="0" borderId="0" xfId="2" applyNumberFormat="1" applyFont="1" applyAlignment="1" applyProtection="1"/>
    <xf numFmtId="165" fontId="20" fillId="0" borderId="0" xfId="2" applyNumberFormat="1" applyFont="1" applyAlignment="1" applyProtection="1">
      <alignment horizontal="right"/>
    </xf>
    <xf numFmtId="165" fontId="20" fillId="0" borderId="0" xfId="2" applyNumberFormat="1" applyFont="1" applyFill="1" applyAlignment="1" applyProtection="1">
      <alignment horizontal="right"/>
    </xf>
    <xf numFmtId="0" fontId="33" fillId="0" borderId="0" xfId="0" applyFont="1" applyAlignment="1" applyProtection="1">
      <alignment horizontal="left" vertical="top" wrapText="1"/>
    </xf>
    <xf numFmtId="0" fontId="39" fillId="0" borderId="0" xfId="0" applyFont="1" applyFill="1" applyAlignment="1" applyProtection="1">
      <alignment wrapText="1"/>
    </xf>
    <xf numFmtId="0" fontId="20" fillId="0" borderId="0" xfId="0" applyFont="1" applyProtection="1"/>
    <xf numFmtId="0" fontId="20" fillId="0" borderId="0" xfId="0" applyFont="1" applyFill="1" applyProtection="1"/>
    <xf numFmtId="0" fontId="39" fillId="0" borderId="0" xfId="0" applyFont="1" applyFill="1" applyProtection="1"/>
    <xf numFmtId="169" fontId="20" fillId="0" borderId="0" xfId="2" applyNumberFormat="1" applyFont="1" applyProtection="1"/>
    <xf numFmtId="0" fontId="31" fillId="0" borderId="0" xfId="0" applyFont="1" applyAlignment="1" applyProtection="1">
      <alignment vertical="top" wrapText="1"/>
    </xf>
    <xf numFmtId="0" fontId="20" fillId="0" borderId="7" xfId="0" applyFont="1" applyBorder="1" applyAlignment="1" applyProtection="1">
      <alignment horizontal="right"/>
    </xf>
    <xf numFmtId="0" fontId="39" fillId="0" borderId="7" xfId="0" applyFont="1" applyBorder="1" applyProtection="1"/>
    <xf numFmtId="0" fontId="20" fillId="0" borderId="7" xfId="0" applyFont="1" applyBorder="1" applyProtection="1"/>
    <xf numFmtId="169" fontId="20" fillId="0" borderId="7" xfId="2" applyNumberFormat="1" applyFont="1" applyBorder="1" applyAlignment="1" applyProtection="1"/>
    <xf numFmtId="165" fontId="20" fillId="0" borderId="7" xfId="2" applyNumberFormat="1" applyFont="1" applyBorder="1" applyAlignment="1" applyProtection="1">
      <alignment horizontal="right"/>
    </xf>
    <xf numFmtId="165" fontId="20" fillId="0" borderId="7" xfId="2" applyNumberFormat="1" applyFont="1" applyFill="1" applyBorder="1" applyAlignment="1" applyProtection="1">
      <alignment horizontal="right"/>
    </xf>
    <xf numFmtId="0" fontId="20" fillId="0" borderId="0" xfId="0" applyFont="1" applyBorder="1" applyAlignment="1" applyProtection="1">
      <alignment horizontal="right"/>
    </xf>
    <xf numFmtId="0" fontId="20" fillId="0" borderId="0" xfId="0" applyFont="1" applyBorder="1" applyProtection="1"/>
    <xf numFmtId="169" fontId="20" fillId="0" borderId="0" xfId="2" applyNumberFormat="1" applyFont="1" applyBorder="1" applyAlignment="1" applyProtection="1"/>
    <xf numFmtId="165" fontId="20" fillId="0" borderId="0" xfId="2" applyNumberFormat="1" applyFont="1" applyBorder="1" applyAlignment="1" applyProtection="1">
      <alignment horizontal="right"/>
    </xf>
    <xf numFmtId="0" fontId="31" fillId="0" borderId="0" xfId="0" applyFont="1" applyFill="1" applyProtection="1"/>
    <xf numFmtId="170" fontId="20" fillId="0" borderId="0" xfId="3" applyNumberFormat="1" applyFont="1" applyFill="1" applyProtection="1"/>
    <xf numFmtId="165" fontId="31" fillId="0" borderId="0" xfId="2" applyNumberFormat="1" applyFont="1" applyAlignment="1" applyProtection="1">
      <alignment horizontal="right"/>
    </xf>
    <xf numFmtId="0" fontId="20" fillId="0" borderId="0" xfId="0" applyFont="1" applyBorder="1" applyAlignment="1" applyProtection="1"/>
    <xf numFmtId="165" fontId="31" fillId="0" borderId="0" xfId="2" applyNumberFormat="1" applyFont="1" applyFill="1" applyAlignment="1" applyProtection="1">
      <alignment horizontal="right"/>
    </xf>
    <xf numFmtId="0" fontId="31" fillId="0" borderId="0" xfId="0" applyFont="1" applyAlignment="1" applyProtection="1">
      <alignment horizontal="left"/>
    </xf>
    <xf numFmtId="0" fontId="31" fillId="0" borderId="0" xfId="0" applyFont="1" applyProtection="1"/>
    <xf numFmtId="0" fontId="31" fillId="0" borderId="0" xfId="0" applyFont="1" applyAlignment="1" applyProtection="1">
      <alignment horizontal="right" vertical="top"/>
    </xf>
    <xf numFmtId="0" fontId="31" fillId="0" borderId="0" xfId="0" applyFont="1" applyAlignment="1" applyProtection="1"/>
    <xf numFmtId="169" fontId="31" fillId="0" borderId="0" xfId="2" applyNumberFormat="1" applyFont="1" applyAlignment="1" applyProtection="1"/>
    <xf numFmtId="0" fontId="40" fillId="0" borderId="0" xfId="0" applyFont="1" applyAlignment="1" applyProtection="1">
      <alignment horizontal="right"/>
    </xf>
    <xf numFmtId="0" fontId="40" fillId="0" borderId="0" xfId="0" applyFont="1" applyAlignment="1" applyProtection="1">
      <alignment horizontal="left"/>
    </xf>
    <xf numFmtId="165" fontId="40" fillId="0" borderId="0" xfId="0" applyNumberFormat="1" applyFont="1" applyAlignment="1" applyProtection="1">
      <alignment horizontal="right"/>
    </xf>
    <xf numFmtId="165" fontId="40" fillId="0" borderId="0" xfId="2" applyNumberFormat="1" applyFont="1" applyFill="1" applyAlignment="1" applyProtection="1">
      <alignment horizontal="right"/>
    </xf>
    <xf numFmtId="0" fontId="20" fillId="0" borderId="0" xfId="0" applyFont="1" applyAlignment="1" applyProtection="1">
      <alignment horizontal="right" vertical="top"/>
    </xf>
    <xf numFmtId="0" fontId="41" fillId="0" borderId="0" xfId="0" applyFont="1" applyAlignment="1" applyProtection="1">
      <alignment horizontal="left" vertical="top" wrapText="1"/>
    </xf>
    <xf numFmtId="0" fontId="20" fillId="0" borderId="0" xfId="0" applyFont="1" applyAlignment="1" applyProtection="1"/>
    <xf numFmtId="0" fontId="43" fillId="0" borderId="0" xfId="0" applyFont="1" applyAlignment="1" applyProtection="1">
      <alignment horizontal="left" vertical="top" wrapText="1"/>
    </xf>
    <xf numFmtId="0" fontId="44" fillId="0" borderId="0" xfId="0" applyFont="1" applyAlignment="1" applyProtection="1">
      <alignment horizontal="left" vertical="top" wrapText="1"/>
    </xf>
    <xf numFmtId="0" fontId="13" fillId="0" borderId="0" xfId="0" applyFont="1" applyFill="1" applyAlignment="1" applyProtection="1">
      <alignment horizontal="right" vertical="top"/>
    </xf>
    <xf numFmtId="0" fontId="20" fillId="0" borderId="0" xfId="0" applyFont="1" applyAlignment="1" applyProtection="1">
      <alignment vertical="top" wrapText="1"/>
    </xf>
    <xf numFmtId="9" fontId="20" fillId="0" borderId="0" xfId="0" applyNumberFormat="1" applyFont="1" applyAlignment="1" applyProtection="1">
      <alignment horizontal="left"/>
    </xf>
    <xf numFmtId="0" fontId="20" fillId="0" borderId="7" xfId="0" applyFont="1" applyBorder="1" applyAlignment="1" applyProtection="1">
      <alignment horizontal="left"/>
    </xf>
    <xf numFmtId="0" fontId="20" fillId="0" borderId="0" xfId="0" applyFont="1" applyAlignment="1" applyProtection="1">
      <alignment vertical="top"/>
    </xf>
    <xf numFmtId="0" fontId="20" fillId="0" borderId="0" xfId="0" applyFont="1" applyBorder="1" applyAlignment="1" applyProtection="1">
      <alignment horizontal="left"/>
    </xf>
    <xf numFmtId="0" fontId="20" fillId="0" borderId="0" xfId="0" applyFont="1" applyAlignment="1" applyProtection="1">
      <alignment horizontal="left" vertical="top"/>
    </xf>
    <xf numFmtId="49" fontId="20" fillId="0" borderId="0" xfId="0" applyNumberFormat="1" applyFont="1" applyFill="1" applyBorder="1" applyAlignment="1" applyProtection="1">
      <alignment horizontal="right" vertical="top"/>
    </xf>
    <xf numFmtId="0" fontId="20" fillId="0" borderId="0" xfId="0" applyFont="1" applyFill="1" applyBorder="1" applyAlignment="1" applyProtection="1">
      <alignment horizontal="left"/>
    </xf>
    <xf numFmtId="3" fontId="20" fillId="0" borderId="0" xfId="0" applyNumberFormat="1" applyFont="1" applyFill="1" applyBorder="1" applyAlignment="1" applyProtection="1">
      <alignment horizontal="right"/>
    </xf>
    <xf numFmtId="165" fontId="20" fillId="0" borderId="0" xfId="0" applyNumberFormat="1" applyFont="1" applyFill="1" applyBorder="1" applyAlignment="1" applyProtection="1">
      <alignment horizontal="right"/>
    </xf>
    <xf numFmtId="0" fontId="20" fillId="0" borderId="0" xfId="0" applyFont="1" applyAlignment="1" applyProtection="1">
      <alignment horizontal="left" vertical="top" wrapText="1"/>
    </xf>
    <xf numFmtId="49" fontId="20" fillId="0" borderId="0" xfId="0" applyNumberFormat="1" applyFont="1" applyFill="1" applyBorder="1" applyAlignment="1" applyProtection="1">
      <alignment horizontal="left"/>
    </xf>
    <xf numFmtId="165" fontId="20" fillId="0" borderId="0" xfId="0" applyNumberFormat="1" applyFont="1" applyAlignment="1" applyProtection="1">
      <alignment horizontal="right"/>
    </xf>
    <xf numFmtId="49" fontId="20" fillId="0" borderId="0" xfId="0" applyNumberFormat="1" applyFont="1" applyAlignment="1" applyProtection="1">
      <alignment horizontal="right" vertical="top"/>
    </xf>
    <xf numFmtId="3" fontId="20" fillId="0" borderId="0" xfId="0" applyNumberFormat="1" applyFont="1" applyAlignment="1" applyProtection="1"/>
    <xf numFmtId="165" fontId="20" fillId="0" borderId="0" xfId="0" applyNumberFormat="1" applyFont="1" applyBorder="1" applyAlignment="1" applyProtection="1">
      <alignment horizontal="right"/>
    </xf>
    <xf numFmtId="1" fontId="20" fillId="0" borderId="7" xfId="0" applyNumberFormat="1" applyFont="1" applyBorder="1" applyAlignment="1" applyProtection="1">
      <alignment horizontal="right" vertical="top"/>
    </xf>
    <xf numFmtId="0" fontId="20" fillId="0" borderId="7" xfId="0" applyFont="1" applyBorder="1" applyAlignment="1" applyProtection="1">
      <alignment vertical="top" wrapText="1"/>
    </xf>
    <xf numFmtId="49" fontId="20" fillId="0" borderId="7" xfId="0" applyNumberFormat="1" applyFont="1" applyBorder="1" applyProtection="1"/>
    <xf numFmtId="0" fontId="20" fillId="0" borderId="7" xfId="0" applyFont="1" applyBorder="1" applyAlignment="1" applyProtection="1"/>
    <xf numFmtId="165" fontId="20" fillId="0" borderId="7" xfId="0" applyNumberFormat="1" applyFont="1" applyBorder="1" applyAlignment="1" applyProtection="1">
      <alignment horizontal="right"/>
    </xf>
    <xf numFmtId="1" fontId="20" fillId="0" borderId="0" xfId="0" applyNumberFormat="1" applyFont="1" applyAlignment="1" applyProtection="1">
      <alignment horizontal="right" vertical="top"/>
    </xf>
    <xf numFmtId="0" fontId="20" fillId="0" borderId="0" xfId="0" applyNumberFormat="1" applyFont="1" applyAlignment="1" applyProtection="1">
      <alignment horizontal="right" vertical="top"/>
    </xf>
    <xf numFmtId="0" fontId="20" fillId="0" borderId="0" xfId="0" applyFont="1" applyFill="1" applyBorder="1" applyAlignment="1" applyProtection="1">
      <alignment wrapText="1"/>
    </xf>
    <xf numFmtId="165" fontId="41" fillId="0" borderId="0" xfId="0" applyNumberFormat="1" applyFont="1" applyAlignment="1" applyProtection="1">
      <alignment horizontal="right"/>
    </xf>
    <xf numFmtId="0" fontId="20" fillId="0" borderId="0" xfId="0" applyFont="1" applyFill="1" applyAlignment="1" applyProtection="1">
      <alignment horizontal="justify" vertical="top"/>
    </xf>
    <xf numFmtId="0" fontId="20" fillId="0" borderId="0" xfId="0" applyFont="1" applyFill="1" applyAlignment="1" applyProtection="1">
      <alignment horizontal="right"/>
    </xf>
    <xf numFmtId="1" fontId="20" fillId="0" borderId="0" xfId="0" applyNumberFormat="1" applyFont="1" applyFill="1" applyAlignment="1" applyProtection="1">
      <alignment horizontal="right"/>
    </xf>
    <xf numFmtId="165" fontId="20" fillId="0" borderId="0" xfId="0" applyNumberFormat="1" applyFont="1" applyFill="1" applyAlignment="1" applyProtection="1">
      <alignment horizontal="right"/>
    </xf>
    <xf numFmtId="0" fontId="20" fillId="0" borderId="0" xfId="0" applyNumberFormat="1" applyFont="1" applyAlignment="1" applyProtection="1">
      <alignment horizontal="right" vertical="justify"/>
    </xf>
    <xf numFmtId="0" fontId="20" fillId="0" borderId="7" xfId="0" applyFont="1" applyBorder="1" applyAlignment="1" applyProtection="1">
      <alignment horizontal="right" vertical="top"/>
    </xf>
    <xf numFmtId="0" fontId="20" fillId="0" borderId="7" xfId="0" applyNumberFormat="1" applyFont="1" applyBorder="1" applyAlignment="1" applyProtection="1">
      <alignment vertical="top" wrapText="1"/>
    </xf>
    <xf numFmtId="9" fontId="20" fillId="0" borderId="7" xfId="0" applyNumberFormat="1" applyFont="1" applyBorder="1" applyAlignment="1" applyProtection="1">
      <alignment horizontal="right"/>
    </xf>
    <xf numFmtId="1" fontId="20" fillId="0" borderId="7" xfId="0" applyNumberFormat="1" applyFont="1" applyBorder="1" applyAlignment="1" applyProtection="1">
      <alignment horizontal="right"/>
    </xf>
    <xf numFmtId="49" fontId="31" fillId="0" borderId="0" xfId="0" applyNumberFormat="1" applyFont="1" applyAlignment="1" applyProtection="1">
      <alignment horizontal="right" vertical="top"/>
    </xf>
    <xf numFmtId="1" fontId="31" fillId="0" borderId="0" xfId="0" applyNumberFormat="1" applyFont="1" applyProtection="1"/>
    <xf numFmtId="3" fontId="31" fillId="0" borderId="0" xfId="0" applyNumberFormat="1" applyFont="1" applyAlignment="1" applyProtection="1"/>
    <xf numFmtId="165" fontId="31" fillId="0" borderId="0" xfId="0" applyNumberFormat="1" applyFont="1" applyAlignment="1" applyProtection="1">
      <alignment horizontal="right"/>
    </xf>
    <xf numFmtId="0" fontId="20" fillId="0" borderId="0" xfId="0" quotePrefix="1" applyFont="1" applyBorder="1" applyAlignment="1" applyProtection="1">
      <alignment horizontal="right" vertical="top" wrapText="1"/>
    </xf>
    <xf numFmtId="0" fontId="20" fillId="0" borderId="0" xfId="0" quotePrefix="1" applyFont="1" applyAlignment="1" applyProtection="1">
      <alignment vertical="top" wrapText="1"/>
    </xf>
    <xf numFmtId="0" fontId="20" fillId="0" borderId="0" xfId="0" applyFont="1" applyBorder="1" applyAlignment="1" applyProtection="1">
      <alignment horizontal="right" vertical="top" wrapText="1"/>
    </xf>
    <xf numFmtId="0" fontId="20" fillId="0" borderId="7" xfId="0" applyFont="1" applyBorder="1" applyAlignment="1" applyProtection="1">
      <alignment horizontal="right" vertical="top" wrapText="1"/>
    </xf>
    <xf numFmtId="3" fontId="20" fillId="0" borderId="7" xfId="0" applyNumberFormat="1" applyFont="1" applyBorder="1" applyAlignment="1" applyProtection="1"/>
    <xf numFmtId="165" fontId="20" fillId="18" borderId="0" xfId="2" applyNumberFormat="1" applyFont="1" applyFill="1" applyAlignment="1" applyProtection="1">
      <alignment horizontal="right"/>
      <protection locked="0"/>
    </xf>
    <xf numFmtId="165" fontId="20" fillId="18" borderId="0" xfId="0" applyNumberFormat="1" applyFont="1" applyFill="1" applyAlignment="1" applyProtection="1">
      <alignment horizontal="right"/>
      <protection locked="0"/>
    </xf>
    <xf numFmtId="165" fontId="20" fillId="18" borderId="7" xfId="0" applyNumberFormat="1" applyFont="1" applyFill="1" applyBorder="1" applyAlignment="1" applyProtection="1">
      <alignment horizontal="right"/>
      <protection locked="0"/>
    </xf>
    <xf numFmtId="165" fontId="40" fillId="0" borderId="0" xfId="0" applyNumberFormat="1" applyFont="1" applyFill="1" applyAlignment="1" applyProtection="1">
      <alignment horizontal="right"/>
    </xf>
    <xf numFmtId="165" fontId="18" fillId="18" borderId="0" xfId="0" applyNumberFormat="1" applyFont="1" applyFill="1" applyBorder="1" applyAlignment="1" applyProtection="1">
      <alignment horizontal="right"/>
      <protection locked="0"/>
    </xf>
    <xf numFmtId="165" fontId="18" fillId="18" borderId="0" xfId="0" applyNumberFormat="1" applyFont="1" applyFill="1" applyProtection="1">
      <protection locked="0"/>
    </xf>
    <xf numFmtId="165" fontId="18" fillId="18" borderId="0" xfId="0" applyNumberFormat="1" applyFont="1" applyFill="1" applyAlignment="1" applyProtection="1">
      <alignment wrapText="1"/>
      <protection locked="0"/>
    </xf>
    <xf numFmtId="165" fontId="18" fillId="18" borderId="0" xfId="0" applyNumberFormat="1" applyFont="1" applyFill="1" applyAlignment="1" applyProtection="1">
      <alignment horizontal="right"/>
      <protection locked="0"/>
    </xf>
    <xf numFmtId="164" fontId="18" fillId="18" borderId="0" xfId="0" applyNumberFormat="1" applyFont="1" applyFill="1" applyProtection="1">
      <protection locked="0"/>
    </xf>
    <xf numFmtId="165" fontId="13" fillId="18" borderId="0" xfId="7" applyNumberFormat="1" applyFont="1" applyFill="1" applyAlignment="1" applyProtection="1">
      <alignment horizontal="center"/>
      <protection locked="0"/>
    </xf>
    <xf numFmtId="165" fontId="13" fillId="18" borderId="0" xfId="7" applyNumberFormat="1" applyFont="1" applyFill="1" applyAlignment="1" applyProtection="1">
      <alignment horizontal="center" wrapText="1"/>
      <protection locked="0"/>
    </xf>
    <xf numFmtId="165" fontId="13" fillId="18" borderId="0" xfId="7" applyNumberFormat="1" applyFont="1" applyFill="1" applyAlignment="1" applyProtection="1">
      <alignment horizontal="center" vertical="top" wrapText="1"/>
      <protection locked="0"/>
    </xf>
    <xf numFmtId="0" fontId="18" fillId="0" borderId="0" xfId="0" applyFont="1" applyBorder="1" applyAlignment="1">
      <alignment horizontal="left" vertical="top" indent="1"/>
    </xf>
    <xf numFmtId="0" fontId="18" fillId="0" borderId="0" xfId="0" applyFont="1" applyBorder="1" applyAlignment="1">
      <alignment horizontal="left" vertical="top" wrapText="1" indent="1"/>
    </xf>
    <xf numFmtId="0" fontId="18" fillId="0" borderId="0" xfId="0" applyFont="1" applyBorder="1" applyAlignment="1">
      <alignment horizontal="justify" vertical="center" wrapText="1"/>
    </xf>
    <xf numFmtId="0" fontId="18" fillId="0" borderId="0" xfId="0" applyFont="1" applyBorder="1" applyAlignment="1">
      <alignment horizontal="left" vertical="center" wrapText="1" indent="1"/>
    </xf>
    <xf numFmtId="0" fontId="27" fillId="0" borderId="0" xfId="0" applyFont="1" applyBorder="1" applyAlignment="1">
      <alignment horizontal="left" vertical="center" indent="1"/>
    </xf>
    <xf numFmtId="0" fontId="27" fillId="0" borderId="0" xfId="0" applyFont="1" applyAlignment="1">
      <alignment horizontal="left" vertical="top" wrapText="1"/>
    </xf>
    <xf numFmtId="0" fontId="18" fillId="0" borderId="0" xfId="0" applyFont="1" applyBorder="1" applyAlignment="1">
      <alignment horizontal="justify" vertical="top" wrapText="1"/>
    </xf>
    <xf numFmtId="0" fontId="18" fillId="0" borderId="0" xfId="0" applyNumberFormat="1" applyFont="1" applyAlignment="1">
      <alignment horizontal="justify" vertical="top" wrapText="1"/>
    </xf>
    <xf numFmtId="0" fontId="50" fillId="0" borderId="0" xfId="0" applyFont="1"/>
    <xf numFmtId="0" fontId="18" fillId="0" borderId="0" xfId="0" applyFont="1" applyAlignment="1">
      <alignment horizontal="justify" vertical="top" wrapText="1"/>
    </xf>
    <xf numFmtId="0" fontId="27" fillId="0" borderId="0" xfId="0" applyFont="1" applyAlignment="1">
      <alignment horizontal="justify" vertical="top" wrapText="1"/>
    </xf>
    <xf numFmtId="0" fontId="27" fillId="0" borderId="0" xfId="0" applyFont="1" applyAlignment="1">
      <alignment horizontal="justify" vertical="top"/>
    </xf>
    <xf numFmtId="0" fontId="18" fillId="0" borderId="0" xfId="0" applyFont="1" applyBorder="1" applyAlignment="1">
      <alignment horizontal="left" vertical="distributed" indent="1"/>
    </xf>
    <xf numFmtId="0" fontId="18" fillId="0" borderId="0" xfId="0" quotePrefix="1" applyFont="1" applyAlignment="1">
      <alignment horizontal="justify" vertical="top" wrapText="1"/>
    </xf>
    <xf numFmtId="0" fontId="18" fillId="0" borderId="0" xfId="0" applyFont="1" applyAlignment="1">
      <alignment horizontal="justify" vertical="distributed"/>
    </xf>
    <xf numFmtId="0" fontId="49" fillId="0" borderId="0" xfId="0" applyFont="1"/>
    <xf numFmtId="0" fontId="18" fillId="0" borderId="0" xfId="42" applyFont="1" applyAlignment="1">
      <alignment horizontal="justify" vertical="top" wrapText="1"/>
    </xf>
    <xf numFmtId="0" fontId="18" fillId="0" borderId="0" xfId="42" applyFont="1" applyAlignment="1">
      <alignment vertical="top" wrapText="1"/>
    </xf>
    <xf numFmtId="0" fontId="18" fillId="0" borderId="0" xfId="0" applyFont="1" applyAlignment="1">
      <alignment horizontal="justify" vertical="center"/>
    </xf>
    <xf numFmtId="2" fontId="13" fillId="18" borderId="1" xfId="0" applyNumberFormat="1" applyFont="1" applyFill="1" applyBorder="1" applyAlignment="1" applyProtection="1">
      <alignment horizontal="center" vertical="top"/>
    </xf>
    <xf numFmtId="49" fontId="13" fillId="18" borderId="1" xfId="0" applyNumberFormat="1" applyFont="1" applyFill="1" applyBorder="1" applyAlignment="1" applyProtection="1">
      <alignment vertical="distributed"/>
    </xf>
    <xf numFmtId="2" fontId="33" fillId="18" borderId="1" xfId="0" applyNumberFormat="1" applyFont="1" applyFill="1" applyBorder="1" applyAlignment="1" applyProtection="1">
      <alignment horizontal="center"/>
    </xf>
    <xf numFmtId="0" fontId="45" fillId="18" borderId="1" xfId="0" applyFont="1" applyFill="1" applyBorder="1" applyAlignment="1" applyProtection="1"/>
    <xf numFmtId="2" fontId="33" fillId="18" borderId="1" xfId="0" applyNumberFormat="1" applyFont="1" applyFill="1" applyBorder="1" applyAlignment="1" applyProtection="1">
      <alignment horizontal="center" vertical="top"/>
    </xf>
    <xf numFmtId="0" fontId="33" fillId="18" borderId="1" xfId="0" applyFont="1" applyFill="1" applyBorder="1" applyAlignment="1" applyProtection="1">
      <alignment vertical="distributed"/>
    </xf>
    <xf numFmtId="0" fontId="19" fillId="18" borderId="1" xfId="0" applyFont="1" applyFill="1" applyBorder="1" applyAlignment="1" applyProtection="1">
      <alignment horizontal="center"/>
    </xf>
    <xf numFmtId="0" fontId="45" fillId="18" borderId="1" xfId="0" applyFont="1" applyFill="1" applyBorder="1" applyAlignment="1" applyProtection="1">
      <alignment horizontal="center"/>
    </xf>
    <xf numFmtId="2" fontId="33" fillId="0" borderId="1" xfId="0" applyNumberFormat="1" applyFont="1" applyFill="1" applyBorder="1" applyAlignment="1" applyProtection="1">
      <alignment horizontal="center" vertical="top"/>
    </xf>
    <xf numFmtId="0" fontId="33" fillId="0" borderId="1" xfId="0" applyFont="1" applyFill="1" applyBorder="1" applyAlignment="1" applyProtection="1">
      <alignment vertical="distributed"/>
    </xf>
    <xf numFmtId="2" fontId="33" fillId="0" borderId="1" xfId="0" applyNumberFormat="1" applyFont="1" applyBorder="1" applyAlignment="1" applyProtection="1">
      <alignment horizontal="center"/>
    </xf>
    <xf numFmtId="0" fontId="20" fillId="0" borderId="0" xfId="0" applyNumberFormat="1" applyFont="1" applyAlignment="1" applyProtection="1">
      <alignment horizontal="center" vertical="top"/>
    </xf>
    <xf numFmtId="0" fontId="20" fillId="0" borderId="0" xfId="0" applyFont="1" applyAlignment="1" applyProtection="1">
      <alignment horizontal="center"/>
    </xf>
    <xf numFmtId="2" fontId="21" fillId="0" borderId="1" xfId="0" applyNumberFormat="1" applyFont="1" applyFill="1" applyBorder="1" applyAlignment="1" applyProtection="1">
      <alignment horizontal="center" vertical="top"/>
    </xf>
    <xf numFmtId="0" fontId="18" fillId="0" borderId="1" xfId="0" applyFont="1" applyBorder="1" applyAlignment="1" applyProtection="1">
      <alignment vertical="top" wrapText="1"/>
    </xf>
    <xf numFmtId="0" fontId="18" fillId="0" borderId="1" xfId="0" applyFont="1" applyBorder="1" applyAlignment="1" applyProtection="1">
      <alignment horizontal="right" wrapText="1"/>
    </xf>
    <xf numFmtId="0" fontId="18" fillId="0" borderId="1" xfId="0" applyFont="1" applyBorder="1" applyAlignment="1" applyProtection="1">
      <alignment horizontal="right" vertical="top" wrapText="1"/>
    </xf>
    <xf numFmtId="2" fontId="18" fillId="0" borderId="1" xfId="0" applyNumberFormat="1" applyFont="1" applyBorder="1" applyAlignment="1" applyProtection="1">
      <alignment horizontal="center"/>
    </xf>
    <xf numFmtId="2" fontId="18" fillId="0" borderId="1" xfId="0" applyNumberFormat="1" applyFont="1" applyFill="1" applyBorder="1" applyAlignment="1" applyProtection="1">
      <alignment vertical="top" wrapText="1"/>
    </xf>
    <xf numFmtId="2" fontId="21" fillId="0" borderId="1" xfId="0" applyNumberFormat="1" applyFont="1" applyBorder="1" applyAlignment="1" applyProtection="1">
      <alignment horizontal="center" vertical="top"/>
    </xf>
    <xf numFmtId="0" fontId="18" fillId="0" borderId="1" xfId="0" applyFont="1" applyBorder="1" applyAlignment="1" applyProtection="1">
      <alignment horizontal="left" vertical="top" wrapText="1"/>
    </xf>
    <xf numFmtId="0" fontId="18" fillId="0" borderId="1" xfId="0" applyFont="1" applyBorder="1" applyAlignment="1" applyProtection="1">
      <alignment horizontal="center" vertical="top"/>
    </xf>
    <xf numFmtId="0" fontId="18" fillId="0" borderId="1" xfId="0" applyFont="1" applyBorder="1" applyAlignment="1" applyProtection="1">
      <alignment horizontal="justify"/>
    </xf>
    <xf numFmtId="0" fontId="18" fillId="0" borderId="1" xfId="0" applyNumberFormat="1" applyFont="1" applyBorder="1" applyAlignment="1" applyProtection="1">
      <alignment horizontal="left" vertical="top" wrapText="1"/>
    </xf>
    <xf numFmtId="4" fontId="18" fillId="0" borderId="1" xfId="0" applyNumberFormat="1" applyFont="1" applyFill="1" applyBorder="1" applyAlignment="1" applyProtection="1">
      <alignment horizontal="center" wrapText="1"/>
    </xf>
    <xf numFmtId="0" fontId="19" fillId="0" borderId="1" xfId="7" applyFont="1" applyBorder="1" applyAlignment="1" applyProtection="1">
      <alignment horizontal="center" vertical="top" wrapText="1"/>
    </xf>
    <xf numFmtId="0" fontId="13" fillId="0" borderId="1" xfId="7" applyFont="1" applyBorder="1" applyAlignment="1" applyProtection="1">
      <alignment horizontal="justify" vertical="top" wrapText="1"/>
    </xf>
    <xf numFmtId="0" fontId="13" fillId="0" borderId="1" xfId="7" applyFont="1" applyBorder="1" applyAlignment="1" applyProtection="1">
      <alignment horizontal="center" vertical="top" wrapText="1"/>
    </xf>
    <xf numFmtId="0" fontId="13" fillId="0" borderId="1" xfId="7" applyFont="1" applyBorder="1" applyAlignment="1" applyProtection="1">
      <alignment horizontal="center" wrapText="1"/>
    </xf>
    <xf numFmtId="0" fontId="13" fillId="0" borderId="1" xfId="7" applyFont="1" applyBorder="1" applyAlignment="1" applyProtection="1">
      <alignment horizontal="justify" vertical="top"/>
    </xf>
    <xf numFmtId="0" fontId="13" fillId="0" borderId="1" xfId="7" applyFont="1" applyFill="1" applyBorder="1" applyAlignment="1" applyProtection="1">
      <alignment horizontal="justify" vertical="top" wrapText="1"/>
    </xf>
    <xf numFmtId="0" fontId="13" fillId="0" borderId="1" xfId="7" applyFont="1" applyFill="1" applyBorder="1" applyAlignment="1" applyProtection="1">
      <alignment horizontal="center" vertical="top" wrapText="1"/>
    </xf>
    <xf numFmtId="0" fontId="13" fillId="0" borderId="1" xfId="7" applyFont="1" applyFill="1" applyBorder="1" applyAlignment="1" applyProtection="1">
      <alignment horizontal="left" vertical="top" wrapText="1"/>
    </xf>
    <xf numFmtId="0" fontId="13" fillId="0" borderId="1" xfId="4" applyFont="1" applyFill="1" applyBorder="1" applyAlignment="1" applyProtection="1">
      <alignment horizontal="justify" vertical="top" wrapText="1"/>
    </xf>
    <xf numFmtId="0" fontId="13" fillId="0" borderId="1" xfId="5" applyFont="1" applyFill="1" applyBorder="1" applyAlignment="1" applyProtection="1">
      <alignment horizontal="center" vertical="top"/>
    </xf>
    <xf numFmtId="0" fontId="13" fillId="0" borderId="1" xfId="6" applyNumberFormat="1" applyFont="1" applyFill="1" applyBorder="1" applyAlignment="1" applyProtection="1">
      <alignment vertical="top" wrapText="1"/>
    </xf>
    <xf numFmtId="0" fontId="13" fillId="2" borderId="1" xfId="7" applyFont="1" applyFill="1" applyBorder="1" applyAlignment="1" applyProtection="1">
      <alignment horizontal="center" vertical="center" wrapText="1"/>
    </xf>
    <xf numFmtId="0" fontId="13" fillId="0" borderId="1" xfId="7" applyNumberFormat="1" applyFont="1" applyFill="1" applyBorder="1" applyAlignment="1" applyProtection="1">
      <alignment vertical="top" wrapText="1"/>
    </xf>
    <xf numFmtId="0" fontId="20" fillId="0" borderId="1" xfId="0" applyFont="1" applyBorder="1" applyAlignment="1" applyProtection="1">
      <alignment horizontal="center" vertical="top"/>
    </xf>
    <xf numFmtId="0" fontId="41" fillId="0" borderId="1" xfId="0" applyFont="1" applyBorder="1" applyAlignment="1" applyProtection="1">
      <alignment horizontal="left" vertical="top" wrapText="1"/>
    </xf>
    <xf numFmtId="0" fontId="20" fillId="0" borderId="1" xfId="0" applyFont="1" applyBorder="1" applyAlignment="1" applyProtection="1">
      <alignment horizontal="center"/>
    </xf>
    <xf numFmtId="0" fontId="44" fillId="0" borderId="1" xfId="0" applyFont="1" applyBorder="1" applyAlignment="1" applyProtection="1">
      <alignment horizontal="left" vertical="top" wrapText="1"/>
    </xf>
    <xf numFmtId="0" fontId="13" fillId="0" borderId="1" xfId="0" applyFont="1" applyFill="1" applyBorder="1" applyAlignment="1" applyProtection="1">
      <alignment horizontal="center" vertical="top"/>
    </xf>
    <xf numFmtId="49" fontId="20" fillId="0" borderId="1" xfId="0" applyNumberFormat="1" applyFont="1" applyFill="1" applyBorder="1" applyAlignment="1" applyProtection="1">
      <alignment horizontal="center" vertical="top"/>
    </xf>
    <xf numFmtId="0" fontId="20" fillId="0" borderId="1" xfId="0" applyFont="1" applyBorder="1" applyAlignment="1" applyProtection="1">
      <alignment vertical="top" wrapText="1"/>
    </xf>
    <xf numFmtId="3" fontId="20" fillId="0" borderId="1" xfId="0" applyNumberFormat="1" applyFont="1" applyFill="1" applyBorder="1" applyAlignment="1" applyProtection="1">
      <alignment horizontal="center"/>
    </xf>
    <xf numFmtId="0" fontId="20" fillId="0" borderId="1" xfId="0" applyFont="1" applyBorder="1" applyAlignment="1" applyProtection="1">
      <alignment horizontal="left" vertical="top" wrapText="1"/>
    </xf>
    <xf numFmtId="49" fontId="20" fillId="0" borderId="1" xfId="0" applyNumberFormat="1" applyFont="1" applyBorder="1" applyAlignment="1" applyProtection="1">
      <alignment horizontal="center" vertical="top"/>
    </xf>
    <xf numFmtId="0" fontId="20" fillId="0" borderId="1" xfId="31" applyFont="1" applyFill="1" applyBorder="1" applyAlignment="1" applyProtection="1">
      <alignment horizontal="left" vertical="top" wrapText="1"/>
    </xf>
    <xf numFmtId="171" fontId="20" fillId="0" borderId="1" xfId="2" applyNumberFormat="1" applyFont="1" applyFill="1" applyBorder="1" applyAlignment="1" applyProtection="1">
      <alignment horizontal="center"/>
    </xf>
    <xf numFmtId="0" fontId="20" fillId="0" borderId="1" xfId="0" applyNumberFormat="1" applyFont="1" applyBorder="1" applyAlignment="1" applyProtection="1">
      <alignment horizontal="center" vertical="top"/>
    </xf>
    <xf numFmtId="0" fontId="20" fillId="0" borderId="1" xfId="0" applyFont="1" applyFill="1" applyBorder="1" applyAlignment="1" applyProtection="1">
      <alignment wrapText="1"/>
    </xf>
    <xf numFmtId="0" fontId="20" fillId="0" borderId="1" xfId="0" applyFont="1" applyFill="1" applyBorder="1" applyAlignment="1" applyProtection="1">
      <alignment horizontal="justify" vertical="top"/>
    </xf>
    <xf numFmtId="0" fontId="0" fillId="0" borderId="0" xfId="0" applyAlignment="1" applyProtection="1">
      <alignment horizontal="center"/>
    </xf>
    <xf numFmtId="0" fontId="48" fillId="0" borderId="0" xfId="0" applyFont="1" applyProtection="1"/>
    <xf numFmtId="2" fontId="0" fillId="0" borderId="0" xfId="0" applyNumberFormat="1" applyAlignment="1" applyProtection="1">
      <alignment horizontal="center"/>
    </xf>
    <xf numFmtId="0" fontId="0" fillId="0" borderId="0" xfId="0" applyProtection="1"/>
    <xf numFmtId="0" fontId="33" fillId="0" borderId="0" xfId="0" applyFont="1" applyBorder="1" applyAlignment="1" applyProtection="1"/>
    <xf numFmtId="0" fontId="45" fillId="0" borderId="0" xfId="0" applyFont="1" applyBorder="1" applyAlignment="1" applyProtection="1"/>
    <xf numFmtId="0" fontId="19" fillId="0" borderId="1" xfId="0" applyFont="1" applyFill="1" applyBorder="1" applyAlignment="1" applyProtection="1">
      <alignment horizontal="center" vertical="distributed"/>
    </xf>
    <xf numFmtId="0" fontId="45" fillId="0" borderId="1" xfId="0" applyFont="1" applyBorder="1" applyAlignment="1" applyProtection="1">
      <alignment vertical="distributed"/>
    </xf>
    <xf numFmtId="0" fontId="0" fillId="0" borderId="1" xfId="0" applyBorder="1" applyAlignment="1" applyProtection="1">
      <alignment horizontal="center"/>
    </xf>
    <xf numFmtId="0" fontId="0" fillId="0" borderId="0" xfId="0" applyFill="1" applyProtection="1"/>
    <xf numFmtId="0" fontId="0" fillId="0" borderId="1" xfId="0" applyBorder="1" applyAlignment="1" applyProtection="1">
      <alignment vertical="distributed"/>
      <protection locked="0"/>
    </xf>
    <xf numFmtId="165" fontId="18" fillId="0" borderId="1" xfId="0" applyNumberFormat="1" applyFont="1" applyFill="1" applyBorder="1" applyAlignment="1" applyProtection="1">
      <alignment horizontal="right" vertical="distributed"/>
      <protection locked="0"/>
    </xf>
    <xf numFmtId="165" fontId="18" fillId="0" borderId="1" xfId="0" applyNumberFormat="1" applyFont="1" applyFill="1" applyBorder="1" applyAlignment="1" applyProtection="1">
      <alignment vertical="distributed"/>
      <protection locked="0"/>
    </xf>
    <xf numFmtId="164" fontId="18" fillId="0" borderId="1" xfId="0" applyNumberFormat="1" applyFont="1" applyFill="1" applyBorder="1" applyAlignment="1" applyProtection="1">
      <alignment vertical="distributed"/>
      <protection locked="0"/>
    </xf>
    <xf numFmtId="0" fontId="21" fillId="0" borderId="1" xfId="0" applyFont="1" applyFill="1" applyBorder="1" applyAlignment="1" applyProtection="1">
      <alignment horizontal="left" vertical="distributed"/>
      <protection locked="0"/>
    </xf>
    <xf numFmtId="4" fontId="25" fillId="0" borderId="1" xfId="0" applyNumberFormat="1" applyFont="1" applyFill="1" applyBorder="1" applyAlignment="1" applyProtection="1">
      <alignment horizontal="right" vertical="distributed"/>
      <protection locked="0"/>
    </xf>
    <xf numFmtId="165" fontId="18" fillId="0" borderId="1" xfId="0" applyNumberFormat="1" applyFont="1" applyFill="1" applyBorder="1" applyAlignment="1" applyProtection="1">
      <alignment vertical="distributed" wrapText="1"/>
      <protection locked="0"/>
    </xf>
    <xf numFmtId="165" fontId="13" fillId="0" borderId="1" xfId="7" applyNumberFormat="1" applyFont="1" applyFill="1" applyBorder="1" applyAlignment="1" applyProtection="1">
      <alignment horizontal="center" vertical="distributed" wrapText="1"/>
      <protection locked="0"/>
    </xf>
    <xf numFmtId="0" fontId="13" fillId="0" borderId="1" xfId="5" applyFont="1" applyFill="1" applyBorder="1" applyAlignment="1" applyProtection="1">
      <alignment vertical="distributed"/>
      <protection locked="0"/>
    </xf>
    <xf numFmtId="0" fontId="34" fillId="0" borderId="1" xfId="7" applyFont="1" applyFill="1" applyBorder="1" applyAlignment="1" applyProtection="1">
      <alignment horizontal="center" vertical="distributed"/>
      <protection locked="0"/>
    </xf>
    <xf numFmtId="165" fontId="20" fillId="0" borderId="1" xfId="2" applyNumberFormat="1" applyFont="1" applyFill="1" applyBorder="1" applyAlignment="1" applyProtection="1">
      <alignment horizontal="right" vertical="distributed"/>
      <protection locked="0"/>
    </xf>
    <xf numFmtId="165" fontId="20" fillId="0" borderId="1" xfId="0" applyNumberFormat="1" applyFont="1" applyFill="1" applyBorder="1" applyAlignment="1" applyProtection="1">
      <alignment horizontal="right" vertical="distributed"/>
      <protection locked="0"/>
    </xf>
    <xf numFmtId="165" fontId="20" fillId="0" borderId="1" xfId="0" applyNumberFormat="1" applyFont="1" applyBorder="1" applyAlignment="1" applyProtection="1">
      <alignment horizontal="right" vertical="distributed"/>
      <protection locked="0"/>
    </xf>
    <xf numFmtId="49" fontId="24" fillId="0" borderId="5" xfId="0" applyNumberFormat="1" applyFont="1" applyBorder="1" applyProtection="1"/>
    <xf numFmtId="49" fontId="22" fillId="0" borderId="5" xfId="0" applyNumberFormat="1" applyFont="1" applyBorder="1" applyProtection="1"/>
    <xf numFmtId="164" fontId="22" fillId="0" borderId="5" xfId="0" applyNumberFormat="1" applyFont="1" applyBorder="1" applyProtection="1"/>
    <xf numFmtId="49" fontId="25" fillId="0" borderId="2" xfId="0" applyNumberFormat="1" applyFont="1" applyBorder="1" applyProtection="1"/>
    <xf numFmtId="165" fontId="21" fillId="0" borderId="0" xfId="0" applyNumberFormat="1" applyFont="1" applyProtection="1"/>
    <xf numFmtId="2" fontId="21" fillId="18" borderId="1" xfId="0" applyNumberFormat="1" applyFont="1" applyFill="1" applyBorder="1" applyAlignment="1" applyProtection="1">
      <alignment horizontal="center" vertical="top"/>
    </xf>
    <xf numFmtId="49" fontId="21" fillId="18" borderId="1" xfId="0" applyNumberFormat="1" applyFont="1" applyFill="1" applyBorder="1" applyAlignment="1" applyProtection="1">
      <alignment horizontal="justify" vertical="top" wrapText="1"/>
    </xf>
    <xf numFmtId="49" fontId="21" fillId="18" borderId="1" xfId="0" applyNumberFormat="1" applyFont="1" applyFill="1" applyBorder="1" applyAlignment="1" applyProtection="1">
      <alignment horizontal="center" vertical="top" wrapText="1"/>
    </xf>
    <xf numFmtId="4" fontId="21" fillId="18" borderId="1" xfId="0" applyNumberFormat="1" applyFont="1" applyFill="1" applyBorder="1" applyAlignment="1" applyProtection="1">
      <alignment horizontal="center"/>
    </xf>
    <xf numFmtId="0" fontId="21" fillId="18" borderId="1" xfId="0" applyFont="1" applyFill="1" applyBorder="1" applyAlignment="1" applyProtection="1">
      <alignment horizontal="center"/>
    </xf>
    <xf numFmtId="165" fontId="20" fillId="18" borderId="0" xfId="0" applyNumberFormat="1" applyFont="1" applyFill="1" applyBorder="1" applyAlignment="1" applyProtection="1">
      <alignment horizontal="right"/>
      <protection locked="0"/>
    </xf>
    <xf numFmtId="0" fontId="21" fillId="0" borderId="0" xfId="0" applyFont="1" applyAlignment="1" applyProtection="1">
      <alignment horizontal="left" vertical="top"/>
    </xf>
    <xf numFmtId="0" fontId="45" fillId="18" borderId="1" xfId="0" applyFont="1" applyFill="1" applyBorder="1" applyAlignment="1" applyProtection="1">
      <alignment horizontal="center"/>
    </xf>
  </cellXfs>
  <cellStyles count="53">
    <cellStyle name="20 % – Poudarek1" xfId="8"/>
    <cellStyle name="20 % – Poudarek2" xfId="9"/>
    <cellStyle name="20 % – Poudarek3" xfId="10"/>
    <cellStyle name="20 % – Poudarek4" xfId="11"/>
    <cellStyle name="20 % – Poudarek5" xfId="12"/>
    <cellStyle name="20 % – Poudarek6" xfId="13"/>
    <cellStyle name="40 % – Poudarek1" xfId="14"/>
    <cellStyle name="40 % – Poudarek2" xfId="15"/>
    <cellStyle name="40 % – Poudarek3" xfId="16"/>
    <cellStyle name="40 % – Poudarek4" xfId="17"/>
    <cellStyle name="40 % – Poudarek5" xfId="18"/>
    <cellStyle name="40 % – Poudarek6" xfId="19"/>
    <cellStyle name="60 % – Poudarek1" xfId="20"/>
    <cellStyle name="60 % – Poudarek2" xfId="21"/>
    <cellStyle name="60 % – Poudarek3" xfId="22"/>
    <cellStyle name="60 % – Poudarek4" xfId="23"/>
    <cellStyle name="60 % – Poudarek5" xfId="24"/>
    <cellStyle name="60 % – Poudarek6" xfId="25"/>
    <cellStyle name="Comma [0] 2" xfId="48"/>
    <cellStyle name="Comma 2" xfId="47"/>
    <cellStyle name="Comma 3" xfId="49"/>
    <cellStyle name="Comma 4" xfId="50"/>
    <cellStyle name="Comma 5" xfId="52"/>
    <cellStyle name="Currency 2" xfId="26"/>
    <cellStyle name="Currency 3" xfId="46"/>
    <cellStyle name="Dobro" xfId="27"/>
    <cellStyle name="Excel Built-in Normal" xfId="28"/>
    <cellStyle name="Izhod" xfId="29"/>
    <cellStyle name="Naslov" xfId="30"/>
    <cellStyle name="Navadno" xfId="0" builtinId="0"/>
    <cellStyle name="Navadno 2" xfId="31"/>
    <cellStyle name="Navadno 2 2" xfId="41"/>
    <cellStyle name="Navadno 3" xfId="42"/>
    <cellStyle name="Navadno 5" xfId="43"/>
    <cellStyle name="Navadno 5 2 2" xfId="44"/>
    <cellStyle name="Navadno 6" xfId="5"/>
    <cellStyle name="Navadno 7" xfId="4"/>
    <cellStyle name="Navadno_Župančičeva 10 12 - popis del" xfId="1"/>
    <cellStyle name="Normal 10" xfId="51"/>
    <cellStyle name="normal 2" xfId="6"/>
    <cellStyle name="Normal 3" xfId="32"/>
    <cellStyle name="Normal 4" xfId="33"/>
    <cellStyle name="Normal 5" xfId="34"/>
    <cellStyle name="Normal 6" xfId="35"/>
    <cellStyle name="Normal 6 2" xfId="36"/>
    <cellStyle name="Normal 7" xfId="7"/>
    <cellStyle name="Normal 8" xfId="40"/>
    <cellStyle name="Normal 9" xfId="45"/>
    <cellStyle name="Opozorilo" xfId="37"/>
    <cellStyle name="Standard_Tabelle1" xfId="38"/>
    <cellStyle name="Valuta" xfId="3" builtinId="4"/>
    <cellStyle name="Valuta 2" xfId="39"/>
    <cellStyle name="Vejic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520"/>
  <sheetViews>
    <sheetView showZeros="0" tabSelected="1" zoomScaleNormal="100" zoomScaleSheetLayoutView="100" workbookViewId="0">
      <selection activeCell="F31" sqref="F31"/>
    </sheetView>
  </sheetViews>
  <sheetFormatPr defaultColWidth="8.85546875" defaultRowHeight="12.75" x14ac:dyDescent="0.2"/>
  <cols>
    <col min="1" max="1" width="6.85546875" style="21" customWidth="1"/>
    <col min="2" max="2" width="41" style="21" customWidth="1"/>
    <col min="3" max="3" width="5.140625" style="21" customWidth="1"/>
    <col min="4" max="4" width="7.7109375" style="21" customWidth="1"/>
    <col min="5" max="5" width="12.85546875" style="21" customWidth="1"/>
    <col min="6" max="6" width="14.85546875" style="21" bestFit="1" customWidth="1"/>
    <col min="7" max="16384" width="8.85546875" style="21"/>
  </cols>
  <sheetData>
    <row r="1" spans="1:6" x14ac:dyDescent="0.2">
      <c r="A1" s="20"/>
    </row>
    <row r="2" spans="1:6" ht="26.25" x14ac:dyDescent="0.4">
      <c r="B2" s="22" t="s">
        <v>64</v>
      </c>
    </row>
    <row r="3" spans="1:6" ht="21" x14ac:dyDescent="0.35">
      <c r="B3" s="23" t="s">
        <v>65</v>
      </c>
    </row>
    <row r="4" spans="1:6" ht="21" x14ac:dyDescent="0.35">
      <c r="B4" s="23" t="s">
        <v>66</v>
      </c>
    </row>
    <row r="6" spans="1:6" ht="18.75" x14ac:dyDescent="0.3">
      <c r="B6" s="24" t="s">
        <v>11</v>
      </c>
      <c r="C6" s="24"/>
    </row>
    <row r="7" spans="1:6" ht="18.75" x14ac:dyDescent="0.3">
      <c r="B7" s="24" t="s">
        <v>12</v>
      </c>
      <c r="C7" s="24"/>
    </row>
    <row r="8" spans="1:6" ht="18.75" x14ac:dyDescent="0.3">
      <c r="B8" s="25" t="s">
        <v>26</v>
      </c>
      <c r="C8" s="26"/>
    </row>
    <row r="9" spans="1:6" ht="15" x14ac:dyDescent="0.25">
      <c r="B9" s="26"/>
      <c r="C9" s="26"/>
      <c r="D9" s="27"/>
    </row>
    <row r="10" spans="1:6" ht="15" x14ac:dyDescent="0.25">
      <c r="B10" s="28" t="s">
        <v>0</v>
      </c>
      <c r="C10" s="29"/>
      <c r="D10" s="27"/>
    </row>
    <row r="11" spans="1:6" ht="15" x14ac:dyDescent="0.25">
      <c r="B11" s="29" t="s">
        <v>67</v>
      </c>
      <c r="C11" s="29"/>
      <c r="D11" s="27"/>
    </row>
    <row r="12" spans="1:6" ht="15" x14ac:dyDescent="0.25">
      <c r="B12" s="29" t="s">
        <v>98</v>
      </c>
      <c r="C12" s="29"/>
      <c r="D12" s="27"/>
    </row>
    <row r="13" spans="1:6" ht="15" x14ac:dyDescent="0.25">
      <c r="B13" s="29"/>
      <c r="C13" s="29"/>
      <c r="D13" s="27"/>
    </row>
    <row r="14" spans="1:6" ht="15" x14ac:dyDescent="0.25">
      <c r="B14" s="28" t="s">
        <v>1</v>
      </c>
      <c r="C14" s="29"/>
      <c r="D14" s="27"/>
    </row>
    <row r="15" spans="1:6" ht="15" x14ac:dyDescent="0.25">
      <c r="B15" s="29" t="s">
        <v>68</v>
      </c>
      <c r="C15" s="26"/>
      <c r="D15" s="27"/>
      <c r="F15" s="30"/>
    </row>
    <row r="16" spans="1:6" ht="15" x14ac:dyDescent="0.25">
      <c r="B16" s="29" t="s">
        <v>69</v>
      </c>
      <c r="C16" s="26"/>
      <c r="D16" s="27"/>
      <c r="F16" s="30"/>
    </row>
    <row r="17" spans="2:6" ht="15" x14ac:dyDescent="0.25">
      <c r="B17" s="28"/>
      <c r="C17" s="26"/>
      <c r="D17" s="27"/>
      <c r="F17" s="30"/>
    </row>
    <row r="18" spans="2:6" ht="15" x14ac:dyDescent="0.25">
      <c r="B18" s="28" t="s">
        <v>2</v>
      </c>
      <c r="C18" s="29"/>
      <c r="D18" s="27"/>
      <c r="F18" s="30"/>
    </row>
    <row r="19" spans="2:6" ht="15" x14ac:dyDescent="0.25">
      <c r="B19" s="29" t="s">
        <v>70</v>
      </c>
      <c r="C19" s="29"/>
      <c r="D19" s="27"/>
      <c r="F19" s="30"/>
    </row>
    <row r="20" spans="2:6" ht="15" x14ac:dyDescent="0.25">
      <c r="B20" s="29"/>
      <c r="C20" s="29"/>
      <c r="D20" s="27"/>
      <c r="F20" s="30"/>
    </row>
    <row r="21" spans="2:6" ht="15" x14ac:dyDescent="0.25">
      <c r="B21" s="26"/>
      <c r="C21" s="26"/>
      <c r="D21" s="27"/>
      <c r="F21" s="30"/>
    </row>
    <row r="22" spans="2:6" ht="18.75" x14ac:dyDescent="0.3">
      <c r="B22" s="24" t="s">
        <v>3</v>
      </c>
      <c r="C22" s="24"/>
      <c r="D22" s="27"/>
      <c r="F22" s="30"/>
    </row>
    <row r="23" spans="2:6" ht="15" x14ac:dyDescent="0.25">
      <c r="B23" s="29"/>
      <c r="C23" s="29"/>
      <c r="D23" s="27"/>
      <c r="F23" s="30"/>
    </row>
    <row r="24" spans="2:6" ht="15" x14ac:dyDescent="0.25">
      <c r="B24" s="29" t="s">
        <v>71</v>
      </c>
      <c r="C24" s="29"/>
      <c r="D24" s="31"/>
      <c r="E24" s="32"/>
      <c r="F24" s="31">
        <f>F38</f>
        <v>0</v>
      </c>
    </row>
    <row r="25" spans="2:6" ht="15" x14ac:dyDescent="0.25">
      <c r="B25" s="29" t="s">
        <v>72</v>
      </c>
      <c r="C25" s="29"/>
      <c r="D25" s="31"/>
      <c r="E25" s="32"/>
      <c r="F25" s="31">
        <f>F49</f>
        <v>0</v>
      </c>
    </row>
    <row r="26" spans="2:6" ht="15" x14ac:dyDescent="0.25">
      <c r="B26" s="29" t="s">
        <v>113</v>
      </c>
      <c r="C26" s="29"/>
      <c r="D26" s="31"/>
      <c r="E26" s="32"/>
      <c r="F26" s="31">
        <f>F56</f>
        <v>0</v>
      </c>
    </row>
    <row r="27" spans="2:6" ht="15" x14ac:dyDescent="0.25">
      <c r="B27" s="29" t="s">
        <v>386</v>
      </c>
      <c r="C27" s="29"/>
      <c r="D27" s="31"/>
      <c r="E27" s="32"/>
      <c r="F27" s="31">
        <f>$F$390</f>
        <v>0</v>
      </c>
    </row>
    <row r="28" spans="2:6" ht="15" x14ac:dyDescent="0.25">
      <c r="B28" s="29" t="s">
        <v>387</v>
      </c>
      <c r="C28" s="29"/>
      <c r="D28" s="31"/>
      <c r="E28" s="31"/>
      <c r="F28" s="404">
        <f>$F$417</f>
        <v>0</v>
      </c>
    </row>
    <row r="29" spans="2:6" ht="19.5" thickBot="1" x14ac:dyDescent="0.35">
      <c r="B29" s="33" t="s">
        <v>151</v>
      </c>
      <c r="C29" s="34"/>
      <c r="D29" s="35"/>
      <c r="E29" s="35"/>
      <c r="F29" s="35">
        <f>SUM(F24:F28)</f>
        <v>0</v>
      </c>
    </row>
    <row r="30" spans="2:6" ht="15.75" thickTop="1" x14ac:dyDescent="0.25">
      <c r="B30" s="36" t="s">
        <v>149</v>
      </c>
      <c r="C30" s="37"/>
      <c r="D30" s="31"/>
      <c r="E30" s="31"/>
      <c r="F30" s="37">
        <f>+F29*0.22</f>
        <v>0</v>
      </c>
    </row>
    <row r="31" spans="2:6" ht="15.75" thickBot="1" x14ac:dyDescent="0.3">
      <c r="B31" s="38" t="s">
        <v>150</v>
      </c>
      <c r="C31" s="39"/>
      <c r="D31" s="35"/>
      <c r="E31" s="35"/>
      <c r="F31" s="39">
        <f>+F29+F30</f>
        <v>0</v>
      </c>
    </row>
    <row r="32" spans="2:6" ht="13.5" thickTop="1" x14ac:dyDescent="0.2"/>
    <row r="33" spans="1:6" ht="18.75" x14ac:dyDescent="0.3">
      <c r="B33" s="40" t="s">
        <v>114</v>
      </c>
      <c r="C33" s="24"/>
      <c r="D33" s="27"/>
      <c r="F33" s="30"/>
    </row>
    <row r="34" spans="1:6" ht="9" customHeight="1" x14ac:dyDescent="0.25">
      <c r="B34" s="26"/>
      <c r="C34" s="29"/>
      <c r="D34" s="27"/>
      <c r="F34" s="30"/>
    </row>
    <row r="35" spans="1:6" ht="15" x14ac:dyDescent="0.25">
      <c r="B35" s="26" t="s">
        <v>115</v>
      </c>
      <c r="C35" s="29"/>
      <c r="D35" s="31"/>
      <c r="E35" s="32"/>
      <c r="F35" s="31">
        <f>F100</f>
        <v>0</v>
      </c>
    </row>
    <row r="36" spans="1:6" ht="15" x14ac:dyDescent="0.25">
      <c r="B36" s="26" t="s">
        <v>116</v>
      </c>
      <c r="C36" s="29"/>
      <c r="D36" s="31"/>
      <c r="E36" s="32"/>
      <c r="F36" s="31">
        <f>F139</f>
        <v>0</v>
      </c>
    </row>
    <row r="37" spans="1:6" ht="15" x14ac:dyDescent="0.25">
      <c r="B37" s="26" t="s">
        <v>117</v>
      </c>
      <c r="C37" s="29"/>
      <c r="D37" s="31"/>
      <c r="E37" s="32"/>
      <c r="F37" s="31">
        <f>F151</f>
        <v>0</v>
      </c>
    </row>
    <row r="38" spans="1:6" ht="16.5" thickBot="1" x14ac:dyDescent="0.3">
      <c r="A38" s="41"/>
      <c r="B38" s="42" t="s">
        <v>118</v>
      </c>
      <c r="C38" s="43"/>
      <c r="D38" s="44"/>
      <c r="E38" s="44"/>
      <c r="F38" s="44">
        <f>SUM(F35:F37)</f>
        <v>0</v>
      </c>
    </row>
    <row r="39" spans="1:6" ht="12.75" customHeight="1" thickTop="1" x14ac:dyDescent="0.25">
      <c r="A39" s="41"/>
      <c r="B39" s="45"/>
      <c r="C39" s="46"/>
      <c r="D39" s="47"/>
      <c r="E39" s="47"/>
      <c r="F39" s="47"/>
    </row>
    <row r="41" spans="1:6" ht="18.75" x14ac:dyDescent="0.3">
      <c r="B41" s="40" t="s">
        <v>119</v>
      </c>
      <c r="C41" s="24"/>
      <c r="D41" s="27"/>
      <c r="F41" s="30"/>
    </row>
    <row r="42" spans="1:6" ht="9" customHeight="1" x14ac:dyDescent="0.25">
      <c r="B42" s="26"/>
      <c r="C42" s="29"/>
      <c r="D42" s="27"/>
      <c r="F42" s="30"/>
    </row>
    <row r="43" spans="1:6" ht="15" x14ac:dyDescent="0.25">
      <c r="B43" s="26" t="s">
        <v>121</v>
      </c>
      <c r="C43" s="29"/>
      <c r="D43" s="31"/>
      <c r="E43" s="32"/>
      <c r="F43" s="31">
        <f>F195</f>
        <v>0</v>
      </c>
    </row>
    <row r="44" spans="1:6" ht="15" x14ac:dyDescent="0.25">
      <c r="B44" s="26" t="s">
        <v>122</v>
      </c>
      <c r="C44" s="29"/>
      <c r="D44" s="31"/>
      <c r="E44" s="32"/>
      <c r="F44" s="31">
        <f>F228</f>
        <v>0</v>
      </c>
    </row>
    <row r="45" spans="1:6" ht="15" x14ac:dyDescent="0.25">
      <c r="B45" s="26" t="s">
        <v>123</v>
      </c>
      <c r="C45" s="29"/>
      <c r="D45" s="31"/>
      <c r="E45" s="32"/>
      <c r="F45" s="31">
        <f>F255</f>
        <v>0</v>
      </c>
    </row>
    <row r="46" spans="1:6" ht="15" x14ac:dyDescent="0.25">
      <c r="B46" s="26" t="s">
        <v>124</v>
      </c>
      <c r="C46" s="29"/>
      <c r="D46" s="31"/>
      <c r="E46" s="32"/>
      <c r="F46" s="31">
        <f>F268</f>
        <v>0</v>
      </c>
    </row>
    <row r="47" spans="1:6" ht="15" x14ac:dyDescent="0.25">
      <c r="B47" s="26" t="s">
        <v>145</v>
      </c>
      <c r="C47" s="29"/>
      <c r="D47" s="31"/>
      <c r="E47" s="32"/>
      <c r="F47" s="31">
        <f>F281</f>
        <v>0</v>
      </c>
    </row>
    <row r="48" spans="1:6" ht="15" x14ac:dyDescent="0.25">
      <c r="B48" s="26" t="s">
        <v>144</v>
      </c>
      <c r="C48" s="29"/>
      <c r="D48" s="31"/>
      <c r="E48" s="32"/>
      <c r="F48" s="31">
        <f>F299</f>
        <v>0</v>
      </c>
    </row>
    <row r="49" spans="2:6" ht="16.5" thickBot="1" x14ac:dyDescent="0.3">
      <c r="B49" s="42" t="s">
        <v>125</v>
      </c>
      <c r="C49" s="43"/>
      <c r="D49" s="44"/>
      <c r="E49" s="44"/>
      <c r="F49" s="44">
        <f>SUM(F43:F48)</f>
        <v>0</v>
      </c>
    </row>
    <row r="50" spans="2:6" ht="12.75" customHeight="1" thickTop="1" x14ac:dyDescent="0.25">
      <c r="B50" s="45"/>
      <c r="C50" s="46"/>
      <c r="D50" s="47"/>
      <c r="E50" s="47"/>
      <c r="F50" s="47"/>
    </row>
    <row r="51" spans="2:6" ht="12.75" customHeight="1" x14ac:dyDescent="0.25">
      <c r="B51" s="45"/>
      <c r="C51" s="46"/>
      <c r="D51" s="47"/>
      <c r="E51" s="47"/>
      <c r="F51" s="47"/>
    </row>
    <row r="52" spans="2:6" ht="18.75" x14ac:dyDescent="0.3">
      <c r="B52" s="40" t="s">
        <v>120</v>
      </c>
      <c r="C52" s="24"/>
      <c r="D52" s="27"/>
      <c r="F52" s="30"/>
    </row>
    <row r="53" spans="2:6" ht="9" customHeight="1" x14ac:dyDescent="0.25">
      <c r="B53" s="26"/>
      <c r="C53" s="29"/>
      <c r="D53" s="27"/>
      <c r="F53" s="30"/>
    </row>
    <row r="54" spans="2:6" ht="15" x14ac:dyDescent="0.25">
      <c r="B54" s="26" t="s">
        <v>393</v>
      </c>
      <c r="C54" s="29"/>
      <c r="D54" s="27"/>
      <c r="F54" s="31">
        <f>F316</f>
        <v>0</v>
      </c>
    </row>
    <row r="55" spans="2:6" ht="15" x14ac:dyDescent="0.25">
      <c r="B55" s="26" t="s">
        <v>392</v>
      </c>
      <c r="C55" s="29"/>
      <c r="D55" s="31"/>
      <c r="E55" s="32"/>
      <c r="F55" s="31">
        <f>F322</f>
        <v>0</v>
      </c>
    </row>
    <row r="56" spans="2:6" ht="16.5" thickBot="1" x14ac:dyDescent="0.3">
      <c r="B56" s="42" t="s">
        <v>126</v>
      </c>
      <c r="C56" s="43"/>
      <c r="D56" s="44"/>
      <c r="E56" s="44"/>
      <c r="F56" s="44">
        <f>SUM(F54:F55)</f>
        <v>0</v>
      </c>
    </row>
    <row r="57" spans="2:6" ht="16.5" thickTop="1" x14ac:dyDescent="0.25">
      <c r="B57" s="46"/>
      <c r="C57" s="46"/>
      <c r="D57" s="47"/>
      <c r="E57" s="47"/>
      <c r="F57" s="47"/>
    </row>
    <row r="58" spans="2:6" ht="15.75" x14ac:dyDescent="0.25">
      <c r="B58" s="400" t="s">
        <v>384</v>
      </c>
      <c r="C58" s="401"/>
      <c r="D58" s="402"/>
      <c r="E58" s="402"/>
      <c r="F58" s="402"/>
    </row>
    <row r="59" spans="2:6" s="41" customFormat="1" ht="16.5" thickBot="1" x14ac:dyDescent="0.3">
      <c r="B59" s="403" t="s">
        <v>382</v>
      </c>
      <c r="C59" s="43"/>
      <c r="D59" s="44"/>
      <c r="E59" s="44"/>
      <c r="F59" s="44">
        <f>$F$27</f>
        <v>0</v>
      </c>
    </row>
    <row r="60" spans="2:6" ht="16.5" thickTop="1" x14ac:dyDescent="0.25">
      <c r="B60" s="46"/>
      <c r="C60" s="46"/>
      <c r="D60" s="47"/>
      <c r="E60" s="47"/>
      <c r="F60" s="47"/>
    </row>
    <row r="61" spans="2:6" ht="15.75" x14ac:dyDescent="0.25">
      <c r="B61" s="400" t="s">
        <v>385</v>
      </c>
      <c r="C61" s="401"/>
      <c r="D61" s="402"/>
      <c r="E61" s="402"/>
      <c r="F61" s="402"/>
    </row>
    <row r="62" spans="2:6" s="41" customFormat="1" ht="16.5" thickBot="1" x14ac:dyDescent="0.3">
      <c r="B62" s="403" t="s">
        <v>383</v>
      </c>
      <c r="C62" s="43"/>
      <c r="D62" s="44"/>
      <c r="E62" s="44"/>
      <c r="F62" s="44">
        <f>$F$28</f>
        <v>0</v>
      </c>
    </row>
    <row r="63" spans="2:6" ht="16.5" thickTop="1" x14ac:dyDescent="0.25">
      <c r="B63" s="46"/>
      <c r="C63" s="46"/>
      <c r="D63" s="47"/>
      <c r="E63" s="47"/>
      <c r="F63" s="47"/>
    </row>
    <row r="65" spans="1:6" ht="15" x14ac:dyDescent="0.25">
      <c r="A65" s="405" t="s">
        <v>4</v>
      </c>
      <c r="B65" s="406" t="s">
        <v>5</v>
      </c>
      <c r="C65" s="407" t="s">
        <v>38</v>
      </c>
      <c r="D65" s="408" t="s">
        <v>6</v>
      </c>
      <c r="E65" s="408" t="s">
        <v>39</v>
      </c>
      <c r="F65" s="409" t="s">
        <v>7</v>
      </c>
    </row>
    <row r="66" spans="1:6" x14ac:dyDescent="0.2">
      <c r="C66" s="53"/>
    </row>
    <row r="67" spans="1:6" ht="18.75" x14ac:dyDescent="0.3">
      <c r="A67" s="54" t="s">
        <v>23</v>
      </c>
      <c r="B67" s="55" t="s">
        <v>75</v>
      </c>
      <c r="C67" s="56"/>
    </row>
    <row r="68" spans="1:6" ht="15.75" x14ac:dyDescent="0.25">
      <c r="A68" s="57"/>
      <c r="B68" s="58"/>
      <c r="C68" s="56"/>
    </row>
    <row r="69" spans="1:6" ht="15.75" x14ac:dyDescent="0.25">
      <c r="A69" s="57" t="s">
        <v>40</v>
      </c>
      <c r="B69" s="58" t="s">
        <v>41</v>
      </c>
      <c r="C69" s="56"/>
    </row>
    <row r="70" spans="1:6" ht="60" x14ac:dyDescent="0.25">
      <c r="A70" s="57"/>
      <c r="B70" s="59" t="s">
        <v>245</v>
      </c>
      <c r="C70" s="56"/>
    </row>
    <row r="71" spans="1:6" ht="15.75" x14ac:dyDescent="0.25">
      <c r="A71" s="57"/>
      <c r="B71" s="59"/>
      <c r="C71" s="56"/>
    </row>
    <row r="72" spans="1:6" ht="30" x14ac:dyDescent="0.25">
      <c r="A72" s="60">
        <v>1.01</v>
      </c>
      <c r="B72" s="61" t="s">
        <v>29</v>
      </c>
      <c r="C72" s="62"/>
      <c r="D72" s="63"/>
      <c r="E72" s="63"/>
      <c r="F72" s="63"/>
    </row>
    <row r="73" spans="1:6" ht="30" x14ac:dyDescent="0.25">
      <c r="A73" s="64"/>
      <c r="B73" s="61" t="s">
        <v>51</v>
      </c>
      <c r="C73" s="65" t="s">
        <v>246</v>
      </c>
      <c r="D73" s="63">
        <v>140</v>
      </c>
      <c r="E73" s="297"/>
      <c r="F73" s="67">
        <f t="shared" ref="F73:F98" si="0">D73*E73</f>
        <v>0</v>
      </c>
    </row>
    <row r="74" spans="1:6" ht="30" x14ac:dyDescent="0.25">
      <c r="A74" s="64"/>
      <c r="B74" s="68" t="s">
        <v>77</v>
      </c>
      <c r="C74" s="65" t="s">
        <v>247</v>
      </c>
      <c r="D74" s="63">
        <v>565.80999999999995</v>
      </c>
      <c r="E74" s="297"/>
      <c r="F74" s="67">
        <f t="shared" ref="F74" si="1">D74*E74</f>
        <v>0</v>
      </c>
    </row>
    <row r="75" spans="1:6" ht="45" x14ac:dyDescent="0.25">
      <c r="A75" s="64"/>
      <c r="B75" s="68" t="s">
        <v>76</v>
      </c>
      <c r="C75" s="65" t="s">
        <v>247</v>
      </c>
      <c r="D75" s="63">
        <v>195</v>
      </c>
      <c r="E75" s="297"/>
      <c r="F75" s="67">
        <f t="shared" si="0"/>
        <v>0</v>
      </c>
    </row>
    <row r="76" spans="1:6" ht="15" x14ac:dyDescent="0.25">
      <c r="A76" s="64"/>
      <c r="B76" s="61" t="s">
        <v>43</v>
      </c>
      <c r="C76" s="62" t="s">
        <v>22</v>
      </c>
      <c r="D76" s="63">
        <v>1</v>
      </c>
      <c r="E76" s="297"/>
      <c r="F76" s="67">
        <f t="shared" si="0"/>
        <v>0</v>
      </c>
    </row>
    <row r="77" spans="1:6" ht="15" x14ac:dyDescent="0.25">
      <c r="A77" s="64"/>
      <c r="B77" s="69" t="s">
        <v>44</v>
      </c>
      <c r="C77" s="62" t="s">
        <v>30</v>
      </c>
      <c r="D77" s="63">
        <v>8</v>
      </c>
      <c r="E77" s="297"/>
      <c r="F77" s="67">
        <f t="shared" si="0"/>
        <v>0</v>
      </c>
    </row>
    <row r="78" spans="1:6" ht="45" x14ac:dyDescent="0.25">
      <c r="A78" s="64"/>
      <c r="B78" s="61" t="s">
        <v>31</v>
      </c>
      <c r="C78" s="62" t="s">
        <v>22</v>
      </c>
      <c r="D78" s="63">
        <v>1</v>
      </c>
      <c r="E78" s="297"/>
      <c r="F78" s="67">
        <f t="shared" si="0"/>
        <v>0</v>
      </c>
    </row>
    <row r="79" spans="1:6" ht="45" x14ac:dyDescent="0.25">
      <c r="A79" s="64"/>
      <c r="B79" s="70" t="s">
        <v>32</v>
      </c>
      <c r="C79" s="62" t="s">
        <v>22</v>
      </c>
      <c r="D79" s="63">
        <v>1</v>
      </c>
      <c r="E79" s="297"/>
      <c r="F79" s="67">
        <f t="shared" si="0"/>
        <v>0</v>
      </c>
    </row>
    <row r="80" spans="1:6" ht="45" x14ac:dyDescent="0.25">
      <c r="A80" s="64"/>
      <c r="B80" s="61" t="s">
        <v>33</v>
      </c>
      <c r="C80" s="62" t="s">
        <v>22</v>
      </c>
      <c r="D80" s="63">
        <v>1</v>
      </c>
      <c r="E80" s="297"/>
      <c r="F80" s="67">
        <f t="shared" si="0"/>
        <v>0</v>
      </c>
    </row>
    <row r="81" spans="1:6" ht="45" x14ac:dyDescent="0.25">
      <c r="A81" s="64"/>
      <c r="B81" s="71" t="s">
        <v>73</v>
      </c>
      <c r="C81" s="65" t="s">
        <v>246</v>
      </c>
      <c r="D81" s="63">
        <v>78</v>
      </c>
      <c r="E81" s="297"/>
      <c r="F81" s="67">
        <f t="shared" si="0"/>
        <v>0</v>
      </c>
    </row>
    <row r="82" spans="1:6" ht="60" x14ac:dyDescent="0.25">
      <c r="A82" s="64"/>
      <c r="B82" s="71" t="s">
        <v>35</v>
      </c>
      <c r="C82" s="62" t="s">
        <v>22</v>
      </c>
      <c r="D82" s="63">
        <v>1</v>
      </c>
      <c r="E82" s="297"/>
      <c r="F82" s="67">
        <f t="shared" si="0"/>
        <v>0</v>
      </c>
    </row>
    <row r="83" spans="1:6" ht="15" x14ac:dyDescent="0.25">
      <c r="A83" s="64"/>
      <c r="B83" s="71"/>
      <c r="C83" s="62"/>
      <c r="D83" s="63"/>
      <c r="E83" s="297"/>
      <c r="F83" s="67"/>
    </row>
    <row r="84" spans="1:6" ht="17.25" x14ac:dyDescent="0.25">
      <c r="A84" s="60">
        <f>SUM(A72,0.01)</f>
        <v>1.02</v>
      </c>
      <c r="B84" s="61" t="s">
        <v>79</v>
      </c>
      <c r="C84" s="65" t="s">
        <v>247</v>
      </c>
      <c r="D84" s="63">
        <v>278</v>
      </c>
      <c r="E84" s="297"/>
      <c r="F84" s="67">
        <f t="shared" ref="F84" si="2">D84*E84</f>
        <v>0</v>
      </c>
    </row>
    <row r="85" spans="1:6" ht="15" x14ac:dyDescent="0.25">
      <c r="A85" s="60"/>
      <c r="B85" s="71"/>
      <c r="C85" s="62"/>
      <c r="D85" s="63"/>
      <c r="E85" s="297"/>
      <c r="F85" s="67"/>
    </row>
    <row r="86" spans="1:6" ht="30" x14ac:dyDescent="0.25">
      <c r="A86" s="60">
        <f>SUM(A84,0.01)</f>
        <v>1.03</v>
      </c>
      <c r="B86" s="61" t="s">
        <v>81</v>
      </c>
      <c r="C86" s="65" t="s">
        <v>247</v>
      </c>
      <c r="D86" s="63">
        <v>278.81</v>
      </c>
      <c r="E86" s="297"/>
      <c r="F86" s="67">
        <f t="shared" ref="F86" si="3">D86*E86</f>
        <v>0</v>
      </c>
    </row>
    <row r="87" spans="1:6" ht="15" x14ac:dyDescent="0.25">
      <c r="A87" s="64"/>
      <c r="B87" s="71"/>
      <c r="C87" s="62"/>
      <c r="D87" s="63"/>
      <c r="E87" s="66"/>
      <c r="F87" s="67"/>
    </row>
    <row r="88" spans="1:6" ht="60" x14ac:dyDescent="0.25">
      <c r="A88" s="60">
        <f>SUM(A86,0.01)</f>
        <v>1.04</v>
      </c>
      <c r="B88" s="61" t="s">
        <v>78</v>
      </c>
      <c r="C88" s="65" t="s">
        <v>247</v>
      </c>
      <c r="D88" s="63">
        <v>319.72000000000003</v>
      </c>
      <c r="E88" s="297"/>
      <c r="F88" s="67">
        <f t="shared" si="0"/>
        <v>0</v>
      </c>
    </row>
    <row r="89" spans="1:6" ht="15" x14ac:dyDescent="0.25">
      <c r="A89" s="64"/>
      <c r="B89" s="61"/>
      <c r="C89" s="62"/>
      <c r="D89" s="63"/>
      <c r="E89" s="66"/>
      <c r="F89" s="67"/>
    </row>
    <row r="90" spans="1:6" ht="30" x14ac:dyDescent="0.25">
      <c r="A90" s="60">
        <f>SUM(A88,0.01)</f>
        <v>1.05</v>
      </c>
      <c r="B90" s="72" t="s">
        <v>45</v>
      </c>
      <c r="C90" s="62" t="s">
        <v>34</v>
      </c>
      <c r="D90" s="63">
        <v>8</v>
      </c>
      <c r="E90" s="297"/>
      <c r="F90" s="67">
        <f t="shared" si="0"/>
        <v>0</v>
      </c>
    </row>
    <row r="91" spans="1:6" ht="15" x14ac:dyDescent="0.25">
      <c r="A91" s="64"/>
      <c r="B91" s="72"/>
      <c r="C91" s="62"/>
      <c r="D91" s="63"/>
      <c r="E91" s="66"/>
      <c r="F91" s="67"/>
    </row>
    <row r="92" spans="1:6" ht="45" x14ac:dyDescent="0.25">
      <c r="A92" s="60">
        <f>SUM(A90,0.01)</f>
        <v>1.06</v>
      </c>
      <c r="B92" s="71" t="s">
        <v>36</v>
      </c>
      <c r="C92" s="65" t="s">
        <v>247</v>
      </c>
      <c r="D92" s="63">
        <v>351.7</v>
      </c>
      <c r="E92" s="297"/>
      <c r="F92" s="67">
        <f t="shared" si="0"/>
        <v>0</v>
      </c>
    </row>
    <row r="93" spans="1:6" ht="15" x14ac:dyDescent="0.25">
      <c r="A93" s="64"/>
      <c r="B93" s="71"/>
      <c r="C93" s="62"/>
      <c r="D93" s="63"/>
      <c r="E93" s="66"/>
      <c r="F93" s="67"/>
    </row>
    <row r="94" spans="1:6" ht="75" x14ac:dyDescent="0.25">
      <c r="A94" s="60">
        <f>SUM(A92,0.01)</f>
        <v>1.07</v>
      </c>
      <c r="B94" s="71" t="s">
        <v>37</v>
      </c>
      <c r="C94" s="65" t="s">
        <v>247</v>
      </c>
      <c r="D94" s="63">
        <v>230</v>
      </c>
      <c r="E94" s="297"/>
      <c r="F94" s="67">
        <f t="shared" si="0"/>
        <v>0</v>
      </c>
    </row>
    <row r="95" spans="1:6" ht="15" x14ac:dyDescent="0.25">
      <c r="A95" s="64"/>
      <c r="B95" s="71"/>
      <c r="C95" s="62"/>
      <c r="D95" s="63"/>
      <c r="E95" s="66"/>
      <c r="F95" s="67"/>
    </row>
    <row r="96" spans="1:6" ht="60" x14ac:dyDescent="0.25">
      <c r="A96" s="60">
        <f>SUM(A94,0.01)</f>
        <v>1.08</v>
      </c>
      <c r="B96" s="71" t="s">
        <v>82</v>
      </c>
      <c r="C96" s="65" t="s">
        <v>247</v>
      </c>
      <c r="D96" s="63">
        <v>61.2</v>
      </c>
      <c r="E96" s="297"/>
      <c r="F96" s="67">
        <f t="shared" si="0"/>
        <v>0</v>
      </c>
    </row>
    <row r="97" spans="1:6" ht="15" x14ac:dyDescent="0.25">
      <c r="A97" s="64"/>
      <c r="B97" s="71"/>
      <c r="C97" s="62"/>
      <c r="D97" s="63"/>
      <c r="E97" s="66"/>
      <c r="F97" s="67"/>
    </row>
    <row r="98" spans="1:6" ht="30" x14ac:dyDescent="0.25">
      <c r="A98" s="60">
        <f>SUM(A96,0.01)</f>
        <v>1.0900000000000001</v>
      </c>
      <c r="B98" s="71" t="s">
        <v>80</v>
      </c>
      <c r="C98" s="65" t="s">
        <v>247</v>
      </c>
      <c r="D98" s="63">
        <v>127.9</v>
      </c>
      <c r="E98" s="297"/>
      <c r="F98" s="67">
        <f t="shared" si="0"/>
        <v>0</v>
      </c>
    </row>
    <row r="99" spans="1:6" ht="15" x14ac:dyDescent="0.25">
      <c r="A99" s="64"/>
      <c r="B99" s="71"/>
      <c r="C99" s="62"/>
      <c r="D99" s="63"/>
      <c r="E99" s="66"/>
      <c r="F99" s="73"/>
    </row>
    <row r="100" spans="1:6" ht="16.5" thickBot="1" x14ac:dyDescent="0.3">
      <c r="A100" s="57"/>
      <c r="B100" s="74" t="s">
        <v>42</v>
      </c>
      <c r="C100" s="75"/>
      <c r="D100" s="76"/>
      <c r="E100" s="77"/>
      <c r="F100" s="78">
        <f>SUM(F73:F98)</f>
        <v>0</v>
      </c>
    </row>
    <row r="101" spans="1:6" ht="16.5" thickTop="1" x14ac:dyDescent="0.25">
      <c r="A101" s="57"/>
      <c r="B101" s="58"/>
      <c r="C101" s="56"/>
    </row>
    <row r="102" spans="1:6" ht="15" x14ac:dyDescent="0.25">
      <c r="A102" s="60" t="s">
        <v>27</v>
      </c>
      <c r="B102" s="79" t="s">
        <v>14</v>
      </c>
      <c r="C102" s="80"/>
      <c r="D102" s="81"/>
      <c r="E102" s="82"/>
      <c r="F102" s="30"/>
    </row>
    <row r="103" spans="1:6" ht="60" x14ac:dyDescent="0.25">
      <c r="A103" s="60"/>
      <c r="B103" s="59" t="s">
        <v>245</v>
      </c>
      <c r="C103" s="83"/>
      <c r="D103" s="81"/>
      <c r="E103" s="82"/>
      <c r="F103" s="30"/>
    </row>
    <row r="104" spans="1:6" ht="15" x14ac:dyDescent="0.25">
      <c r="A104" s="60"/>
      <c r="B104" s="59"/>
      <c r="C104" s="83"/>
      <c r="D104" s="81"/>
      <c r="E104" s="82"/>
      <c r="F104" s="30"/>
    </row>
    <row r="105" spans="1:6" ht="30" x14ac:dyDescent="0.25">
      <c r="A105" s="60">
        <v>2.0099999999999998</v>
      </c>
      <c r="B105" s="84" t="s">
        <v>74</v>
      </c>
      <c r="C105" s="65" t="s">
        <v>247</v>
      </c>
      <c r="D105" s="81">
        <v>2</v>
      </c>
      <c r="E105" s="298"/>
      <c r="F105" s="31">
        <f>D105*E105</f>
        <v>0</v>
      </c>
    </row>
    <row r="106" spans="1:6" ht="15" x14ac:dyDescent="0.25">
      <c r="A106" s="60"/>
      <c r="B106" s="84"/>
      <c r="C106" s="65"/>
      <c r="D106" s="81"/>
      <c r="E106" s="85"/>
      <c r="F106" s="31"/>
    </row>
    <row r="107" spans="1:6" ht="45" x14ac:dyDescent="0.25">
      <c r="A107" s="60">
        <f>SUM(A105,0.01)</f>
        <v>2.0199999999999996</v>
      </c>
      <c r="B107" s="72" t="s">
        <v>83</v>
      </c>
      <c r="C107" s="65" t="s">
        <v>34</v>
      </c>
      <c r="D107" s="81">
        <v>8</v>
      </c>
      <c r="E107" s="298"/>
      <c r="F107" s="31">
        <f>D107*E107</f>
        <v>0</v>
      </c>
    </row>
    <row r="108" spans="1:6" ht="15" x14ac:dyDescent="0.25">
      <c r="A108" s="60"/>
      <c r="B108" s="86"/>
      <c r="C108" s="65"/>
      <c r="D108" s="87"/>
      <c r="E108" s="82"/>
      <c r="F108" s="30"/>
    </row>
    <row r="109" spans="1:6" ht="45" x14ac:dyDescent="0.25">
      <c r="A109" s="60">
        <f>SUM(A107,0.01)</f>
        <v>2.0299999999999994</v>
      </c>
      <c r="B109" s="72" t="s">
        <v>135</v>
      </c>
      <c r="C109" s="65" t="s">
        <v>22</v>
      </c>
      <c r="D109" s="81">
        <v>8</v>
      </c>
      <c r="E109" s="298"/>
      <c r="F109" s="31">
        <f>D109*E109</f>
        <v>0</v>
      </c>
    </row>
    <row r="110" spans="1:6" ht="15" x14ac:dyDescent="0.25">
      <c r="A110" s="60"/>
      <c r="B110" s="86"/>
      <c r="C110" s="65"/>
      <c r="D110" s="87"/>
      <c r="E110" s="82"/>
      <c r="F110" s="30"/>
    </row>
    <row r="111" spans="1:6" ht="30" x14ac:dyDescent="0.25">
      <c r="A111" s="60">
        <f>SUM(A109,0.01)</f>
        <v>2.0399999999999991</v>
      </c>
      <c r="B111" s="84" t="s">
        <v>59</v>
      </c>
      <c r="C111" s="65" t="s">
        <v>34</v>
      </c>
      <c r="D111" s="81">
        <v>11</v>
      </c>
      <c r="E111" s="298"/>
      <c r="F111" s="31">
        <f>D111*E111</f>
        <v>0</v>
      </c>
    </row>
    <row r="112" spans="1:6" ht="15" x14ac:dyDescent="0.25">
      <c r="A112" s="60"/>
      <c r="B112" s="88"/>
      <c r="C112" s="89"/>
      <c r="D112" s="87"/>
      <c r="E112" s="82"/>
      <c r="F112" s="30"/>
    </row>
    <row r="113" spans="1:6" ht="60" x14ac:dyDescent="0.25">
      <c r="A113" s="60">
        <f>SUM(A111,0.01)</f>
        <v>2.0499999999999989</v>
      </c>
      <c r="B113" s="71" t="s">
        <v>48</v>
      </c>
      <c r="C113" s="65" t="s">
        <v>246</v>
      </c>
      <c r="D113" s="81">
        <v>22</v>
      </c>
      <c r="E113" s="298"/>
      <c r="F113" s="31">
        <f>D113*E113</f>
        <v>0</v>
      </c>
    </row>
    <row r="114" spans="1:6" ht="15" x14ac:dyDescent="0.25">
      <c r="A114" s="60"/>
      <c r="B114" s="86"/>
      <c r="C114" s="65"/>
      <c r="D114" s="87"/>
      <c r="E114" s="82"/>
      <c r="F114" s="30"/>
    </row>
    <row r="115" spans="1:6" ht="45" x14ac:dyDescent="0.25">
      <c r="A115" s="60">
        <f>SUM(A113,0.01)</f>
        <v>2.0599999999999987</v>
      </c>
      <c r="B115" s="84" t="s">
        <v>47</v>
      </c>
      <c r="C115" s="65" t="s">
        <v>246</v>
      </c>
      <c r="D115" s="81">
        <v>24</v>
      </c>
      <c r="E115" s="298"/>
      <c r="F115" s="31">
        <f>D115*E115</f>
        <v>0</v>
      </c>
    </row>
    <row r="116" spans="1:6" ht="15" x14ac:dyDescent="0.25">
      <c r="A116" s="60"/>
      <c r="B116" s="86"/>
      <c r="C116" s="65"/>
      <c r="D116" s="87"/>
      <c r="E116" s="82"/>
      <c r="F116" s="30"/>
    </row>
    <row r="117" spans="1:6" ht="30" x14ac:dyDescent="0.25">
      <c r="A117" s="60">
        <f>SUM(A115,0.01)</f>
        <v>2.0699999999999985</v>
      </c>
      <c r="B117" s="84" t="s">
        <v>46</v>
      </c>
      <c r="C117" s="65" t="s">
        <v>246</v>
      </c>
      <c r="D117" s="81">
        <v>66.8</v>
      </c>
      <c r="E117" s="298"/>
      <c r="F117" s="31">
        <f>D117*E117</f>
        <v>0</v>
      </c>
    </row>
    <row r="118" spans="1:6" ht="15" x14ac:dyDescent="0.25">
      <c r="A118" s="60"/>
      <c r="B118" s="84"/>
      <c r="C118" s="65"/>
      <c r="D118" s="81"/>
      <c r="E118" s="85"/>
      <c r="F118" s="31"/>
    </row>
    <row r="119" spans="1:6" ht="45" x14ac:dyDescent="0.25">
      <c r="A119" s="60">
        <f>SUM(A117,0.01)</f>
        <v>2.0799999999999983</v>
      </c>
      <c r="B119" s="84" t="s">
        <v>85</v>
      </c>
      <c r="C119" s="65" t="s">
        <v>246</v>
      </c>
      <c r="D119" s="81">
        <v>80.400000000000006</v>
      </c>
      <c r="E119" s="298"/>
      <c r="F119" s="31">
        <f>D119*E119</f>
        <v>0</v>
      </c>
    </row>
    <row r="120" spans="1:6" ht="15" x14ac:dyDescent="0.25">
      <c r="A120" s="60"/>
      <c r="B120" s="90"/>
      <c r="C120" s="65"/>
      <c r="D120" s="87"/>
      <c r="E120" s="82"/>
      <c r="F120" s="30"/>
    </row>
    <row r="121" spans="1:6" ht="30" x14ac:dyDescent="0.25">
      <c r="A121" s="60">
        <f>SUM(A119,0.01)</f>
        <v>2.0899999999999981</v>
      </c>
      <c r="B121" s="84" t="s">
        <v>86</v>
      </c>
      <c r="C121" s="65" t="s">
        <v>246</v>
      </c>
      <c r="D121" s="81">
        <v>42.4</v>
      </c>
      <c r="E121" s="298"/>
      <c r="F121" s="31">
        <f>D121*E121</f>
        <v>0</v>
      </c>
    </row>
    <row r="122" spans="1:6" ht="15" x14ac:dyDescent="0.25">
      <c r="A122" s="60"/>
      <c r="B122" s="84"/>
      <c r="C122" s="65"/>
      <c r="D122" s="81"/>
      <c r="E122" s="85"/>
      <c r="F122" s="31"/>
    </row>
    <row r="123" spans="1:6" ht="30" x14ac:dyDescent="0.25">
      <c r="A123" s="60">
        <f>SUM(A121,0.01)</f>
        <v>2.0999999999999979</v>
      </c>
      <c r="B123" s="84" t="s">
        <v>88</v>
      </c>
      <c r="C123" s="65" t="s">
        <v>34</v>
      </c>
      <c r="D123" s="81">
        <v>20</v>
      </c>
      <c r="E123" s="298"/>
      <c r="F123" s="31">
        <f>D123*E123</f>
        <v>0</v>
      </c>
    </row>
    <row r="124" spans="1:6" ht="15" x14ac:dyDescent="0.25">
      <c r="A124" s="60"/>
      <c r="B124" s="84"/>
      <c r="C124" s="65"/>
      <c r="D124" s="81"/>
      <c r="E124" s="85"/>
      <c r="F124" s="31"/>
    </row>
    <row r="125" spans="1:6" ht="90" x14ac:dyDescent="0.25">
      <c r="A125" s="60">
        <f>SUM(A123,0.01)</f>
        <v>2.1099999999999977</v>
      </c>
      <c r="B125" s="84" t="s">
        <v>141</v>
      </c>
      <c r="C125" s="65" t="s">
        <v>247</v>
      </c>
      <c r="D125" s="81">
        <v>15</v>
      </c>
      <c r="E125" s="298"/>
      <c r="F125" s="31">
        <f>D125*E125</f>
        <v>0</v>
      </c>
    </row>
    <row r="126" spans="1:6" ht="15" x14ac:dyDescent="0.25">
      <c r="A126" s="60"/>
      <c r="B126" s="84"/>
      <c r="C126" s="65"/>
      <c r="D126" s="81"/>
      <c r="E126" s="85"/>
      <c r="F126" s="31"/>
    </row>
    <row r="127" spans="1:6" ht="47.25" x14ac:dyDescent="0.25">
      <c r="A127" s="60">
        <f>SUM(A125,0.01)</f>
        <v>2.1199999999999974</v>
      </c>
      <c r="B127" s="91" t="s">
        <v>248</v>
      </c>
      <c r="C127" s="65" t="s">
        <v>34</v>
      </c>
      <c r="D127" s="81">
        <v>13</v>
      </c>
      <c r="E127" s="298"/>
      <c r="F127" s="31">
        <f>D127*E127</f>
        <v>0</v>
      </c>
    </row>
    <row r="128" spans="1:6" ht="15" x14ac:dyDescent="0.25">
      <c r="A128" s="60"/>
      <c r="B128" s="84"/>
      <c r="C128" s="65"/>
      <c r="D128" s="81"/>
      <c r="E128" s="85"/>
      <c r="F128" s="31"/>
    </row>
    <row r="129" spans="1:6" ht="47.25" x14ac:dyDescent="0.25">
      <c r="A129" s="60">
        <f>SUM(A127,0.01)</f>
        <v>2.1299999999999972</v>
      </c>
      <c r="B129" s="91" t="s">
        <v>249</v>
      </c>
      <c r="C129" s="65" t="s">
        <v>34</v>
      </c>
      <c r="D129" s="81">
        <v>4</v>
      </c>
      <c r="E129" s="298"/>
      <c r="F129" s="31">
        <f>D129*E129</f>
        <v>0</v>
      </c>
    </row>
    <row r="130" spans="1:6" ht="15" x14ac:dyDescent="0.25">
      <c r="A130" s="60"/>
      <c r="B130" s="86"/>
      <c r="C130" s="65"/>
      <c r="D130" s="87"/>
      <c r="E130" s="82"/>
      <c r="F130" s="30"/>
    </row>
    <row r="131" spans="1:6" ht="60" x14ac:dyDescent="0.25">
      <c r="A131" s="60">
        <f>SUM(A129,0.01)</f>
        <v>2.139999999999997</v>
      </c>
      <c r="B131" s="59" t="s">
        <v>84</v>
      </c>
      <c r="C131" s="92" t="s">
        <v>22</v>
      </c>
      <c r="D131" s="81">
        <v>6</v>
      </c>
      <c r="E131" s="298"/>
      <c r="F131" s="31">
        <f>D131*E131</f>
        <v>0</v>
      </c>
    </row>
    <row r="132" spans="1:6" ht="15" x14ac:dyDescent="0.25">
      <c r="A132" s="60"/>
      <c r="B132" s="59"/>
      <c r="C132" s="92"/>
      <c r="D132" s="81"/>
      <c r="E132" s="85"/>
      <c r="F132" s="31"/>
    </row>
    <row r="133" spans="1:6" ht="60" x14ac:dyDescent="0.25">
      <c r="A133" s="60">
        <f>SUM(A131,0.01)</f>
        <v>2.1499999999999968</v>
      </c>
      <c r="B133" s="59" t="s">
        <v>87</v>
      </c>
      <c r="C133" s="92" t="s">
        <v>34</v>
      </c>
      <c r="D133" s="81">
        <v>10</v>
      </c>
      <c r="E133" s="298"/>
      <c r="F133" s="31">
        <f>D133*E133</f>
        <v>0</v>
      </c>
    </row>
    <row r="134" spans="1:6" ht="15" x14ac:dyDescent="0.25">
      <c r="A134" s="60"/>
      <c r="B134" s="59"/>
      <c r="C134" s="92"/>
      <c r="D134" s="81"/>
      <c r="E134" s="85"/>
      <c r="F134" s="31"/>
    </row>
    <row r="135" spans="1:6" ht="30" x14ac:dyDescent="0.25">
      <c r="A135" s="60">
        <f>SUM(A133,0.01)</f>
        <v>2.1599999999999966</v>
      </c>
      <c r="B135" s="72" t="s">
        <v>136</v>
      </c>
      <c r="C135" s="93" t="s">
        <v>22</v>
      </c>
      <c r="D135" s="63">
        <v>1</v>
      </c>
      <c r="E135" s="297"/>
      <c r="F135" s="67">
        <f>D135*E135</f>
        <v>0</v>
      </c>
    </row>
    <row r="136" spans="1:6" ht="15" x14ac:dyDescent="0.25">
      <c r="A136" s="60"/>
      <c r="B136" s="72"/>
      <c r="C136" s="94"/>
      <c r="D136" s="63"/>
      <c r="E136" s="66"/>
      <c r="F136" s="95"/>
    </row>
    <row r="137" spans="1:6" ht="105" x14ac:dyDescent="0.25">
      <c r="A137" s="60">
        <f>SUM(A135,0.01)</f>
        <v>2.1699999999999964</v>
      </c>
      <c r="B137" s="59" t="s">
        <v>49</v>
      </c>
      <c r="C137" s="65" t="s">
        <v>250</v>
      </c>
      <c r="D137" s="81">
        <v>11.4</v>
      </c>
      <c r="E137" s="298"/>
      <c r="F137" s="31">
        <f>D137*E137</f>
        <v>0</v>
      </c>
    </row>
    <row r="138" spans="1:6" ht="15" x14ac:dyDescent="0.25">
      <c r="A138" s="60"/>
      <c r="B138" s="96"/>
      <c r="C138" s="97"/>
      <c r="D138" s="81"/>
      <c r="E138" s="98"/>
      <c r="F138" s="31"/>
    </row>
    <row r="139" spans="1:6" ht="15.75" thickBot="1" x14ac:dyDescent="0.3">
      <c r="A139" s="60"/>
      <c r="B139" s="74" t="s">
        <v>15</v>
      </c>
      <c r="C139" s="75"/>
      <c r="D139" s="76"/>
      <c r="E139" s="77"/>
      <c r="F139" s="99">
        <f>SUM(F105:F137)</f>
        <v>0</v>
      </c>
    </row>
    <row r="140" spans="1:6" ht="15.75" thickTop="1" x14ac:dyDescent="0.25">
      <c r="A140" s="60"/>
      <c r="B140" s="100"/>
      <c r="C140" s="101"/>
      <c r="D140" s="102"/>
      <c r="E140" s="63"/>
      <c r="F140" s="32"/>
    </row>
    <row r="141" spans="1:6" ht="15" x14ac:dyDescent="0.25">
      <c r="A141" s="60" t="s">
        <v>28</v>
      </c>
      <c r="B141" s="103" t="s">
        <v>60</v>
      </c>
      <c r="C141" s="104"/>
      <c r="D141" s="105"/>
      <c r="E141" s="106"/>
      <c r="F141" s="30"/>
    </row>
    <row r="142" spans="1:6" ht="60" x14ac:dyDescent="0.25">
      <c r="A142" s="60"/>
      <c r="B142" s="59" t="s">
        <v>245</v>
      </c>
      <c r="C142" s="83"/>
      <c r="D142" s="105"/>
      <c r="E142" s="106"/>
      <c r="F142" s="30"/>
    </row>
    <row r="143" spans="1:6" ht="30" x14ac:dyDescent="0.25">
      <c r="A143" s="60"/>
      <c r="B143" s="107" t="s">
        <v>63</v>
      </c>
      <c r="C143" s="108"/>
      <c r="D143" s="105"/>
      <c r="E143" s="106"/>
      <c r="F143" s="30"/>
    </row>
    <row r="144" spans="1:6" ht="15" x14ac:dyDescent="0.25">
      <c r="A144" s="60"/>
      <c r="B144" s="109"/>
      <c r="C144" s="110"/>
      <c r="D144" s="105"/>
      <c r="E144" s="106"/>
      <c r="F144" s="30"/>
    </row>
    <row r="145" spans="1:6" ht="75" x14ac:dyDescent="0.25">
      <c r="A145" s="60">
        <v>3.01</v>
      </c>
      <c r="B145" s="111" t="s">
        <v>130</v>
      </c>
      <c r="C145" s="112" t="s">
        <v>250</v>
      </c>
      <c r="D145" s="113">
        <v>31.8</v>
      </c>
      <c r="E145" s="299"/>
      <c r="F145" s="115">
        <f>D145*E145</f>
        <v>0</v>
      </c>
    </row>
    <row r="146" spans="1:6" ht="15" x14ac:dyDescent="0.25">
      <c r="A146" s="60"/>
      <c r="B146" s="86"/>
      <c r="C146" s="65"/>
      <c r="D146" s="105"/>
      <c r="E146" s="85"/>
      <c r="F146" s="31"/>
    </row>
    <row r="147" spans="1:6" ht="60" x14ac:dyDescent="0.25">
      <c r="A147" s="60">
        <f>A145+0.01</f>
        <v>3.0199999999999996</v>
      </c>
      <c r="B147" s="71" t="s">
        <v>129</v>
      </c>
      <c r="C147" s="65" t="s">
        <v>250</v>
      </c>
      <c r="D147" s="105">
        <v>29.35</v>
      </c>
      <c r="E147" s="298"/>
      <c r="F147" s="31">
        <f>D147*E147</f>
        <v>0</v>
      </c>
    </row>
    <row r="148" spans="1:6" ht="15" x14ac:dyDescent="0.25">
      <c r="A148" s="60"/>
      <c r="B148" s="86"/>
      <c r="C148" s="65"/>
      <c r="D148" s="105"/>
      <c r="E148" s="85"/>
      <c r="F148" s="31"/>
    </row>
    <row r="149" spans="1:6" ht="45" x14ac:dyDescent="0.25">
      <c r="A149" s="60">
        <f>A147+0.01</f>
        <v>3.0299999999999994</v>
      </c>
      <c r="B149" s="116" t="s">
        <v>61</v>
      </c>
      <c r="C149" s="65" t="s">
        <v>250</v>
      </c>
      <c r="D149" s="105">
        <v>2.4500000000000002</v>
      </c>
      <c r="E149" s="298"/>
      <c r="F149" s="31">
        <f>D149*E149</f>
        <v>0</v>
      </c>
    </row>
    <row r="150" spans="1:6" ht="15" x14ac:dyDescent="0.25">
      <c r="B150" s="88"/>
      <c r="C150" s="89"/>
      <c r="D150" s="105"/>
      <c r="E150" s="98"/>
      <c r="F150" s="31"/>
    </row>
    <row r="151" spans="1:6" ht="15.75" thickBot="1" x14ac:dyDescent="0.3">
      <c r="B151" s="117" t="s">
        <v>99</v>
      </c>
      <c r="C151" s="118"/>
      <c r="D151" s="76"/>
      <c r="E151" s="77"/>
      <c r="F151" s="99">
        <f>SUM(F145:F149)</f>
        <v>0</v>
      </c>
    </row>
    <row r="152" spans="1:6" ht="15.75" thickTop="1" x14ac:dyDescent="0.25">
      <c r="B152" s="119"/>
      <c r="C152" s="120"/>
      <c r="D152" s="102"/>
      <c r="E152" s="63"/>
      <c r="F152" s="32"/>
    </row>
    <row r="153" spans="1:6" ht="15" x14ac:dyDescent="0.25">
      <c r="B153" s="119"/>
      <c r="C153" s="120"/>
      <c r="D153" s="102"/>
      <c r="E153" s="63"/>
      <c r="F153" s="32"/>
    </row>
    <row r="154" spans="1:6" ht="15" x14ac:dyDescent="0.25">
      <c r="A154" s="48" t="s">
        <v>4</v>
      </c>
      <c r="B154" s="49" t="s">
        <v>5</v>
      </c>
      <c r="C154" s="50" t="s">
        <v>38</v>
      </c>
      <c r="D154" s="51" t="s">
        <v>6</v>
      </c>
      <c r="E154" s="51" t="s">
        <v>39</v>
      </c>
      <c r="F154" s="52" t="s">
        <v>7</v>
      </c>
    </row>
    <row r="155" spans="1:6" x14ac:dyDescent="0.2">
      <c r="C155" s="53"/>
    </row>
    <row r="156" spans="1:6" ht="18.75" x14ac:dyDescent="0.3">
      <c r="A156" s="54" t="s">
        <v>24</v>
      </c>
      <c r="B156" s="55" t="s">
        <v>127</v>
      </c>
      <c r="C156" s="56"/>
    </row>
    <row r="157" spans="1:6" ht="15" x14ac:dyDescent="0.25">
      <c r="A157" s="60"/>
      <c r="B157" s="100"/>
      <c r="C157" s="101"/>
      <c r="D157" s="102"/>
      <c r="E157" s="63"/>
      <c r="F157" s="32"/>
    </row>
    <row r="158" spans="1:6" ht="15" x14ac:dyDescent="0.25">
      <c r="A158" s="60" t="s">
        <v>16</v>
      </c>
      <c r="B158" s="109" t="s">
        <v>19</v>
      </c>
      <c r="C158" s="110"/>
      <c r="D158" s="81"/>
      <c r="E158" s="82"/>
      <c r="F158" s="30"/>
    </row>
    <row r="159" spans="1:6" ht="60" x14ac:dyDescent="0.25">
      <c r="A159" s="60"/>
      <c r="B159" s="59" t="s">
        <v>245</v>
      </c>
      <c r="C159" s="83"/>
      <c r="D159" s="81"/>
      <c r="E159" s="82"/>
      <c r="F159" s="30"/>
    </row>
    <row r="160" spans="1:6" ht="45" x14ac:dyDescent="0.25">
      <c r="A160" s="60"/>
      <c r="B160" s="59" t="s">
        <v>53</v>
      </c>
      <c r="C160" s="83"/>
      <c r="D160" s="81"/>
      <c r="E160" s="82"/>
      <c r="F160" s="30"/>
    </row>
    <row r="161" spans="1:6" ht="45" x14ac:dyDescent="0.25">
      <c r="A161" s="60"/>
      <c r="B161" s="59" t="s">
        <v>54</v>
      </c>
      <c r="C161" s="83"/>
      <c r="D161" s="81"/>
      <c r="E161" s="82"/>
      <c r="F161" s="30"/>
    </row>
    <row r="162" spans="1:6" ht="15" x14ac:dyDescent="0.25">
      <c r="A162" s="60"/>
      <c r="B162" s="59"/>
      <c r="C162" s="83"/>
      <c r="D162" s="81"/>
      <c r="E162" s="82"/>
      <c r="F162" s="30"/>
    </row>
    <row r="163" spans="1:6" ht="90" x14ac:dyDescent="0.25">
      <c r="A163" s="60">
        <v>1.01</v>
      </c>
      <c r="B163" s="121" t="s">
        <v>138</v>
      </c>
      <c r="C163" s="65" t="s">
        <v>247</v>
      </c>
      <c r="D163" s="81">
        <v>76.599999999999994</v>
      </c>
      <c r="E163" s="300"/>
      <c r="F163" s="123">
        <f>D163*E163</f>
        <v>0</v>
      </c>
    </row>
    <row r="164" spans="1:6" ht="15" x14ac:dyDescent="0.25">
      <c r="A164" s="60"/>
      <c r="B164" s="59"/>
      <c r="C164" s="83"/>
      <c r="D164" s="81"/>
      <c r="E164" s="82"/>
      <c r="F164" s="30"/>
    </row>
    <row r="165" spans="1:6" ht="240" x14ac:dyDescent="0.25">
      <c r="A165" s="60">
        <f>A163+0.01</f>
        <v>1.02</v>
      </c>
      <c r="B165" s="121" t="s">
        <v>251</v>
      </c>
      <c r="C165" s="65"/>
      <c r="D165" s="81"/>
      <c r="E165" s="122"/>
      <c r="F165" s="123"/>
    </row>
    <row r="166" spans="1:6" ht="17.25" x14ac:dyDescent="0.25">
      <c r="A166" s="60"/>
      <c r="B166" s="124" t="s">
        <v>252</v>
      </c>
      <c r="C166" s="65" t="s">
        <v>247</v>
      </c>
      <c r="D166" s="105">
        <v>119.9</v>
      </c>
      <c r="E166" s="298"/>
      <c r="F166" s="31">
        <f t="shared" ref="F166:F172" si="4">D166*E166</f>
        <v>0</v>
      </c>
    </row>
    <row r="167" spans="1:6" ht="17.25" x14ac:dyDescent="0.25">
      <c r="A167" s="60"/>
      <c r="B167" s="124" t="s">
        <v>253</v>
      </c>
      <c r="C167" s="65" t="s">
        <v>247</v>
      </c>
      <c r="D167" s="105">
        <v>6</v>
      </c>
      <c r="E167" s="298"/>
      <c r="F167" s="31">
        <f t="shared" si="4"/>
        <v>0</v>
      </c>
    </row>
    <row r="168" spans="1:6" ht="17.25" x14ac:dyDescent="0.25">
      <c r="A168" s="60"/>
      <c r="B168" s="124" t="s">
        <v>254</v>
      </c>
      <c r="C168" s="65" t="s">
        <v>247</v>
      </c>
      <c r="D168" s="105">
        <v>70.599999999999994</v>
      </c>
      <c r="E168" s="298"/>
      <c r="F168" s="31">
        <f t="shared" si="4"/>
        <v>0</v>
      </c>
    </row>
    <row r="169" spans="1:6" ht="17.25" x14ac:dyDescent="0.25">
      <c r="A169" s="60"/>
      <c r="B169" s="124" t="s">
        <v>255</v>
      </c>
      <c r="C169" s="65" t="s">
        <v>247</v>
      </c>
      <c r="D169" s="105">
        <v>35.299999999999997</v>
      </c>
      <c r="E169" s="298"/>
      <c r="F169" s="31">
        <f t="shared" si="4"/>
        <v>0</v>
      </c>
    </row>
    <row r="170" spans="1:6" ht="30" x14ac:dyDescent="0.25">
      <c r="A170" s="60"/>
      <c r="B170" s="124" t="s">
        <v>256</v>
      </c>
      <c r="C170" s="65" t="s">
        <v>247</v>
      </c>
      <c r="D170" s="105">
        <v>25.85</v>
      </c>
      <c r="E170" s="298"/>
      <c r="F170" s="31">
        <f t="shared" si="4"/>
        <v>0</v>
      </c>
    </row>
    <row r="171" spans="1:6" ht="17.25" x14ac:dyDescent="0.25">
      <c r="A171" s="60"/>
      <c r="B171" s="124" t="s">
        <v>257</v>
      </c>
      <c r="C171" s="65" t="s">
        <v>247</v>
      </c>
      <c r="D171" s="105">
        <v>9.9</v>
      </c>
      <c r="E171" s="298"/>
      <c r="F171" s="31">
        <f t="shared" si="4"/>
        <v>0</v>
      </c>
    </row>
    <row r="172" spans="1:6" ht="17.25" x14ac:dyDescent="0.25">
      <c r="A172" s="60"/>
      <c r="B172" s="124" t="s">
        <v>258</v>
      </c>
      <c r="C172" s="65" t="s">
        <v>247</v>
      </c>
      <c r="D172" s="105">
        <v>35.049999999999997</v>
      </c>
      <c r="E172" s="298"/>
      <c r="F172" s="31">
        <f t="shared" si="4"/>
        <v>0</v>
      </c>
    </row>
    <row r="173" spans="1:6" ht="15" x14ac:dyDescent="0.25">
      <c r="A173" s="60"/>
      <c r="B173" s="124"/>
      <c r="C173" s="65"/>
      <c r="D173" s="105"/>
      <c r="E173" s="85"/>
      <c r="F173" s="31"/>
    </row>
    <row r="174" spans="1:6" ht="240" x14ac:dyDescent="0.25">
      <c r="A174" s="60">
        <f>A165+0.01</f>
        <v>1.03</v>
      </c>
      <c r="B174" s="121" t="s">
        <v>259</v>
      </c>
      <c r="C174" s="65"/>
      <c r="D174" s="105"/>
      <c r="E174" s="85"/>
      <c r="F174" s="31"/>
    </row>
    <row r="175" spans="1:6" ht="17.25" x14ac:dyDescent="0.25">
      <c r="A175" s="60"/>
      <c r="B175" s="124" t="s">
        <v>260</v>
      </c>
      <c r="C175" s="65" t="s">
        <v>247</v>
      </c>
      <c r="D175" s="105">
        <v>46.6</v>
      </c>
      <c r="E175" s="298"/>
      <c r="F175" s="31">
        <f>D175*E175</f>
        <v>0</v>
      </c>
    </row>
    <row r="176" spans="1:6" ht="17.25" x14ac:dyDescent="0.25">
      <c r="A176" s="60"/>
      <c r="B176" s="124" t="s">
        <v>261</v>
      </c>
      <c r="C176" s="65" t="s">
        <v>247</v>
      </c>
      <c r="D176" s="105">
        <v>9.4</v>
      </c>
      <c r="E176" s="298"/>
      <c r="F176" s="31">
        <f>D176*E176</f>
        <v>0</v>
      </c>
    </row>
    <row r="177" spans="1:6" ht="17.25" x14ac:dyDescent="0.25">
      <c r="A177" s="60"/>
      <c r="B177" s="124" t="s">
        <v>262</v>
      </c>
      <c r="C177" s="65" t="s">
        <v>247</v>
      </c>
      <c r="D177" s="105">
        <v>5</v>
      </c>
      <c r="E177" s="298"/>
      <c r="F177" s="31">
        <f>D177*E177</f>
        <v>0</v>
      </c>
    </row>
    <row r="178" spans="1:6" ht="17.25" x14ac:dyDescent="0.25">
      <c r="A178" s="60"/>
      <c r="B178" s="124" t="s">
        <v>263</v>
      </c>
      <c r="C178" s="65" t="s">
        <v>247</v>
      </c>
      <c r="D178" s="105">
        <v>11.1</v>
      </c>
      <c r="E178" s="298"/>
      <c r="F178" s="31">
        <f>D178*E178</f>
        <v>0</v>
      </c>
    </row>
    <row r="179" spans="1:6" ht="15" x14ac:dyDescent="0.25">
      <c r="A179" s="60"/>
      <c r="B179" s="124"/>
      <c r="C179" s="65"/>
      <c r="D179" s="105"/>
      <c r="E179" s="85"/>
      <c r="F179" s="31"/>
    </row>
    <row r="180" spans="1:6" ht="285" x14ac:dyDescent="0.25">
      <c r="A180" s="60">
        <f>A174+0.01</f>
        <v>1.04</v>
      </c>
      <c r="B180" s="121" t="s">
        <v>264</v>
      </c>
      <c r="C180" s="65"/>
      <c r="D180" s="105"/>
      <c r="E180" s="85"/>
      <c r="F180" s="31"/>
    </row>
    <row r="181" spans="1:6" ht="17.25" x14ac:dyDescent="0.25">
      <c r="A181" s="60"/>
      <c r="B181" s="124" t="s">
        <v>265</v>
      </c>
      <c r="C181" s="65" t="s">
        <v>247</v>
      </c>
      <c r="D181" s="105">
        <v>21.1</v>
      </c>
      <c r="E181" s="298"/>
      <c r="F181" s="31">
        <f>D181*E181</f>
        <v>0</v>
      </c>
    </row>
    <row r="182" spans="1:6" ht="15" x14ac:dyDescent="0.25">
      <c r="A182" s="60"/>
      <c r="B182" s="124"/>
      <c r="C182" s="65"/>
      <c r="D182" s="105"/>
      <c r="E182" s="85"/>
      <c r="F182" s="31"/>
    </row>
    <row r="183" spans="1:6" ht="225" x14ac:dyDescent="0.25">
      <c r="A183" s="60">
        <f>A180+0.01</f>
        <v>1.05</v>
      </c>
      <c r="B183" s="121" t="s">
        <v>266</v>
      </c>
      <c r="C183" s="65"/>
      <c r="D183" s="105"/>
      <c r="E183" s="85"/>
      <c r="F183" s="31"/>
    </row>
    <row r="184" spans="1:6" ht="17.25" x14ac:dyDescent="0.25">
      <c r="A184" s="60"/>
      <c r="B184" s="125" t="s">
        <v>267</v>
      </c>
      <c r="C184" s="65" t="s">
        <v>247</v>
      </c>
      <c r="D184" s="105">
        <v>12.25</v>
      </c>
      <c r="E184" s="298"/>
      <c r="F184" s="31">
        <f>D184*E184</f>
        <v>0</v>
      </c>
    </row>
    <row r="185" spans="1:6" ht="15" x14ac:dyDescent="0.25">
      <c r="A185" s="60"/>
      <c r="B185" s="125"/>
      <c r="C185" s="65"/>
      <c r="D185" s="105"/>
      <c r="E185" s="85"/>
      <c r="F185" s="31"/>
    </row>
    <row r="186" spans="1:6" ht="255" x14ac:dyDescent="0.25">
      <c r="A186" s="60">
        <f>A183+0.01</f>
        <v>1.06</v>
      </c>
      <c r="B186" s="121" t="s">
        <v>268</v>
      </c>
      <c r="C186" s="65"/>
      <c r="D186" s="81"/>
      <c r="E186" s="122"/>
      <c r="F186" s="123"/>
    </row>
    <row r="187" spans="1:6" ht="30" x14ac:dyDescent="0.25">
      <c r="A187" s="60"/>
      <c r="B187" s="124" t="s">
        <v>269</v>
      </c>
      <c r="C187" s="65" t="s">
        <v>247</v>
      </c>
      <c r="D187" s="105">
        <v>19.3</v>
      </c>
      <c r="E187" s="298"/>
      <c r="F187" s="31">
        <f>D187*E187</f>
        <v>0</v>
      </c>
    </row>
    <row r="188" spans="1:6" ht="15" x14ac:dyDescent="0.25">
      <c r="A188" s="60"/>
      <c r="B188" s="124"/>
      <c r="C188" s="65"/>
      <c r="D188" s="105"/>
      <c r="E188" s="85"/>
      <c r="F188" s="31"/>
    </row>
    <row r="189" spans="1:6" ht="182.25" x14ac:dyDescent="0.25">
      <c r="A189" s="60">
        <f>A186+0.01</f>
        <v>1.07</v>
      </c>
      <c r="B189" s="121" t="s">
        <v>270</v>
      </c>
      <c r="C189" s="65"/>
      <c r="D189" s="81"/>
      <c r="E189" s="122"/>
      <c r="F189" s="123"/>
    </row>
    <row r="190" spans="1:6" ht="30" x14ac:dyDescent="0.25">
      <c r="A190" s="60"/>
      <c r="B190" s="124" t="s">
        <v>271</v>
      </c>
      <c r="C190" s="65" t="s">
        <v>247</v>
      </c>
      <c r="D190" s="105">
        <v>25.7</v>
      </c>
      <c r="E190" s="298"/>
      <c r="F190" s="31">
        <f>D190*E190</f>
        <v>0</v>
      </c>
    </row>
    <row r="191" spans="1:6" ht="15" x14ac:dyDescent="0.25">
      <c r="A191" s="60"/>
      <c r="B191" s="124"/>
      <c r="C191" s="65"/>
      <c r="D191" s="105"/>
      <c r="E191" s="85"/>
      <c r="F191" s="31"/>
    </row>
    <row r="192" spans="1:6" ht="240" x14ac:dyDescent="0.25">
      <c r="A192" s="60">
        <f>A189+0.01</f>
        <v>1.08</v>
      </c>
      <c r="B192" s="121" t="s">
        <v>272</v>
      </c>
      <c r="C192" s="65"/>
      <c r="D192" s="81"/>
      <c r="E192" s="122"/>
      <c r="F192" s="123"/>
    </row>
    <row r="193" spans="1:6" ht="17.25" x14ac:dyDescent="0.25">
      <c r="A193" s="60"/>
      <c r="B193" s="124" t="s">
        <v>89</v>
      </c>
      <c r="C193" s="65" t="s">
        <v>246</v>
      </c>
      <c r="D193" s="105">
        <v>97.25</v>
      </c>
      <c r="E193" s="298"/>
      <c r="F193" s="31">
        <f>D193*E193</f>
        <v>0</v>
      </c>
    </row>
    <row r="194" spans="1:6" ht="15" x14ac:dyDescent="0.25">
      <c r="A194" s="60"/>
      <c r="B194" s="86"/>
      <c r="C194" s="65"/>
      <c r="D194" s="126"/>
      <c r="E194" s="85"/>
      <c r="F194" s="31"/>
    </row>
    <row r="195" spans="1:6" ht="15.75" thickBot="1" x14ac:dyDescent="0.3">
      <c r="A195" s="60"/>
      <c r="B195" s="74" t="s">
        <v>18</v>
      </c>
      <c r="C195" s="75"/>
      <c r="D195" s="76"/>
      <c r="E195" s="77"/>
      <c r="F195" s="99">
        <f>SUM(F163:F193)</f>
        <v>0</v>
      </c>
    </row>
    <row r="196" spans="1:6" ht="15.75" thickTop="1" x14ac:dyDescent="0.25">
      <c r="A196" s="60"/>
      <c r="B196" s="100"/>
      <c r="C196" s="101"/>
      <c r="D196" s="102"/>
      <c r="E196" s="63"/>
      <c r="F196" s="30"/>
    </row>
    <row r="197" spans="1:6" ht="15" x14ac:dyDescent="0.25">
      <c r="A197" s="30" t="s">
        <v>17</v>
      </c>
      <c r="B197" s="60" t="s">
        <v>95</v>
      </c>
      <c r="C197" s="127"/>
      <c r="D197" s="128"/>
      <c r="E197" s="85"/>
      <c r="F197" s="31"/>
    </row>
    <row r="198" spans="1:6" ht="60" x14ac:dyDescent="0.25">
      <c r="A198" s="30"/>
      <c r="B198" s="59" t="s">
        <v>245</v>
      </c>
      <c r="C198" s="127"/>
      <c r="D198" s="128"/>
      <c r="E198" s="85"/>
      <c r="F198" s="31"/>
    </row>
    <row r="199" spans="1:6" ht="15" x14ac:dyDescent="0.25">
      <c r="A199" s="30"/>
      <c r="B199" s="60"/>
      <c r="C199" s="127"/>
      <c r="D199" s="128"/>
      <c r="E199" s="85"/>
      <c r="F199" s="31"/>
    </row>
    <row r="200" spans="1:6" ht="45" x14ac:dyDescent="0.25">
      <c r="A200" s="60">
        <v>2.0099999999999998</v>
      </c>
      <c r="B200" s="121" t="s">
        <v>94</v>
      </c>
      <c r="C200" s="65" t="s">
        <v>34</v>
      </c>
      <c r="D200" s="128">
        <v>20</v>
      </c>
      <c r="E200" s="301"/>
      <c r="F200" s="31">
        <f>D200*E200</f>
        <v>0</v>
      </c>
    </row>
    <row r="201" spans="1:6" ht="15" x14ac:dyDescent="0.25">
      <c r="A201" s="60"/>
      <c r="B201" s="107"/>
      <c r="C201" s="108"/>
      <c r="D201" s="129"/>
      <c r="E201" s="130"/>
      <c r="F201" s="30"/>
    </row>
    <row r="202" spans="1:6" ht="60" x14ac:dyDescent="0.25">
      <c r="A202" s="60">
        <f>SUM(A200,0.01)</f>
        <v>2.0199999999999996</v>
      </c>
      <c r="B202" s="121" t="s">
        <v>273</v>
      </c>
      <c r="C202" s="65" t="s">
        <v>246</v>
      </c>
      <c r="D202" s="128">
        <v>22</v>
      </c>
      <c r="E202" s="301"/>
      <c r="F202" s="31">
        <f>D202*E202</f>
        <v>0</v>
      </c>
    </row>
    <row r="203" spans="1:6" ht="15" x14ac:dyDescent="0.25">
      <c r="A203" s="60"/>
      <c r="B203" s="130"/>
      <c r="C203" s="131"/>
      <c r="D203" s="129"/>
      <c r="E203" s="130"/>
      <c r="F203" s="30"/>
    </row>
    <row r="204" spans="1:6" ht="120" x14ac:dyDescent="0.25">
      <c r="A204" s="60">
        <f>SUM(A202,0.01)</f>
        <v>2.0299999999999994</v>
      </c>
      <c r="B204" s="121" t="s">
        <v>274</v>
      </c>
      <c r="C204" s="92" t="s">
        <v>34</v>
      </c>
      <c r="D204" s="128">
        <v>11</v>
      </c>
      <c r="E204" s="301"/>
      <c r="F204" s="31">
        <f>D204*E204</f>
        <v>0</v>
      </c>
    </row>
    <row r="205" spans="1:6" ht="15" x14ac:dyDescent="0.25">
      <c r="A205" s="60"/>
      <c r="B205" s="86"/>
      <c r="C205" s="65"/>
      <c r="D205" s="87"/>
      <c r="E205" s="82"/>
      <c r="F205" s="30"/>
    </row>
    <row r="206" spans="1:6" ht="75" x14ac:dyDescent="0.25">
      <c r="A206" s="60">
        <f>A204+0.01</f>
        <v>2.0399999999999991</v>
      </c>
      <c r="B206" s="121" t="s">
        <v>275</v>
      </c>
      <c r="C206" s="92" t="s">
        <v>34</v>
      </c>
      <c r="D206" s="128">
        <v>22</v>
      </c>
      <c r="E206" s="301"/>
      <c r="F206" s="31">
        <f>D206*E206</f>
        <v>0</v>
      </c>
    </row>
    <row r="207" spans="1:6" ht="15" x14ac:dyDescent="0.25">
      <c r="A207" s="60"/>
      <c r="B207" s="86"/>
      <c r="C207" s="65"/>
      <c r="D207" s="87"/>
      <c r="E207" s="82"/>
      <c r="F207" s="30"/>
    </row>
    <row r="208" spans="1:6" ht="90" x14ac:dyDescent="0.25">
      <c r="A208" s="60">
        <f>A206+0.01</f>
        <v>2.0499999999999989</v>
      </c>
      <c r="B208" s="84" t="s">
        <v>50</v>
      </c>
      <c r="C208" s="65" t="s">
        <v>246</v>
      </c>
      <c r="D208" s="81">
        <v>24</v>
      </c>
      <c r="E208" s="298"/>
      <c r="F208" s="31">
        <f>D208*E208</f>
        <v>0</v>
      </c>
    </row>
    <row r="209" spans="1:6" ht="15" x14ac:dyDescent="0.25">
      <c r="A209" s="60"/>
      <c r="B209" s="86"/>
      <c r="C209" s="65"/>
      <c r="D209" s="87"/>
      <c r="E209" s="82"/>
      <c r="F209" s="30"/>
    </row>
    <row r="210" spans="1:6" ht="105" x14ac:dyDescent="0.25">
      <c r="A210" s="60">
        <f>A208+0.01</f>
        <v>2.0599999999999987</v>
      </c>
      <c r="B210" s="84" t="s">
        <v>55</v>
      </c>
      <c r="C210" s="65" t="s">
        <v>246</v>
      </c>
      <c r="D210" s="81">
        <v>66.8</v>
      </c>
      <c r="E210" s="298"/>
      <c r="F210" s="31">
        <f>D210*E210</f>
        <v>0</v>
      </c>
    </row>
    <row r="211" spans="1:6" ht="15" x14ac:dyDescent="0.25">
      <c r="A211" s="60"/>
      <c r="B211" s="84"/>
      <c r="C211" s="65"/>
      <c r="D211" s="81"/>
      <c r="E211" s="85"/>
      <c r="F211" s="31"/>
    </row>
    <row r="212" spans="1:6" ht="60" x14ac:dyDescent="0.25">
      <c r="A212" s="60">
        <f>A210+0.01</f>
        <v>2.0699999999999985</v>
      </c>
      <c r="B212" s="84" t="s">
        <v>62</v>
      </c>
      <c r="C212" s="65" t="s">
        <v>246</v>
      </c>
      <c r="D212" s="81">
        <v>42.4</v>
      </c>
      <c r="E212" s="298"/>
      <c r="F212" s="31">
        <f>D212*E212</f>
        <v>0</v>
      </c>
    </row>
    <row r="213" spans="1:6" ht="15" x14ac:dyDescent="0.25">
      <c r="A213" s="60"/>
      <c r="B213" s="84"/>
      <c r="C213" s="65"/>
      <c r="D213" s="81"/>
      <c r="E213" s="85"/>
      <c r="F213" s="31"/>
    </row>
    <row r="214" spans="1:6" ht="60" x14ac:dyDescent="0.25">
      <c r="A214" s="60">
        <f>A212+0.01</f>
        <v>2.0799999999999983</v>
      </c>
      <c r="B214" s="84" t="s">
        <v>97</v>
      </c>
      <c r="C214" s="65" t="s">
        <v>246</v>
      </c>
      <c r="D214" s="81">
        <v>80.400000000000006</v>
      </c>
      <c r="E214" s="298"/>
      <c r="F214" s="31">
        <f>D214*E214</f>
        <v>0</v>
      </c>
    </row>
    <row r="215" spans="1:6" ht="15" x14ac:dyDescent="0.25">
      <c r="A215" s="60"/>
      <c r="B215" s="84"/>
      <c r="C215" s="65"/>
      <c r="D215" s="81"/>
      <c r="E215" s="85"/>
      <c r="F215" s="31"/>
    </row>
    <row r="216" spans="1:6" ht="90" x14ac:dyDescent="0.25">
      <c r="A216" s="60">
        <f>A214+0.01</f>
        <v>2.0899999999999981</v>
      </c>
      <c r="B216" s="84" t="s">
        <v>140</v>
      </c>
      <c r="C216" s="65" t="s">
        <v>247</v>
      </c>
      <c r="D216" s="81">
        <v>15</v>
      </c>
      <c r="E216" s="298"/>
      <c r="F216" s="31">
        <f>D216*E216</f>
        <v>0</v>
      </c>
    </row>
    <row r="217" spans="1:6" ht="15" x14ac:dyDescent="0.25">
      <c r="A217" s="60"/>
      <c r="B217" s="84"/>
      <c r="C217" s="65"/>
      <c r="D217" s="81"/>
      <c r="E217" s="85"/>
      <c r="F217" s="31"/>
    </row>
    <row r="218" spans="1:6" ht="45" x14ac:dyDescent="0.25">
      <c r="A218" s="60">
        <f>A216+0.01</f>
        <v>2.0999999999999979</v>
      </c>
      <c r="B218" s="84" t="s">
        <v>148</v>
      </c>
      <c r="C218" s="65" t="s">
        <v>22</v>
      </c>
      <c r="D218" s="81">
        <v>1</v>
      </c>
      <c r="E218" s="298"/>
      <c r="F218" s="31">
        <f>D218*E218</f>
        <v>0</v>
      </c>
    </row>
    <row r="219" spans="1:6" ht="15" x14ac:dyDescent="0.25">
      <c r="A219" s="60"/>
      <c r="B219" s="84"/>
      <c r="C219" s="65"/>
      <c r="D219" s="81"/>
      <c r="E219" s="85"/>
      <c r="F219" s="31"/>
    </row>
    <row r="220" spans="1:6" ht="30" x14ac:dyDescent="0.25">
      <c r="A220" s="60">
        <f>A218+0.01</f>
        <v>2.1099999999999977</v>
      </c>
      <c r="B220" s="84" t="s">
        <v>137</v>
      </c>
      <c r="C220" s="65" t="s">
        <v>22</v>
      </c>
      <c r="D220" s="81">
        <v>2</v>
      </c>
      <c r="E220" s="298"/>
      <c r="F220" s="31">
        <f>D220*E220</f>
        <v>0</v>
      </c>
    </row>
    <row r="221" spans="1:6" ht="15" x14ac:dyDescent="0.25">
      <c r="B221" s="84"/>
      <c r="C221" s="65"/>
      <c r="D221" s="81"/>
      <c r="E221" s="85"/>
      <c r="F221" s="31"/>
    </row>
    <row r="222" spans="1:6" ht="122.25" x14ac:dyDescent="0.25">
      <c r="A222" s="60">
        <f>A220+0.01</f>
        <v>2.1199999999999974</v>
      </c>
      <c r="B222" s="84" t="s">
        <v>276</v>
      </c>
      <c r="C222" s="65" t="s">
        <v>34</v>
      </c>
      <c r="D222" s="81">
        <v>5</v>
      </c>
      <c r="E222" s="298"/>
      <c r="F222" s="31">
        <f>D222*E222</f>
        <v>0</v>
      </c>
    </row>
    <row r="223" spans="1:6" ht="15" x14ac:dyDescent="0.25">
      <c r="B223" s="84"/>
      <c r="C223" s="65"/>
      <c r="D223" s="81"/>
      <c r="E223" s="85"/>
      <c r="F223" s="31"/>
    </row>
    <row r="224" spans="1:6" ht="244.5" x14ac:dyDescent="0.25">
      <c r="A224" s="60">
        <f>A222+0.01</f>
        <v>2.1299999999999972</v>
      </c>
      <c r="B224" s="84" t="s">
        <v>277</v>
      </c>
      <c r="C224" s="65" t="s">
        <v>34</v>
      </c>
      <c r="D224" s="81">
        <v>5</v>
      </c>
      <c r="E224" s="298"/>
      <c r="F224" s="31">
        <f>D224*E224</f>
        <v>0</v>
      </c>
    </row>
    <row r="225" spans="1:6" ht="15" x14ac:dyDescent="0.25">
      <c r="B225" s="84"/>
      <c r="C225" s="65"/>
      <c r="D225" s="81"/>
      <c r="E225" s="85"/>
      <c r="F225" s="31"/>
    </row>
    <row r="226" spans="1:6" ht="244.5" x14ac:dyDescent="0.25">
      <c r="A226" s="60">
        <f>A224+0.01</f>
        <v>2.139999999999997</v>
      </c>
      <c r="B226" s="84" t="s">
        <v>278</v>
      </c>
      <c r="C226" s="65" t="s">
        <v>34</v>
      </c>
      <c r="D226" s="81">
        <v>8</v>
      </c>
      <c r="E226" s="298"/>
      <c r="F226" s="31">
        <f>D226*E226</f>
        <v>0</v>
      </c>
    </row>
    <row r="227" spans="1:6" x14ac:dyDescent="0.2">
      <c r="C227" s="53"/>
    </row>
    <row r="228" spans="1:6" ht="15.75" thickBot="1" x14ac:dyDescent="0.3">
      <c r="B228" s="132" t="s">
        <v>96</v>
      </c>
      <c r="C228" s="133"/>
      <c r="D228" s="134"/>
      <c r="E228" s="135"/>
      <c r="F228" s="35">
        <f>+SUM(F200:F226)</f>
        <v>0</v>
      </c>
    </row>
    <row r="229" spans="1:6" ht="15.75" thickTop="1" x14ac:dyDescent="0.25">
      <c r="B229" s="119"/>
      <c r="C229" s="104"/>
      <c r="D229" s="136"/>
      <c r="E229" s="137"/>
      <c r="F229" s="138"/>
    </row>
    <row r="230" spans="1:6" ht="15" x14ac:dyDescent="0.25">
      <c r="A230" s="139" t="s">
        <v>20</v>
      </c>
      <c r="B230" s="140" t="s">
        <v>90</v>
      </c>
      <c r="C230" s="140"/>
      <c r="D230" s="140"/>
      <c r="E230" s="141"/>
      <c r="F230" s="30"/>
    </row>
    <row r="231" spans="1:6" ht="60" x14ac:dyDescent="0.25">
      <c r="A231" s="139"/>
      <c r="B231" s="59" t="s">
        <v>245</v>
      </c>
      <c r="C231" s="59"/>
      <c r="D231" s="140"/>
      <c r="E231" s="141"/>
      <c r="F231" s="30"/>
    </row>
    <row r="232" spans="1:6" ht="120" x14ac:dyDescent="0.25">
      <c r="A232" s="139"/>
      <c r="B232" s="121" t="s">
        <v>279</v>
      </c>
      <c r="C232" s="121"/>
      <c r="D232" s="121"/>
      <c r="E232" s="121"/>
      <c r="F232" s="30"/>
    </row>
    <row r="233" spans="1:6" ht="135" x14ac:dyDescent="0.25">
      <c r="A233" s="139"/>
      <c r="B233" s="121" t="s">
        <v>13</v>
      </c>
      <c r="C233" s="121"/>
      <c r="D233" s="121"/>
      <c r="E233" s="121"/>
      <c r="F233" s="30"/>
    </row>
    <row r="234" spans="1:6" ht="15" x14ac:dyDescent="0.25">
      <c r="A234" s="139"/>
      <c r="B234" s="121"/>
      <c r="C234" s="121"/>
      <c r="D234" s="121"/>
      <c r="E234" s="121"/>
      <c r="F234" s="30"/>
    </row>
    <row r="235" spans="1:6" ht="15" x14ac:dyDescent="0.25">
      <c r="A235" s="139"/>
      <c r="B235" s="411" t="s">
        <v>10</v>
      </c>
      <c r="C235" s="411"/>
      <c r="D235" s="411"/>
      <c r="E235" s="411"/>
      <c r="F235" s="30"/>
    </row>
    <row r="236" spans="1:6" ht="75" x14ac:dyDescent="0.2">
      <c r="A236" s="139"/>
      <c r="B236" s="121" t="s">
        <v>92</v>
      </c>
      <c r="C236" s="121"/>
      <c r="D236" s="121"/>
      <c r="E236" s="121"/>
      <c r="F236" s="121"/>
    </row>
    <row r="237" spans="1:6" ht="62.25" x14ac:dyDescent="0.25">
      <c r="A237" s="139"/>
      <c r="B237" s="142" t="s">
        <v>280</v>
      </c>
      <c r="C237" s="143"/>
      <c r="D237" s="144"/>
      <c r="E237" s="144"/>
      <c r="F237" s="30"/>
    </row>
    <row r="238" spans="1:6" ht="15" x14ac:dyDescent="0.25">
      <c r="A238" s="139"/>
      <c r="B238" s="142" t="s">
        <v>57</v>
      </c>
      <c r="C238" s="143"/>
      <c r="D238" s="144"/>
      <c r="E238" s="144"/>
      <c r="F238" s="30"/>
    </row>
    <row r="239" spans="1:6" ht="30" x14ac:dyDescent="0.25">
      <c r="A239" s="139"/>
      <c r="B239" s="121" t="s">
        <v>156</v>
      </c>
      <c r="C239" s="143"/>
      <c r="D239" s="144"/>
      <c r="E239" s="144"/>
      <c r="F239" s="30"/>
    </row>
    <row r="240" spans="1:6" ht="75" x14ac:dyDescent="0.25">
      <c r="A240" s="139"/>
      <c r="B240" s="121" t="s">
        <v>58</v>
      </c>
      <c r="C240" s="143"/>
      <c r="D240" s="144"/>
      <c r="E240" s="144"/>
      <c r="F240" s="30"/>
    </row>
    <row r="241" spans="1:6" ht="15" x14ac:dyDescent="0.25">
      <c r="A241" s="139"/>
      <c r="B241" s="142"/>
      <c r="C241" s="143"/>
      <c r="D241" s="144"/>
      <c r="E241" s="144"/>
      <c r="F241" s="30"/>
    </row>
    <row r="242" spans="1:6" ht="90" x14ac:dyDescent="0.25">
      <c r="A242" s="139">
        <v>3.01</v>
      </c>
      <c r="B242" s="142" t="s">
        <v>128</v>
      </c>
      <c r="C242" s="143"/>
      <c r="D242" s="87"/>
      <c r="E242" s="144"/>
      <c r="F242" s="30"/>
    </row>
    <row r="243" spans="1:6" ht="15" x14ac:dyDescent="0.25">
      <c r="A243" s="139"/>
      <c r="B243" s="145" t="s">
        <v>281</v>
      </c>
      <c r="C243" s="131" t="s">
        <v>34</v>
      </c>
      <c r="D243" s="81">
        <v>1</v>
      </c>
      <c r="E243" s="301"/>
      <c r="F243" s="31">
        <f>D243*E243</f>
        <v>0</v>
      </c>
    </row>
    <row r="244" spans="1:6" ht="15" x14ac:dyDescent="0.25">
      <c r="A244" s="139"/>
      <c r="B244" s="145"/>
      <c r="C244" s="131"/>
      <c r="D244" s="81"/>
      <c r="E244" s="98"/>
      <c r="F244" s="31"/>
    </row>
    <row r="245" spans="1:6" ht="90" x14ac:dyDescent="0.25">
      <c r="A245" s="139">
        <f>A242+0.01</f>
        <v>3.0199999999999996</v>
      </c>
      <c r="B245" s="142" t="s">
        <v>147</v>
      </c>
      <c r="C245" s="143"/>
      <c r="D245" s="87"/>
      <c r="E245" s="144"/>
      <c r="F245" s="30"/>
    </row>
    <row r="246" spans="1:6" ht="15" x14ac:dyDescent="0.25">
      <c r="A246" s="139"/>
      <c r="B246" s="145" t="s">
        <v>146</v>
      </c>
      <c r="C246" s="131" t="s">
        <v>34</v>
      </c>
      <c r="D246" s="81">
        <v>2</v>
      </c>
      <c r="E246" s="301"/>
      <c r="F246" s="31">
        <f>D246*E246</f>
        <v>0</v>
      </c>
    </row>
    <row r="247" spans="1:6" ht="15" x14ac:dyDescent="0.25">
      <c r="A247" s="139"/>
      <c r="B247" s="145"/>
      <c r="C247" s="131"/>
      <c r="D247" s="81"/>
      <c r="E247" s="98"/>
      <c r="F247" s="138"/>
    </row>
    <row r="248" spans="1:6" ht="120" x14ac:dyDescent="0.25">
      <c r="A248" s="139">
        <f>A245+0.01</f>
        <v>3.0299999999999994</v>
      </c>
      <c r="B248" s="142" t="s">
        <v>93</v>
      </c>
      <c r="C248" s="143"/>
      <c r="D248" s="87"/>
      <c r="E248" s="146"/>
      <c r="F248" s="30"/>
    </row>
    <row r="249" spans="1:6" ht="15" x14ac:dyDescent="0.25">
      <c r="A249" s="139"/>
      <c r="B249" s="145" t="s">
        <v>282</v>
      </c>
      <c r="C249" s="131" t="s">
        <v>34</v>
      </c>
      <c r="D249" s="81">
        <v>2</v>
      </c>
      <c r="E249" s="301"/>
      <c r="F249" s="31">
        <f>D249*E249</f>
        <v>0</v>
      </c>
    </row>
    <row r="250" spans="1:6" ht="15" x14ac:dyDescent="0.25">
      <c r="A250" s="139"/>
      <c r="B250" s="145" t="s">
        <v>283</v>
      </c>
      <c r="C250" s="131" t="s">
        <v>34</v>
      </c>
      <c r="D250" s="81">
        <v>2</v>
      </c>
      <c r="E250" s="301"/>
      <c r="F250" s="31">
        <f>D250*E250</f>
        <v>0</v>
      </c>
    </row>
    <row r="251" spans="1:6" ht="15" x14ac:dyDescent="0.25">
      <c r="A251" s="139"/>
      <c r="B251" s="145"/>
      <c r="C251" s="131"/>
      <c r="D251" s="81"/>
      <c r="E251" s="98"/>
      <c r="F251" s="31"/>
    </row>
    <row r="252" spans="1:6" ht="122.25" x14ac:dyDescent="0.25">
      <c r="A252" s="139">
        <f>A248+0.01</f>
        <v>3.0399999999999991</v>
      </c>
      <c r="B252" s="142" t="s">
        <v>284</v>
      </c>
      <c r="C252" s="143"/>
      <c r="D252" s="87"/>
      <c r="E252" s="146"/>
      <c r="F252" s="30"/>
    </row>
    <row r="253" spans="1:6" ht="15" x14ac:dyDescent="0.25">
      <c r="A253" s="139"/>
      <c r="B253" s="145" t="s">
        <v>285</v>
      </c>
      <c r="C253" s="131" t="s">
        <v>34</v>
      </c>
      <c r="D253" s="81">
        <v>2</v>
      </c>
      <c r="E253" s="301"/>
      <c r="F253" s="31">
        <f>D253*E253</f>
        <v>0</v>
      </c>
    </row>
    <row r="254" spans="1:6" ht="15" x14ac:dyDescent="0.25">
      <c r="A254" s="139"/>
      <c r="B254" s="145"/>
      <c r="C254" s="131"/>
      <c r="D254" s="81"/>
      <c r="E254" s="98"/>
      <c r="F254" s="31"/>
    </row>
    <row r="255" spans="1:6" ht="15.75" thickBot="1" x14ac:dyDescent="0.3">
      <c r="A255" s="139"/>
      <c r="B255" s="147" t="s">
        <v>91</v>
      </c>
      <c r="C255" s="148"/>
      <c r="D255" s="147"/>
      <c r="E255" s="149"/>
      <c r="F255" s="99">
        <f>SUM(F243:F253)</f>
        <v>0</v>
      </c>
    </row>
    <row r="256" spans="1:6" ht="15.75" thickTop="1" x14ac:dyDescent="0.25">
      <c r="B256" s="119"/>
      <c r="C256" s="104"/>
      <c r="D256" s="136"/>
      <c r="E256" s="137"/>
      <c r="F256" s="138"/>
    </row>
    <row r="257" spans="1:6" ht="15" x14ac:dyDescent="0.25">
      <c r="A257" s="30" t="s">
        <v>109</v>
      </c>
      <c r="B257" s="60" t="s">
        <v>100</v>
      </c>
      <c r="C257" s="127"/>
      <c r="D257" s="128"/>
      <c r="E257" s="85"/>
      <c r="F257" s="31"/>
    </row>
    <row r="258" spans="1:6" ht="60" x14ac:dyDescent="0.25">
      <c r="A258" s="30"/>
      <c r="B258" s="59" t="s">
        <v>245</v>
      </c>
      <c r="C258" s="127"/>
      <c r="D258" s="128"/>
      <c r="E258" s="85"/>
      <c r="F258" s="31"/>
    </row>
    <row r="259" spans="1:6" ht="15" x14ac:dyDescent="0.25">
      <c r="A259" s="30"/>
      <c r="B259" s="59"/>
      <c r="C259" s="127"/>
      <c r="D259" s="128"/>
      <c r="E259" s="85"/>
      <c r="F259" s="31"/>
    </row>
    <row r="260" spans="1:6" ht="60" x14ac:dyDescent="0.25">
      <c r="A260" s="60">
        <v>4.01</v>
      </c>
      <c r="B260" s="72" t="s">
        <v>111</v>
      </c>
      <c r="C260" s="65" t="s">
        <v>34</v>
      </c>
      <c r="D260" s="81">
        <v>8</v>
      </c>
      <c r="E260" s="298"/>
      <c r="F260" s="31">
        <f>D260*E260</f>
        <v>0</v>
      </c>
    </row>
    <row r="261" spans="1:6" ht="15" x14ac:dyDescent="0.25">
      <c r="A261" s="60"/>
      <c r="B261" s="86"/>
      <c r="C261" s="65"/>
      <c r="D261" s="87"/>
      <c r="E261" s="82"/>
      <c r="F261" s="30"/>
    </row>
    <row r="262" spans="1:6" ht="75.75" customHeight="1" x14ac:dyDescent="0.25">
      <c r="A262" s="60">
        <f>SUM(A260,0.01)</f>
        <v>4.0199999999999996</v>
      </c>
      <c r="B262" s="72" t="s">
        <v>157</v>
      </c>
      <c r="C262" s="65" t="s">
        <v>22</v>
      </c>
      <c r="D262" s="81">
        <v>8</v>
      </c>
      <c r="E262" s="298"/>
      <c r="F262" s="31">
        <f>D262*E262</f>
        <v>0</v>
      </c>
    </row>
    <row r="263" spans="1:6" ht="15" x14ac:dyDescent="0.25">
      <c r="A263" s="60"/>
      <c r="B263" s="59"/>
      <c r="C263" s="92"/>
      <c r="D263" s="81"/>
      <c r="E263" s="85"/>
      <c r="F263" s="31"/>
    </row>
    <row r="264" spans="1:6" ht="90" x14ac:dyDescent="0.25">
      <c r="A264" s="60">
        <f>SUM(A262,0.01)</f>
        <v>4.0299999999999994</v>
      </c>
      <c r="B264" s="59" t="s">
        <v>52</v>
      </c>
      <c r="C264" s="92" t="s">
        <v>22</v>
      </c>
      <c r="D264" s="81">
        <v>6</v>
      </c>
      <c r="E264" s="298"/>
      <c r="F264" s="31">
        <f>D264*E264</f>
        <v>0</v>
      </c>
    </row>
    <row r="265" spans="1:6" ht="15" x14ac:dyDescent="0.25">
      <c r="A265" s="60"/>
      <c r="B265" s="59"/>
      <c r="C265" s="92"/>
      <c r="D265" s="81"/>
      <c r="E265" s="85"/>
      <c r="F265" s="31"/>
    </row>
    <row r="266" spans="1:6" ht="45" x14ac:dyDescent="0.25">
      <c r="A266" s="60">
        <f>A264+0.01</f>
        <v>4.0399999999999991</v>
      </c>
      <c r="B266" s="59" t="s">
        <v>112</v>
      </c>
      <c r="C266" s="92" t="s">
        <v>34</v>
      </c>
      <c r="D266" s="81">
        <v>10</v>
      </c>
      <c r="E266" s="298"/>
      <c r="F266" s="31">
        <f>D266*E266</f>
        <v>0</v>
      </c>
    </row>
    <row r="267" spans="1:6" x14ac:dyDescent="0.2">
      <c r="C267" s="53"/>
    </row>
    <row r="268" spans="1:6" ht="15.75" thickBot="1" x14ac:dyDescent="0.3">
      <c r="B268" s="117" t="s">
        <v>101</v>
      </c>
      <c r="C268" s="133"/>
      <c r="D268" s="134"/>
      <c r="E268" s="135"/>
      <c r="F268" s="35">
        <f>+SUM(F260:F266)</f>
        <v>0</v>
      </c>
    </row>
    <row r="269" spans="1:6" ht="15.75" thickTop="1" x14ac:dyDescent="0.25">
      <c r="B269" s="119"/>
      <c r="C269" s="104"/>
      <c r="D269" s="136"/>
      <c r="E269" s="137"/>
      <c r="F269" s="138"/>
    </row>
    <row r="270" spans="1:6" ht="15" x14ac:dyDescent="0.25">
      <c r="A270" s="30" t="s">
        <v>110</v>
      </c>
      <c r="B270" s="60" t="s">
        <v>142</v>
      </c>
      <c r="C270" s="150"/>
      <c r="D270" s="151"/>
      <c r="E270" s="152"/>
      <c r="F270" s="152"/>
    </row>
    <row r="271" spans="1:6" ht="60" x14ac:dyDescent="0.25">
      <c r="A271" s="30"/>
      <c r="B271" s="59" t="s">
        <v>245</v>
      </c>
      <c r="C271" s="150"/>
      <c r="D271" s="151"/>
      <c r="E271" s="152"/>
      <c r="F271" s="152"/>
    </row>
    <row r="272" spans="1:6" x14ac:dyDescent="0.2">
      <c r="A272" s="153"/>
      <c r="B272" s="152"/>
      <c r="C272" s="150"/>
      <c r="D272" s="151"/>
      <c r="E272" s="152"/>
      <c r="F272" s="152"/>
    </row>
    <row r="273" spans="1:6" ht="90" x14ac:dyDescent="0.25">
      <c r="A273" s="60">
        <v>5.01</v>
      </c>
      <c r="B273" s="154" t="s">
        <v>286</v>
      </c>
      <c r="C273" s="112" t="s">
        <v>247</v>
      </c>
      <c r="D273" s="113">
        <v>370</v>
      </c>
      <c r="E273" s="299"/>
      <c r="F273" s="115">
        <f>D273*E273</f>
        <v>0</v>
      </c>
    </row>
    <row r="274" spans="1:6" ht="15" x14ac:dyDescent="0.25">
      <c r="A274" s="60"/>
      <c r="B274" s="154"/>
      <c r="C274" s="112"/>
      <c r="D274" s="113"/>
      <c r="E274" s="114"/>
      <c r="F274" s="115"/>
    </row>
    <row r="275" spans="1:6" ht="90" x14ac:dyDescent="0.25">
      <c r="A275" s="60">
        <f>SUM(A273,0.01)</f>
        <v>5.0199999999999996</v>
      </c>
      <c r="B275" s="154" t="s">
        <v>287</v>
      </c>
      <c r="C275" s="112" t="s">
        <v>247</v>
      </c>
      <c r="D275" s="113">
        <v>12</v>
      </c>
      <c r="E275" s="299"/>
      <c r="F275" s="115">
        <f>D275*E275</f>
        <v>0</v>
      </c>
    </row>
    <row r="276" spans="1:6" ht="15" x14ac:dyDescent="0.25">
      <c r="A276" s="155"/>
      <c r="B276" s="154"/>
      <c r="C276" s="112"/>
      <c r="D276" s="113"/>
      <c r="E276" s="114"/>
      <c r="F276" s="115"/>
    </row>
    <row r="277" spans="1:6" ht="90" x14ac:dyDescent="0.25">
      <c r="A277" s="60">
        <f>SUM(A275,0.01)</f>
        <v>5.0299999999999994</v>
      </c>
      <c r="B277" s="154" t="s">
        <v>288</v>
      </c>
      <c r="C277" s="112" t="s">
        <v>247</v>
      </c>
      <c r="D277" s="113">
        <v>52.5</v>
      </c>
      <c r="E277" s="299"/>
      <c r="F277" s="115">
        <f>D277*E277</f>
        <v>0</v>
      </c>
    </row>
    <row r="278" spans="1:6" ht="15" x14ac:dyDescent="0.25">
      <c r="A278" s="155"/>
      <c r="B278" s="154"/>
      <c r="C278" s="112"/>
      <c r="D278" s="113"/>
      <c r="E278" s="114"/>
      <c r="F278" s="115"/>
    </row>
    <row r="279" spans="1:6" ht="90" x14ac:dyDescent="0.25">
      <c r="A279" s="60">
        <f>SUM(A277,0.01)</f>
        <v>5.0399999999999991</v>
      </c>
      <c r="B279" s="154" t="s">
        <v>289</v>
      </c>
      <c r="C279" s="112" t="s">
        <v>247</v>
      </c>
      <c r="D279" s="113">
        <v>210</v>
      </c>
      <c r="E279" s="299"/>
      <c r="F279" s="115">
        <f>D279*E279</f>
        <v>0</v>
      </c>
    </row>
    <row r="280" spans="1:6" x14ac:dyDescent="0.2">
      <c r="A280" s="153"/>
      <c r="B280" s="156"/>
      <c r="C280" s="157"/>
      <c r="D280" s="158"/>
      <c r="E280" s="159"/>
      <c r="F280" s="160"/>
    </row>
    <row r="281" spans="1:6" ht="15.75" thickBot="1" x14ac:dyDescent="0.3">
      <c r="A281" s="153"/>
      <c r="B281" s="117" t="s">
        <v>143</v>
      </c>
      <c r="C281" s="133"/>
      <c r="D281" s="134"/>
      <c r="E281" s="135"/>
      <c r="F281" s="35">
        <f>+SUM(F273:F279)</f>
        <v>0</v>
      </c>
    </row>
    <row r="282" spans="1:6" ht="15.75" thickTop="1" x14ac:dyDescent="0.25">
      <c r="B282" s="119"/>
      <c r="C282" s="104"/>
      <c r="D282" s="136"/>
      <c r="E282" s="137"/>
      <c r="F282" s="138"/>
    </row>
    <row r="283" spans="1:6" ht="15" x14ac:dyDescent="0.25">
      <c r="A283" s="139" t="s">
        <v>139</v>
      </c>
      <c r="B283" s="161" t="s">
        <v>8</v>
      </c>
      <c r="C283" s="161"/>
      <c r="D283" s="81"/>
      <c r="E283" s="141"/>
      <c r="F283" s="30"/>
    </row>
    <row r="284" spans="1:6" ht="60" x14ac:dyDescent="0.25">
      <c r="A284" s="139"/>
      <c r="B284" s="59" t="s">
        <v>245</v>
      </c>
      <c r="C284" s="59"/>
      <c r="D284" s="81"/>
      <c r="E284" s="141"/>
      <c r="F284" s="30"/>
    </row>
    <row r="285" spans="1:6" ht="15" x14ac:dyDescent="0.25">
      <c r="A285" s="139"/>
      <c r="B285" s="59"/>
      <c r="C285" s="59"/>
      <c r="D285" s="81"/>
      <c r="E285" s="141"/>
      <c r="F285" s="30"/>
    </row>
    <row r="286" spans="1:6" ht="75" x14ac:dyDescent="0.25">
      <c r="A286" s="139">
        <v>6.01</v>
      </c>
      <c r="B286" s="121" t="s">
        <v>105</v>
      </c>
      <c r="C286" s="65"/>
      <c r="D286" s="105"/>
      <c r="E286" s="85"/>
      <c r="F286" s="31"/>
    </row>
    <row r="287" spans="1:6" ht="17.25" x14ac:dyDescent="0.25">
      <c r="A287" s="139"/>
      <c r="B287" s="125" t="s">
        <v>102</v>
      </c>
      <c r="C287" s="65" t="s">
        <v>247</v>
      </c>
      <c r="D287" s="105">
        <v>234.65</v>
      </c>
      <c r="E287" s="298"/>
      <c r="F287" s="31">
        <f>D287*E287</f>
        <v>0</v>
      </c>
    </row>
    <row r="288" spans="1:6" ht="17.25" x14ac:dyDescent="0.25">
      <c r="A288" s="139"/>
      <c r="B288" s="125" t="s">
        <v>103</v>
      </c>
      <c r="C288" s="65" t="s">
        <v>247</v>
      </c>
      <c r="D288" s="105">
        <v>161.35</v>
      </c>
      <c r="E288" s="298"/>
      <c r="F288" s="31">
        <f>D288*E288</f>
        <v>0</v>
      </c>
    </row>
    <row r="289" spans="1:6" ht="17.25" x14ac:dyDescent="0.25">
      <c r="A289" s="139"/>
      <c r="B289" s="125" t="s">
        <v>104</v>
      </c>
      <c r="C289" s="65" t="s">
        <v>247</v>
      </c>
      <c r="D289" s="105">
        <v>69.8</v>
      </c>
      <c r="E289" s="298"/>
      <c r="F289" s="31">
        <f>D289*E289</f>
        <v>0</v>
      </c>
    </row>
    <row r="290" spans="1:6" ht="15" x14ac:dyDescent="0.25">
      <c r="A290" s="139"/>
      <c r="B290" s="121"/>
      <c r="C290" s="65"/>
      <c r="D290" s="105"/>
      <c r="E290" s="85"/>
      <c r="F290" s="31"/>
    </row>
    <row r="291" spans="1:6" ht="75" x14ac:dyDescent="0.25">
      <c r="A291" s="60">
        <f>SUM(A286,0.01)</f>
        <v>6.02</v>
      </c>
      <c r="B291" s="121" t="s">
        <v>106</v>
      </c>
      <c r="C291" s="65" t="s">
        <v>247</v>
      </c>
      <c r="D291" s="105">
        <v>45.44</v>
      </c>
      <c r="E291" s="298"/>
      <c r="F291" s="31">
        <f>D291*E291</f>
        <v>0</v>
      </c>
    </row>
    <row r="292" spans="1:6" ht="15" x14ac:dyDescent="0.25">
      <c r="A292" s="139"/>
      <c r="B292" s="121"/>
      <c r="C292" s="65"/>
      <c r="D292" s="105"/>
      <c r="E292" s="85"/>
      <c r="F292" s="31"/>
    </row>
    <row r="293" spans="1:6" ht="135" x14ac:dyDescent="0.25">
      <c r="A293" s="60">
        <f>SUM(A291,0.01)</f>
        <v>6.0299999999999994</v>
      </c>
      <c r="B293" s="121" t="s">
        <v>134</v>
      </c>
      <c r="C293" s="65" t="s">
        <v>247</v>
      </c>
      <c r="D293" s="105">
        <v>382</v>
      </c>
      <c r="E293" s="298"/>
      <c r="F293" s="31">
        <f>D293*E293</f>
        <v>0</v>
      </c>
    </row>
    <row r="294" spans="1:6" ht="15" x14ac:dyDescent="0.25">
      <c r="A294" s="139"/>
      <c r="B294" s="121"/>
      <c r="C294" s="65"/>
      <c r="D294" s="105"/>
      <c r="E294" s="85"/>
      <c r="F294" s="31"/>
    </row>
    <row r="295" spans="1:6" ht="90" x14ac:dyDescent="0.25">
      <c r="A295" s="60">
        <f>SUM(A293,0.01)</f>
        <v>6.0399999999999991</v>
      </c>
      <c r="B295" s="121" t="s">
        <v>108</v>
      </c>
      <c r="C295" s="65" t="s">
        <v>247</v>
      </c>
      <c r="D295" s="105">
        <v>34.049999999999997</v>
      </c>
      <c r="E295" s="298"/>
      <c r="F295" s="31">
        <f>D295*E295</f>
        <v>0</v>
      </c>
    </row>
    <row r="296" spans="1:6" ht="15" x14ac:dyDescent="0.25">
      <c r="A296" s="60"/>
      <c r="B296" s="121"/>
      <c r="C296" s="65"/>
      <c r="D296" s="105"/>
      <c r="E296" s="85"/>
      <c r="F296" s="31"/>
    </row>
    <row r="297" spans="1:6" ht="90" x14ac:dyDescent="0.25">
      <c r="A297" s="60">
        <f>SUM(A295,0.01)</f>
        <v>6.0499999999999989</v>
      </c>
      <c r="B297" s="121" t="s">
        <v>107</v>
      </c>
      <c r="C297" s="65" t="s">
        <v>22</v>
      </c>
      <c r="D297" s="105">
        <v>2</v>
      </c>
      <c r="E297" s="298"/>
      <c r="F297" s="31">
        <f>D297*E297</f>
        <v>0</v>
      </c>
    </row>
    <row r="298" spans="1:6" ht="15" x14ac:dyDescent="0.25">
      <c r="A298" s="139"/>
      <c r="B298" s="162"/>
      <c r="C298" s="162"/>
      <c r="D298" s="105"/>
      <c r="E298" s="85"/>
      <c r="F298" s="31"/>
    </row>
    <row r="299" spans="1:6" ht="15.75" thickBot="1" x14ac:dyDescent="0.3">
      <c r="B299" s="147" t="s">
        <v>9</v>
      </c>
      <c r="C299" s="147"/>
      <c r="D299" s="147"/>
      <c r="E299" s="149"/>
      <c r="F299" s="99">
        <f>SUM(F287:F297)</f>
        <v>0</v>
      </c>
    </row>
    <row r="300" spans="1:6" ht="15.75" thickTop="1" x14ac:dyDescent="0.25">
      <c r="B300" s="163"/>
      <c r="C300" s="163"/>
      <c r="D300" s="163"/>
      <c r="E300" s="126"/>
      <c r="F300" s="32"/>
    </row>
    <row r="301" spans="1:6" ht="15" x14ac:dyDescent="0.25">
      <c r="B301" s="163"/>
      <c r="C301" s="163"/>
      <c r="D301" s="163"/>
      <c r="E301" s="126"/>
      <c r="F301" s="32"/>
    </row>
    <row r="302" spans="1:6" ht="18.75" x14ac:dyDescent="0.25">
      <c r="A302" s="164" t="s">
        <v>25</v>
      </c>
      <c r="B302" s="165" t="s">
        <v>56</v>
      </c>
      <c r="C302" s="163"/>
      <c r="D302" s="163"/>
      <c r="E302" s="126"/>
      <c r="F302" s="32"/>
    </row>
    <row r="303" spans="1:6" ht="18.75" x14ac:dyDescent="0.25">
      <c r="A303" s="164"/>
      <c r="B303" s="165"/>
      <c r="C303" s="163"/>
      <c r="D303" s="163"/>
      <c r="E303" s="126"/>
      <c r="F303" s="32"/>
    </row>
    <row r="304" spans="1:6" ht="15" x14ac:dyDescent="0.25">
      <c r="A304" s="139" t="s">
        <v>21</v>
      </c>
      <c r="B304" s="140" t="s">
        <v>152</v>
      </c>
      <c r="C304" s="163"/>
      <c r="D304" s="163"/>
      <c r="E304" s="126"/>
      <c r="F304" s="32"/>
    </row>
    <row r="305" spans="1:6" ht="15" x14ac:dyDescent="0.25">
      <c r="A305" s="139"/>
      <c r="B305" s="140"/>
      <c r="C305" s="163"/>
      <c r="D305" s="163"/>
      <c r="E305" s="126"/>
      <c r="F305" s="32"/>
    </row>
    <row r="306" spans="1:6" ht="45" x14ac:dyDescent="0.25">
      <c r="A306" s="139">
        <v>1.01</v>
      </c>
      <c r="B306" s="121" t="s">
        <v>391</v>
      </c>
      <c r="C306" s="65" t="s">
        <v>22</v>
      </c>
      <c r="D306" s="105">
        <v>1</v>
      </c>
      <c r="E306" s="298"/>
      <c r="F306" s="31">
        <f>D306*E306</f>
        <v>0</v>
      </c>
    </row>
    <row r="307" spans="1:6" ht="15" x14ac:dyDescent="0.25">
      <c r="A307" s="139"/>
      <c r="B307" s="121"/>
      <c r="C307" s="65"/>
      <c r="D307" s="105"/>
      <c r="E307" s="85"/>
      <c r="F307" s="31"/>
    </row>
    <row r="308" spans="1:6" ht="30" x14ac:dyDescent="0.25">
      <c r="A308" s="139">
        <f>SUM(A306,0.01)</f>
        <v>1.02</v>
      </c>
      <c r="B308" s="121" t="s">
        <v>390</v>
      </c>
      <c r="C308" s="65" t="s">
        <v>22</v>
      </c>
      <c r="D308" s="105">
        <v>1</v>
      </c>
      <c r="E308" s="298"/>
      <c r="F308" s="31">
        <f>D308*E308</f>
        <v>0</v>
      </c>
    </row>
    <row r="309" spans="1:6" ht="15" x14ac:dyDescent="0.25">
      <c r="A309" s="139"/>
      <c r="B309" s="121"/>
      <c r="C309" s="65"/>
      <c r="D309" s="105"/>
      <c r="E309" s="85"/>
      <c r="F309" s="31"/>
    </row>
    <row r="310" spans="1:6" ht="15" x14ac:dyDescent="0.25">
      <c r="A310" s="139">
        <f>SUM(A308,0.01)</f>
        <v>1.03</v>
      </c>
      <c r="B310" s="121" t="s">
        <v>153</v>
      </c>
      <c r="C310" s="65" t="s">
        <v>22</v>
      </c>
      <c r="D310" s="105">
        <v>1</v>
      </c>
      <c r="E310" s="298"/>
      <c r="F310" s="31">
        <f>D310*E310</f>
        <v>0</v>
      </c>
    </row>
    <row r="311" spans="1:6" ht="15" x14ac:dyDescent="0.25">
      <c r="A311" s="139"/>
      <c r="B311" s="121"/>
      <c r="C311" s="65"/>
      <c r="D311" s="105"/>
      <c r="E311" s="85"/>
      <c r="F311" s="31"/>
    </row>
    <row r="312" spans="1:6" ht="375" x14ac:dyDescent="0.25">
      <c r="A312" s="139">
        <f>SUM(A310,0.01)</f>
        <v>1.04</v>
      </c>
      <c r="B312" s="121" t="s">
        <v>388</v>
      </c>
      <c r="C312" s="65" t="s">
        <v>22</v>
      </c>
      <c r="D312" s="105">
        <v>1</v>
      </c>
      <c r="E312" s="298"/>
      <c r="F312" s="31">
        <f>D312*E312</f>
        <v>0</v>
      </c>
    </row>
    <row r="313" spans="1:6" ht="15" x14ac:dyDescent="0.25">
      <c r="A313" s="139"/>
      <c r="B313" s="121"/>
      <c r="C313" s="65"/>
      <c r="D313" s="105"/>
      <c r="E313" s="85"/>
      <c r="F313" s="31"/>
    </row>
    <row r="314" spans="1:6" ht="330" x14ac:dyDescent="0.25">
      <c r="A314" s="139">
        <f>SUM(A312,0.01)</f>
        <v>1.05</v>
      </c>
      <c r="B314" s="121" t="s">
        <v>389</v>
      </c>
      <c r="C314" s="65" t="s">
        <v>22</v>
      </c>
      <c r="D314" s="105">
        <v>1</v>
      </c>
      <c r="E314" s="298"/>
      <c r="F314" s="31">
        <f>D314*E314</f>
        <v>0</v>
      </c>
    </row>
    <row r="315" spans="1:6" ht="15" x14ac:dyDescent="0.25">
      <c r="A315" s="139"/>
      <c r="B315" s="121"/>
      <c r="C315" s="65"/>
      <c r="D315" s="105"/>
      <c r="E315" s="85"/>
      <c r="F315" s="31"/>
    </row>
    <row r="316" spans="1:6" ht="15.75" thickBot="1" x14ac:dyDescent="0.3">
      <c r="B316" s="147" t="s">
        <v>154</v>
      </c>
      <c r="C316" s="148"/>
      <c r="D316" s="147"/>
      <c r="E316" s="149"/>
      <c r="F316" s="99">
        <f>SUM(F306:F314)</f>
        <v>0</v>
      </c>
    </row>
    <row r="317" spans="1:6" ht="15.75" thickTop="1" x14ac:dyDescent="0.25">
      <c r="A317" s="166"/>
      <c r="B317" s="167"/>
      <c r="C317" s="163"/>
      <c r="D317" s="163"/>
      <c r="E317" s="126"/>
      <c r="F317" s="32"/>
    </row>
    <row r="318" spans="1:6" ht="15" x14ac:dyDescent="0.25">
      <c r="A318" s="139" t="s">
        <v>155</v>
      </c>
      <c r="B318" s="140" t="s">
        <v>132</v>
      </c>
      <c r="C318" s="163"/>
      <c r="D318" s="163"/>
      <c r="E318" s="126"/>
      <c r="F318" s="32"/>
    </row>
    <row r="319" spans="1:6" ht="15" x14ac:dyDescent="0.25">
      <c r="B319" s="163"/>
      <c r="C319" s="163"/>
      <c r="D319" s="163"/>
      <c r="E319" s="126"/>
      <c r="F319" s="32"/>
    </row>
    <row r="320" spans="1:6" ht="60" x14ac:dyDescent="0.25">
      <c r="A320" s="60">
        <v>2.0099999999999998</v>
      </c>
      <c r="B320" s="121" t="s">
        <v>131</v>
      </c>
      <c r="C320" s="143"/>
      <c r="D320" s="81">
        <v>0.1</v>
      </c>
      <c r="E320" s="168">
        <f>SUM(F38,F49)</f>
        <v>0</v>
      </c>
      <c r="F320" s="31">
        <f>D320*E320</f>
        <v>0</v>
      </c>
    </row>
    <row r="322" spans="1:6" ht="15.75" thickBot="1" x14ac:dyDescent="0.3">
      <c r="B322" s="147" t="s">
        <v>133</v>
      </c>
      <c r="C322" s="148"/>
      <c r="D322" s="147"/>
      <c r="E322" s="149"/>
      <c r="F322" s="99">
        <f>SUM(F320:F320)</f>
        <v>0</v>
      </c>
    </row>
    <row r="323" spans="1:6" ht="13.5" thickTop="1" x14ac:dyDescent="0.2"/>
    <row r="324" spans="1:6" ht="18.75" x14ac:dyDescent="0.25">
      <c r="A324" s="164" t="s">
        <v>180</v>
      </c>
      <c r="B324" s="165" t="s">
        <v>181</v>
      </c>
      <c r="C324" s="163"/>
      <c r="D324" s="163"/>
      <c r="E324" s="126"/>
      <c r="F324" s="32"/>
    </row>
    <row r="326" spans="1:6" ht="15.75" x14ac:dyDescent="0.25">
      <c r="A326" s="169" t="s">
        <v>158</v>
      </c>
      <c r="B326" s="170" t="s">
        <v>159</v>
      </c>
      <c r="C326" s="171"/>
      <c r="D326" s="172"/>
      <c r="E326" s="173"/>
      <c r="F326" s="173"/>
    </row>
    <row r="327" spans="1:6" x14ac:dyDescent="0.2">
      <c r="A327" s="174"/>
      <c r="B327" s="174" t="s">
        <v>394</v>
      </c>
      <c r="C327" s="171"/>
      <c r="D327" s="172"/>
      <c r="E327" s="171"/>
      <c r="F327" s="176"/>
    </row>
    <row r="328" spans="1:6" x14ac:dyDescent="0.2">
      <c r="A328" s="174"/>
      <c r="B328" s="174"/>
      <c r="C328" s="171"/>
      <c r="D328" s="171"/>
      <c r="E328" s="171"/>
      <c r="F328" s="176"/>
    </row>
    <row r="329" spans="1:6" ht="25.5" x14ac:dyDescent="0.2">
      <c r="A329" s="174">
        <v>1</v>
      </c>
      <c r="B329" s="175" t="s">
        <v>395</v>
      </c>
      <c r="C329" s="171"/>
      <c r="D329" s="171"/>
      <c r="E329" s="171"/>
      <c r="F329" s="176"/>
    </row>
    <row r="330" spans="1:6" x14ac:dyDescent="0.2">
      <c r="A330" s="174"/>
      <c r="B330" s="175"/>
      <c r="C330" s="171" t="s">
        <v>22</v>
      </c>
      <c r="D330" s="171">
        <v>1</v>
      </c>
      <c r="E330" s="302"/>
      <c r="F330" s="177">
        <f>+E330*D330</f>
        <v>0</v>
      </c>
    </row>
    <row r="331" spans="1:6" x14ac:dyDescent="0.2">
      <c r="A331" s="174"/>
      <c r="B331" s="175"/>
      <c r="C331" s="171"/>
      <c r="D331" s="171"/>
      <c r="E331" s="171"/>
      <c r="F331" s="176"/>
    </row>
    <row r="332" spans="1:6" ht="25.5" x14ac:dyDescent="0.2">
      <c r="A332" s="174">
        <v>2</v>
      </c>
      <c r="B332" s="175" t="s">
        <v>396</v>
      </c>
      <c r="C332" s="171"/>
      <c r="D332" s="171"/>
      <c r="E332" s="171"/>
      <c r="F332" s="176"/>
    </row>
    <row r="333" spans="1:6" x14ac:dyDescent="0.2">
      <c r="A333" s="174"/>
      <c r="B333" s="175"/>
      <c r="C333" s="171" t="s">
        <v>22</v>
      </c>
      <c r="D333" s="171">
        <v>1</v>
      </c>
      <c r="E333" s="302"/>
      <c r="F333" s="177">
        <f>+E333*D333</f>
        <v>0</v>
      </c>
    </row>
    <row r="334" spans="1:6" x14ac:dyDescent="0.2">
      <c r="A334" s="174"/>
      <c r="B334" s="175"/>
      <c r="C334" s="171"/>
      <c r="D334" s="171"/>
      <c r="E334" s="171"/>
      <c r="F334" s="176"/>
    </row>
    <row r="335" spans="1:6" ht="25.5" x14ac:dyDescent="0.2">
      <c r="A335" s="174">
        <v>3</v>
      </c>
      <c r="B335" s="175" t="s">
        <v>397</v>
      </c>
      <c r="C335" s="171"/>
      <c r="D335" s="171"/>
      <c r="E335" s="171"/>
      <c r="F335" s="176"/>
    </row>
    <row r="336" spans="1:6" x14ac:dyDescent="0.2">
      <c r="A336" s="174"/>
      <c r="B336" s="175"/>
      <c r="C336" s="171" t="s">
        <v>22</v>
      </c>
      <c r="D336" s="171">
        <v>1</v>
      </c>
      <c r="E336" s="302"/>
      <c r="F336" s="177">
        <f>+E336*D336</f>
        <v>0</v>
      </c>
    </row>
    <row r="337" spans="1:6" x14ac:dyDescent="0.2">
      <c r="A337" s="174"/>
      <c r="B337" s="175"/>
      <c r="C337" s="171"/>
      <c r="D337" s="171"/>
      <c r="E337" s="171"/>
      <c r="F337" s="176"/>
    </row>
    <row r="338" spans="1:6" ht="38.25" x14ac:dyDescent="0.2">
      <c r="A338" s="174">
        <v>4</v>
      </c>
      <c r="B338" s="175" t="s">
        <v>398</v>
      </c>
      <c r="C338" s="171"/>
      <c r="D338" s="171"/>
      <c r="E338" s="171"/>
      <c r="F338" s="176"/>
    </row>
    <row r="339" spans="1:6" x14ac:dyDescent="0.2">
      <c r="A339" s="174"/>
      <c r="B339" s="175"/>
      <c r="C339" s="171" t="s">
        <v>34</v>
      </c>
      <c r="D339" s="171">
        <v>13</v>
      </c>
      <c r="E339" s="302"/>
      <c r="F339" s="177">
        <f>+E339*D339</f>
        <v>0</v>
      </c>
    </row>
    <row r="340" spans="1:6" x14ac:dyDescent="0.2">
      <c r="A340" s="174"/>
      <c r="B340" s="175"/>
      <c r="C340" s="171"/>
      <c r="D340" s="171"/>
      <c r="E340" s="171"/>
      <c r="F340" s="176"/>
    </row>
    <row r="341" spans="1:6" ht="38.25" x14ac:dyDescent="0.2">
      <c r="A341" s="174">
        <v>5</v>
      </c>
      <c r="B341" s="175" t="s">
        <v>399</v>
      </c>
      <c r="C341" s="171"/>
      <c r="D341" s="171"/>
      <c r="E341" s="171"/>
      <c r="F341" s="176"/>
    </row>
    <row r="342" spans="1:6" x14ac:dyDescent="0.2">
      <c r="A342" s="174"/>
      <c r="B342" s="175"/>
      <c r="C342" s="171" t="s">
        <v>34</v>
      </c>
      <c r="D342" s="171">
        <v>13</v>
      </c>
      <c r="E342" s="302"/>
      <c r="F342" s="177">
        <f>+E342*D342</f>
        <v>0</v>
      </c>
    </row>
    <row r="343" spans="1:6" x14ac:dyDescent="0.2">
      <c r="A343" s="174"/>
      <c r="B343" s="175"/>
      <c r="C343" s="171"/>
      <c r="D343" s="171"/>
      <c r="E343" s="171"/>
      <c r="F343" s="176"/>
    </row>
    <row r="344" spans="1:6" ht="38.25" x14ac:dyDescent="0.2">
      <c r="A344" s="174">
        <v>6</v>
      </c>
      <c r="B344" s="175" t="s">
        <v>184</v>
      </c>
      <c r="C344" s="171"/>
      <c r="D344" s="171"/>
      <c r="E344" s="171"/>
      <c r="F344" s="176"/>
    </row>
    <row r="345" spans="1:6" ht="25.5" x14ac:dyDescent="0.2">
      <c r="A345" s="174"/>
      <c r="B345" s="175" t="s">
        <v>185</v>
      </c>
      <c r="C345" s="171" t="s">
        <v>34</v>
      </c>
      <c r="D345" s="171">
        <v>13</v>
      </c>
      <c r="E345" s="302"/>
      <c r="F345" s="177">
        <f>+E345*D345</f>
        <v>0</v>
      </c>
    </row>
    <row r="346" spans="1:6" x14ac:dyDescent="0.2">
      <c r="A346" s="174"/>
      <c r="B346" s="175"/>
      <c r="C346" s="171"/>
      <c r="D346" s="171"/>
      <c r="E346" s="171"/>
      <c r="F346" s="176"/>
    </row>
    <row r="347" spans="1:6" ht="25.5" x14ac:dyDescent="0.2">
      <c r="A347" s="174">
        <v>7</v>
      </c>
      <c r="B347" s="175" t="s">
        <v>186</v>
      </c>
      <c r="C347" s="171"/>
      <c r="D347" s="171"/>
      <c r="E347" s="171"/>
      <c r="F347" s="176"/>
    </row>
    <row r="348" spans="1:6" ht="25.5" x14ac:dyDescent="0.2">
      <c r="A348" s="174"/>
      <c r="B348" s="175" t="s">
        <v>187</v>
      </c>
      <c r="C348" s="171" t="s">
        <v>34</v>
      </c>
      <c r="D348" s="171">
        <v>13</v>
      </c>
      <c r="E348" s="302"/>
      <c r="F348" s="177">
        <f>+E348*D348</f>
        <v>0</v>
      </c>
    </row>
    <row r="349" spans="1:6" x14ac:dyDescent="0.2">
      <c r="A349" s="174"/>
      <c r="B349" s="175"/>
      <c r="C349" s="171"/>
      <c r="D349" s="171"/>
      <c r="E349" s="171"/>
      <c r="F349" s="176"/>
    </row>
    <row r="350" spans="1:6" ht="51" x14ac:dyDescent="0.2">
      <c r="A350" s="174">
        <v>8</v>
      </c>
      <c r="B350" s="175" t="s">
        <v>188</v>
      </c>
      <c r="C350" s="171"/>
      <c r="D350" s="171"/>
      <c r="E350" s="171"/>
      <c r="F350" s="176"/>
    </row>
    <row r="351" spans="1:6" ht="25.5" x14ac:dyDescent="0.2">
      <c r="A351" s="174"/>
      <c r="B351" s="175" t="s">
        <v>189</v>
      </c>
      <c r="C351" s="171" t="s">
        <v>34</v>
      </c>
      <c r="D351" s="171">
        <v>13</v>
      </c>
      <c r="E351" s="302"/>
      <c r="F351" s="177">
        <f>+E351*D351</f>
        <v>0</v>
      </c>
    </row>
    <row r="352" spans="1:6" x14ac:dyDescent="0.2">
      <c r="A352" s="174"/>
      <c r="B352" s="175"/>
      <c r="C352" s="171"/>
      <c r="D352" s="171"/>
      <c r="E352" s="171"/>
      <c r="F352" s="176"/>
    </row>
    <row r="353" spans="1:6" ht="25.5" x14ac:dyDescent="0.2">
      <c r="A353" s="174">
        <v>9</v>
      </c>
      <c r="B353" s="175" t="s">
        <v>400</v>
      </c>
      <c r="C353" s="171"/>
      <c r="D353" s="171"/>
      <c r="E353" s="171"/>
      <c r="F353" s="176"/>
    </row>
    <row r="354" spans="1:6" x14ac:dyDescent="0.2">
      <c r="A354" s="174"/>
      <c r="B354" s="175" t="s">
        <v>401</v>
      </c>
      <c r="C354" s="171" t="s">
        <v>34</v>
      </c>
      <c r="D354" s="171">
        <v>13</v>
      </c>
      <c r="E354" s="302"/>
      <c r="F354" s="177">
        <f>+E354*D354</f>
        <v>0</v>
      </c>
    </row>
    <row r="355" spans="1:6" x14ac:dyDescent="0.2">
      <c r="A355" s="174"/>
      <c r="B355" s="174"/>
      <c r="C355" s="171"/>
      <c r="D355" s="171"/>
      <c r="E355" s="171"/>
      <c r="F355" s="176"/>
    </row>
    <row r="356" spans="1:6" x14ac:dyDescent="0.2">
      <c r="A356" s="174"/>
      <c r="B356" s="174"/>
      <c r="C356" s="171"/>
      <c r="D356" s="171"/>
      <c r="E356" s="171"/>
      <c r="F356" s="176"/>
    </row>
    <row r="357" spans="1:6" x14ac:dyDescent="0.2">
      <c r="A357" s="174"/>
      <c r="B357" s="174" t="s">
        <v>160</v>
      </c>
      <c r="C357" s="171"/>
      <c r="D357" s="181"/>
      <c r="E357" s="178"/>
      <c r="F357" s="179"/>
    </row>
    <row r="358" spans="1:6" x14ac:dyDescent="0.2">
      <c r="A358" s="174"/>
      <c r="B358" s="182"/>
      <c r="C358" s="171"/>
      <c r="D358" s="181"/>
      <c r="E358" s="178"/>
      <c r="F358" s="179"/>
    </row>
    <row r="359" spans="1:6" ht="38.25" x14ac:dyDescent="0.2">
      <c r="A359" s="174">
        <v>1</v>
      </c>
      <c r="B359" s="175" t="s">
        <v>161</v>
      </c>
      <c r="C359" s="171"/>
      <c r="D359" s="171"/>
      <c r="E359" s="177"/>
      <c r="F359" s="177"/>
    </row>
    <row r="360" spans="1:6" x14ac:dyDescent="0.2">
      <c r="A360" s="174"/>
      <c r="B360" s="175"/>
      <c r="C360" s="171" t="s">
        <v>22</v>
      </c>
      <c r="D360" s="171">
        <v>1</v>
      </c>
      <c r="E360" s="302"/>
      <c r="F360" s="177">
        <f>+E360*D360</f>
        <v>0</v>
      </c>
    </row>
    <row r="361" spans="1:6" x14ac:dyDescent="0.2">
      <c r="A361" s="174"/>
      <c r="B361" s="182"/>
      <c r="C361" s="171"/>
      <c r="D361" s="181"/>
      <c r="E361" s="178"/>
      <c r="F361" s="179"/>
    </row>
    <row r="362" spans="1:6" ht="51" x14ac:dyDescent="0.2">
      <c r="A362" s="174">
        <v>2</v>
      </c>
      <c r="B362" s="5" t="s">
        <v>162</v>
      </c>
      <c r="C362" s="6"/>
      <c r="D362" s="6"/>
      <c r="E362" s="7"/>
      <c r="F362" s="179"/>
    </row>
    <row r="363" spans="1:6" x14ac:dyDescent="0.2">
      <c r="A363" s="8"/>
      <c r="B363" s="9" t="s">
        <v>163</v>
      </c>
      <c r="C363" s="6"/>
      <c r="D363" s="6"/>
      <c r="E363" s="7"/>
      <c r="F363" s="179"/>
    </row>
    <row r="364" spans="1:6" x14ac:dyDescent="0.2">
      <c r="A364" s="8"/>
      <c r="B364" s="9" t="s">
        <v>164</v>
      </c>
      <c r="C364" s="6"/>
      <c r="D364" s="6"/>
      <c r="E364" s="7"/>
      <c r="F364" s="179"/>
    </row>
    <row r="365" spans="1:6" ht="25.5" x14ac:dyDescent="0.2">
      <c r="A365" s="8"/>
      <c r="B365" s="9" t="s">
        <v>165</v>
      </c>
      <c r="C365" s="6"/>
      <c r="D365" s="10"/>
      <c r="E365" s="11"/>
      <c r="F365" s="179"/>
    </row>
    <row r="366" spans="1:6" ht="38.25" x14ac:dyDescent="0.2">
      <c r="A366" s="8"/>
      <c r="B366" s="9" t="s">
        <v>166</v>
      </c>
      <c r="C366" s="180" t="s">
        <v>22</v>
      </c>
      <c r="D366" s="180">
        <v>1</v>
      </c>
      <c r="E366" s="303"/>
      <c r="F366" s="177">
        <f>+E366*D366</f>
        <v>0</v>
      </c>
    </row>
    <row r="367" spans="1:6" x14ac:dyDescent="0.2">
      <c r="A367" s="174"/>
      <c r="B367" s="182"/>
      <c r="C367" s="171"/>
      <c r="D367" s="181"/>
      <c r="E367" s="178"/>
      <c r="F367" s="179"/>
    </row>
    <row r="368" spans="1:6" ht="25.5" x14ac:dyDescent="0.2">
      <c r="A368" s="174">
        <v>3</v>
      </c>
      <c r="B368" s="175" t="s">
        <v>167</v>
      </c>
      <c r="C368" s="171"/>
      <c r="D368" s="171"/>
      <c r="E368" s="177"/>
      <c r="F368" s="177"/>
    </row>
    <row r="369" spans="1:6" x14ac:dyDescent="0.2">
      <c r="A369" s="174"/>
      <c r="B369" s="175"/>
      <c r="C369" s="171" t="s">
        <v>22</v>
      </c>
      <c r="D369" s="171">
        <v>1</v>
      </c>
      <c r="E369" s="302"/>
      <c r="F369" s="177">
        <f>+E369*D369</f>
        <v>0</v>
      </c>
    </row>
    <row r="370" spans="1:6" x14ac:dyDescent="0.2">
      <c r="A370" s="174"/>
      <c r="B370" s="182"/>
      <c r="C370" s="171"/>
      <c r="D370" s="181"/>
      <c r="E370" s="178"/>
      <c r="F370" s="179"/>
    </row>
    <row r="371" spans="1:6" ht="38.25" x14ac:dyDescent="0.2">
      <c r="A371" s="174">
        <v>4</v>
      </c>
      <c r="B371" s="5" t="s">
        <v>168</v>
      </c>
      <c r="C371" s="171"/>
      <c r="D371" s="181"/>
      <c r="E371" s="178"/>
      <c r="F371" s="179"/>
    </row>
    <row r="372" spans="1:6" ht="25.5" x14ac:dyDescent="0.2">
      <c r="A372" s="174"/>
      <c r="B372" s="9" t="s">
        <v>169</v>
      </c>
      <c r="C372" s="180" t="s">
        <v>22</v>
      </c>
      <c r="D372" s="180">
        <v>1</v>
      </c>
      <c r="E372" s="303"/>
      <c r="F372" s="177">
        <f>+E372*D372</f>
        <v>0</v>
      </c>
    </row>
    <row r="373" spans="1:6" x14ac:dyDescent="0.2">
      <c r="A373" s="174"/>
      <c r="B373" s="182"/>
      <c r="C373" s="171"/>
      <c r="D373" s="181"/>
      <c r="E373" s="178"/>
      <c r="F373" s="179"/>
    </row>
    <row r="374" spans="1:6" ht="25.5" x14ac:dyDescent="0.2">
      <c r="A374" s="174">
        <v>5</v>
      </c>
      <c r="B374" s="175" t="s">
        <v>170</v>
      </c>
      <c r="C374" s="171"/>
      <c r="D374" s="171"/>
      <c r="E374" s="177"/>
      <c r="F374" s="177"/>
    </row>
    <row r="375" spans="1:6" x14ac:dyDescent="0.2">
      <c r="A375" s="174"/>
      <c r="B375" s="175"/>
      <c r="C375" s="171" t="s">
        <v>22</v>
      </c>
      <c r="D375" s="171">
        <v>1</v>
      </c>
      <c r="E375" s="302"/>
      <c r="F375" s="177">
        <f>+E375*D375</f>
        <v>0</v>
      </c>
    </row>
    <row r="376" spans="1:6" x14ac:dyDescent="0.2">
      <c r="A376" s="174"/>
      <c r="B376" s="182"/>
      <c r="C376" s="171"/>
      <c r="D376" s="181"/>
      <c r="E376" s="178"/>
      <c r="F376" s="179"/>
    </row>
    <row r="377" spans="1:6" ht="76.5" x14ac:dyDescent="0.2">
      <c r="A377" s="174">
        <v>6</v>
      </c>
      <c r="B377" s="183" t="s">
        <v>171</v>
      </c>
      <c r="C377" s="12"/>
      <c r="D377" s="12"/>
      <c r="E377" s="12"/>
      <c r="F377" s="12"/>
    </row>
    <row r="378" spans="1:6" ht="25.5" x14ac:dyDescent="0.2">
      <c r="A378" s="174"/>
      <c r="B378" s="183" t="s">
        <v>172</v>
      </c>
      <c r="C378" s="180" t="s">
        <v>22</v>
      </c>
      <c r="D378" s="180">
        <v>2</v>
      </c>
      <c r="E378" s="303"/>
      <c r="F378" s="177">
        <f>+E378*D378</f>
        <v>0</v>
      </c>
    </row>
    <row r="379" spans="1:6" x14ac:dyDescent="0.2">
      <c r="A379" s="174"/>
      <c r="B379" s="9"/>
      <c r="C379" s="12"/>
      <c r="D379" s="12"/>
      <c r="E379" s="12"/>
      <c r="F379" s="12"/>
    </row>
    <row r="380" spans="1:6" ht="25.5" x14ac:dyDescent="0.2">
      <c r="A380" s="174">
        <v>7</v>
      </c>
      <c r="B380" s="5" t="s">
        <v>173</v>
      </c>
      <c r="C380" s="180" t="s">
        <v>22</v>
      </c>
      <c r="D380" s="180">
        <v>1</v>
      </c>
      <c r="E380" s="303"/>
      <c r="F380" s="177">
        <f>+E380*D380</f>
        <v>0</v>
      </c>
    </row>
    <row r="381" spans="1:6" x14ac:dyDescent="0.2">
      <c r="A381" s="174"/>
      <c r="B381" s="9"/>
      <c r="C381" s="12"/>
      <c r="D381" s="12"/>
      <c r="E381" s="12"/>
      <c r="F381" s="12"/>
    </row>
    <row r="382" spans="1:6" x14ac:dyDescent="0.2">
      <c r="A382" s="170">
        <v>8</v>
      </c>
      <c r="B382" s="184" t="s">
        <v>174</v>
      </c>
      <c r="C382" s="181" t="s">
        <v>22</v>
      </c>
      <c r="D382" s="181">
        <v>1</v>
      </c>
      <c r="E382" s="304"/>
      <c r="F382" s="177">
        <f>+E382*D382</f>
        <v>0</v>
      </c>
    </row>
    <row r="383" spans="1:6" x14ac:dyDescent="0.2">
      <c r="A383" s="185"/>
      <c r="B383" s="185"/>
      <c r="C383" s="186"/>
      <c r="D383" s="186"/>
      <c r="E383" s="187"/>
      <c r="F383" s="188"/>
    </row>
    <row r="384" spans="1:6" ht="25.5" x14ac:dyDescent="0.2">
      <c r="A384" s="170">
        <v>9</v>
      </c>
      <c r="B384" s="13" t="s">
        <v>175</v>
      </c>
      <c r="C384" s="189"/>
      <c r="D384" s="189"/>
      <c r="E384" s="189"/>
      <c r="F384" s="188"/>
    </row>
    <row r="385" spans="1:6" ht="25.5" x14ac:dyDescent="0.2">
      <c r="A385" s="190"/>
      <c r="B385" s="191" t="s">
        <v>176</v>
      </c>
      <c r="C385" s="180" t="s">
        <v>34</v>
      </c>
      <c r="D385" s="192">
        <v>3</v>
      </c>
      <c r="E385" s="303"/>
      <c r="F385" s="177">
        <f>+E385*D385</f>
        <v>0</v>
      </c>
    </row>
    <row r="386" spans="1:6" ht="15.75" x14ac:dyDescent="0.25">
      <c r="A386" s="193"/>
      <c r="B386" s="194"/>
      <c r="C386" s="195"/>
      <c r="D386" s="196"/>
      <c r="E386" s="197"/>
      <c r="F386" s="188"/>
    </row>
    <row r="387" spans="1:6" x14ac:dyDescent="0.2">
      <c r="A387" s="170">
        <v>10</v>
      </c>
      <c r="B387" s="198" t="s">
        <v>177</v>
      </c>
      <c r="C387" s="199" t="s">
        <v>178</v>
      </c>
      <c r="D387" s="200">
        <v>0.1</v>
      </c>
      <c r="E387" s="201"/>
      <c r="F387" s="179">
        <f>SUM(F357:F385)*0.1</f>
        <v>0</v>
      </c>
    </row>
    <row r="388" spans="1:6" x14ac:dyDescent="0.2">
      <c r="A388" s="202"/>
      <c r="B388" s="203"/>
      <c r="C388" s="204"/>
      <c r="D388" s="204"/>
      <c r="E388" s="204"/>
      <c r="F388" s="205"/>
    </row>
    <row r="389" spans="1:6" x14ac:dyDescent="0.2">
      <c r="A389" s="185"/>
      <c r="B389" s="185"/>
      <c r="C389" s="186"/>
      <c r="D389" s="186"/>
      <c r="E389" s="187"/>
      <c r="F389" s="188"/>
    </row>
    <row r="390" spans="1:6" x14ac:dyDescent="0.2">
      <c r="A390" s="185"/>
      <c r="B390" s="185"/>
      <c r="C390" s="186"/>
      <c r="D390" s="186"/>
      <c r="E390" s="172" t="s">
        <v>179</v>
      </c>
      <c r="F390" s="206">
        <f>SUM(F329:F388)</f>
        <v>0</v>
      </c>
    </row>
    <row r="393" spans="1:6" ht="18.75" x14ac:dyDescent="0.25">
      <c r="A393" s="164" t="s">
        <v>182</v>
      </c>
      <c r="B393" s="165" t="s">
        <v>183</v>
      </c>
      <c r="C393" s="163"/>
      <c r="D393" s="163"/>
      <c r="E393" s="126"/>
      <c r="F393" s="32"/>
    </row>
    <row r="395" spans="1:6" ht="45" x14ac:dyDescent="0.25">
      <c r="A395" s="207"/>
      <c r="B395" s="208" t="s">
        <v>190</v>
      </c>
      <c r="C395" s="209"/>
      <c r="D395" s="210"/>
      <c r="E395" s="211"/>
      <c r="F395" s="212"/>
    </row>
    <row r="396" spans="1:6" ht="165.75" x14ac:dyDescent="0.2">
      <c r="A396" s="207"/>
      <c r="B396" s="213" t="s">
        <v>191</v>
      </c>
      <c r="C396" s="209"/>
      <c r="D396" s="210"/>
      <c r="E396" s="211"/>
      <c r="F396" s="212"/>
    </row>
    <row r="397" spans="1:6" x14ac:dyDescent="0.2">
      <c r="A397" s="207"/>
      <c r="B397" s="214"/>
      <c r="C397" s="209"/>
      <c r="D397" s="210"/>
      <c r="E397" s="211"/>
      <c r="F397" s="212"/>
    </row>
    <row r="398" spans="1:6" ht="15" x14ac:dyDescent="0.25">
      <c r="A398" s="207"/>
      <c r="B398" s="30" t="s">
        <v>192</v>
      </c>
      <c r="C398" s="215"/>
      <c r="D398" s="210"/>
      <c r="E398" s="211"/>
      <c r="F398" s="212"/>
    </row>
    <row r="399" spans="1:6" x14ac:dyDescent="0.2">
      <c r="A399" s="207"/>
      <c r="B399" s="216"/>
      <c r="C399" s="215"/>
      <c r="D399" s="210"/>
      <c r="E399" s="211"/>
      <c r="F399" s="212"/>
    </row>
    <row r="400" spans="1:6" x14ac:dyDescent="0.2">
      <c r="A400" s="207"/>
      <c r="B400" s="217" t="s">
        <v>193</v>
      </c>
      <c r="C400" s="215"/>
      <c r="D400" s="210"/>
      <c r="E400" s="212"/>
      <c r="F400" s="212"/>
    </row>
    <row r="401" spans="1:6" x14ac:dyDescent="0.2">
      <c r="A401" s="207"/>
      <c r="B401" s="215"/>
      <c r="C401" s="215"/>
      <c r="D401" s="210"/>
      <c r="E401" s="211"/>
      <c r="F401" s="212"/>
    </row>
    <row r="402" spans="1:6" x14ac:dyDescent="0.2">
      <c r="A402" s="207"/>
      <c r="B402" s="216" t="s">
        <v>194</v>
      </c>
      <c r="C402" s="218"/>
      <c r="D402" s="210"/>
      <c r="E402" s="211"/>
      <c r="F402" s="212">
        <f>F441</f>
        <v>0</v>
      </c>
    </row>
    <row r="403" spans="1:6" x14ac:dyDescent="0.2">
      <c r="A403" s="207"/>
      <c r="B403" s="216"/>
      <c r="C403" s="216"/>
      <c r="D403" s="210"/>
      <c r="E403" s="211"/>
      <c r="F403" s="212"/>
    </row>
    <row r="404" spans="1:6" x14ac:dyDescent="0.2">
      <c r="A404" s="215"/>
      <c r="B404" s="216" t="s">
        <v>195</v>
      </c>
      <c r="C404" s="218"/>
      <c r="D404" s="210"/>
      <c r="E404" s="211"/>
      <c r="F404" s="212">
        <f>F470</f>
        <v>0</v>
      </c>
    </row>
    <row r="405" spans="1:6" x14ac:dyDescent="0.2">
      <c r="A405" s="215"/>
      <c r="B405" s="216"/>
      <c r="C405" s="218"/>
      <c r="D405" s="210"/>
      <c r="E405" s="211"/>
      <c r="F405" s="212"/>
    </row>
    <row r="406" spans="1:6" x14ac:dyDescent="0.2">
      <c r="A406" s="215"/>
      <c r="B406" s="216" t="s">
        <v>196</v>
      </c>
      <c r="C406" s="218"/>
      <c r="D406" s="210"/>
      <c r="E406" s="211"/>
      <c r="F406" s="212">
        <f>F482</f>
        <v>0</v>
      </c>
    </row>
    <row r="407" spans="1:6" x14ac:dyDescent="0.2">
      <c r="A407" s="215"/>
      <c r="B407" s="216"/>
      <c r="C407" s="218"/>
      <c r="D407" s="210"/>
      <c r="E407" s="211"/>
      <c r="F407" s="212"/>
    </row>
    <row r="408" spans="1:6" x14ac:dyDescent="0.2">
      <c r="A408" s="215"/>
      <c r="B408" s="216" t="s">
        <v>197</v>
      </c>
      <c r="C408" s="218"/>
      <c r="D408" s="210"/>
      <c r="E408" s="211"/>
      <c r="F408" s="212">
        <f>F505</f>
        <v>0</v>
      </c>
    </row>
    <row r="409" spans="1:6" x14ac:dyDescent="0.2">
      <c r="A409" s="215"/>
      <c r="B409" s="216"/>
      <c r="C409" s="218"/>
      <c r="D409" s="210"/>
      <c r="E409" s="211"/>
      <c r="F409" s="212"/>
    </row>
    <row r="410" spans="1:6" x14ac:dyDescent="0.2">
      <c r="A410" s="215"/>
      <c r="B410" s="219" t="s">
        <v>198</v>
      </c>
      <c r="C410" s="218"/>
      <c r="D410" s="210"/>
      <c r="E410" s="211"/>
      <c r="F410" s="212">
        <f>F520</f>
        <v>0</v>
      </c>
    </row>
    <row r="411" spans="1:6" x14ac:dyDescent="0.2">
      <c r="A411" s="215"/>
      <c r="B411" s="219"/>
      <c r="C411" s="218"/>
      <c r="D411" s="210"/>
      <c r="E411" s="211"/>
      <c r="F411" s="212"/>
    </row>
    <row r="412" spans="1:6" ht="24" x14ac:dyDescent="0.2">
      <c r="A412" s="215"/>
      <c r="B412" s="219" t="s">
        <v>199</v>
      </c>
      <c r="C412" s="218"/>
      <c r="D412" s="210"/>
      <c r="E412" s="211"/>
      <c r="F412" s="293"/>
    </row>
    <row r="413" spans="1:6" x14ac:dyDescent="0.2">
      <c r="A413" s="207"/>
      <c r="B413" s="219"/>
      <c r="C413" s="218"/>
      <c r="D413" s="210"/>
      <c r="E413" s="211"/>
      <c r="F413" s="212"/>
    </row>
    <row r="414" spans="1:6" ht="24" x14ac:dyDescent="0.2">
      <c r="A414" s="207"/>
      <c r="B414" s="214" t="s">
        <v>200</v>
      </c>
      <c r="C414" s="215"/>
      <c r="D414" s="210"/>
      <c r="E414" s="212"/>
      <c r="F414" s="212">
        <f>SUM(F402:F410)*0.05</f>
        <v>0</v>
      </c>
    </row>
    <row r="415" spans="1:6" ht="13.5" thickBot="1" x14ac:dyDescent="0.25">
      <c r="A415" s="220"/>
      <c r="B415" s="221"/>
      <c r="C415" s="222"/>
      <c r="D415" s="223"/>
      <c r="E415" s="224"/>
      <c r="F415" s="225"/>
    </row>
    <row r="416" spans="1:6" ht="13.5" thickTop="1" x14ac:dyDescent="0.2">
      <c r="A416" s="226"/>
      <c r="B416" s="227"/>
      <c r="C416" s="227"/>
      <c r="D416" s="228"/>
      <c r="E416" s="229"/>
      <c r="F416" s="212"/>
    </row>
    <row r="417" spans="1:6" x14ac:dyDescent="0.2">
      <c r="A417" s="207"/>
      <c r="B417" s="230" t="s">
        <v>201</v>
      </c>
      <c r="C417" s="231"/>
      <c r="D417" s="210"/>
      <c r="E417" s="232"/>
      <c r="F417" s="212">
        <f>SUM(F401:F414)</f>
        <v>0</v>
      </c>
    </row>
    <row r="418" spans="1:6" x14ac:dyDescent="0.2">
      <c r="A418" s="226"/>
      <c r="B418" s="233" t="s">
        <v>202</v>
      </c>
      <c r="C418" s="233"/>
      <c r="D418" s="233"/>
      <c r="E418" s="229"/>
      <c r="F418" s="212">
        <f>F417*0.22</f>
        <v>0</v>
      </c>
    </row>
    <row r="419" spans="1:6" x14ac:dyDescent="0.2">
      <c r="A419" s="207"/>
      <c r="B419" s="230" t="s">
        <v>203</v>
      </c>
      <c r="C419" s="231"/>
      <c r="D419" s="210"/>
      <c r="E419" s="232"/>
      <c r="F419" s="234">
        <f>F417+F418</f>
        <v>0</v>
      </c>
    </row>
    <row r="420" spans="1:6" x14ac:dyDescent="0.2">
      <c r="A420" s="207"/>
      <c r="B420" s="230"/>
      <c r="C420" s="231"/>
      <c r="D420" s="210"/>
      <c r="E420" s="232"/>
      <c r="F420" s="212"/>
    </row>
    <row r="421" spans="1:6" x14ac:dyDescent="0.2">
      <c r="A421" s="207"/>
      <c r="B421" s="230"/>
      <c r="C421" s="231"/>
      <c r="D421" s="210"/>
      <c r="E421" s="232"/>
      <c r="F421" s="212"/>
    </row>
    <row r="422" spans="1:6" x14ac:dyDescent="0.2">
      <c r="A422" s="207"/>
      <c r="B422" s="27" t="s">
        <v>204</v>
      </c>
      <c r="C422" s="235"/>
      <c r="D422" s="210"/>
      <c r="E422" s="211"/>
      <c r="F422" s="212"/>
    </row>
    <row r="423" spans="1:6" x14ac:dyDescent="0.2">
      <c r="A423" s="207"/>
      <c r="B423" s="236"/>
      <c r="C423" s="235"/>
      <c r="D423" s="210"/>
      <c r="E423" s="211"/>
      <c r="F423" s="212"/>
    </row>
    <row r="424" spans="1:6" x14ac:dyDescent="0.2">
      <c r="A424" s="207"/>
      <c r="B424" s="236" t="s">
        <v>205</v>
      </c>
      <c r="C424" s="235"/>
      <c r="D424" s="210"/>
      <c r="E424" s="211"/>
      <c r="F424" s="212"/>
    </row>
    <row r="425" spans="1:6" x14ac:dyDescent="0.2">
      <c r="A425" s="207"/>
      <c r="B425" s="236"/>
      <c r="C425" s="235"/>
      <c r="D425" s="210"/>
      <c r="E425" s="211"/>
      <c r="F425" s="212"/>
    </row>
    <row r="426" spans="1:6" x14ac:dyDescent="0.2">
      <c r="A426" s="237"/>
      <c r="B426" s="219" t="s">
        <v>206</v>
      </c>
      <c r="C426" s="238"/>
      <c r="D426" s="239"/>
      <c r="E426" s="232"/>
      <c r="F426" s="212"/>
    </row>
    <row r="427" spans="1:6" ht="84" x14ac:dyDescent="0.2">
      <c r="A427" s="237"/>
      <c r="B427" s="219" t="s">
        <v>207</v>
      </c>
      <c r="C427" s="238"/>
      <c r="D427" s="239"/>
      <c r="E427" s="232"/>
      <c r="F427" s="212"/>
    </row>
    <row r="428" spans="1:6" x14ac:dyDescent="0.2">
      <c r="A428" s="237"/>
      <c r="B428" s="219"/>
      <c r="C428" s="238"/>
      <c r="D428" s="239"/>
      <c r="E428" s="232"/>
      <c r="F428" s="212"/>
    </row>
    <row r="429" spans="1:6" x14ac:dyDescent="0.2">
      <c r="A429" s="240"/>
      <c r="B429" s="241" t="s">
        <v>208</v>
      </c>
      <c r="C429" s="241"/>
      <c r="D429" s="14"/>
      <c r="E429" s="242"/>
      <c r="F429" s="243"/>
    </row>
    <row r="430" spans="1:6" x14ac:dyDescent="0.2">
      <c r="A430" s="240"/>
      <c r="B430" s="241"/>
      <c r="C430" s="241"/>
      <c r="D430" s="14"/>
      <c r="E430" s="242"/>
      <c r="F430" s="243"/>
    </row>
    <row r="431" spans="1:6" ht="168" x14ac:dyDescent="0.2">
      <c r="A431" s="244">
        <v>1</v>
      </c>
      <c r="B431" s="245" t="s">
        <v>290</v>
      </c>
      <c r="C431" s="209" t="s">
        <v>34</v>
      </c>
      <c r="D431" s="246">
        <v>72</v>
      </c>
      <c r="E431" s="293"/>
      <c r="F431" s="212">
        <f>D431*E431</f>
        <v>0</v>
      </c>
    </row>
    <row r="432" spans="1:6" x14ac:dyDescent="0.2">
      <c r="A432" s="244"/>
      <c r="B432" s="247"/>
      <c r="C432" s="209"/>
      <c r="D432" s="246"/>
      <c r="E432" s="211"/>
      <c r="F432" s="212"/>
    </row>
    <row r="433" spans="1:6" ht="114.75" x14ac:dyDescent="0.2">
      <c r="A433" s="244">
        <v>2</v>
      </c>
      <c r="B433" s="248" t="s">
        <v>291</v>
      </c>
      <c r="C433" s="209" t="s">
        <v>34</v>
      </c>
      <c r="D433" s="246">
        <v>43</v>
      </c>
      <c r="E433" s="293"/>
      <c r="F433" s="212">
        <f>D433*E433</f>
        <v>0</v>
      </c>
    </row>
    <row r="434" spans="1:6" x14ac:dyDescent="0.2">
      <c r="A434" s="244"/>
      <c r="B434" s="248"/>
      <c r="C434" s="209"/>
      <c r="D434" s="246"/>
      <c r="E434" s="211"/>
      <c r="F434" s="212"/>
    </row>
    <row r="435" spans="1:6" ht="114.75" x14ac:dyDescent="0.2">
      <c r="A435" s="244">
        <v>3</v>
      </c>
      <c r="B435" s="248" t="s">
        <v>292</v>
      </c>
      <c r="C435" s="209" t="s">
        <v>34</v>
      </c>
      <c r="D435" s="246">
        <v>16</v>
      </c>
      <c r="E435" s="293"/>
      <c r="F435" s="212">
        <f>D435*E435</f>
        <v>0</v>
      </c>
    </row>
    <row r="436" spans="1:6" x14ac:dyDescent="0.2">
      <c r="A436" s="244"/>
      <c r="B436" s="248"/>
      <c r="C436" s="209"/>
      <c r="D436" s="246"/>
      <c r="E436" s="211"/>
      <c r="F436" s="212"/>
    </row>
    <row r="437" spans="1:6" ht="153" x14ac:dyDescent="0.2">
      <c r="A437" s="249">
        <v>4</v>
      </c>
      <c r="B437" s="248" t="s">
        <v>293</v>
      </c>
      <c r="C437" s="209" t="s">
        <v>34</v>
      </c>
      <c r="D437" s="246">
        <v>25</v>
      </c>
      <c r="E437" s="293"/>
      <c r="F437" s="212">
        <f>D437*E437</f>
        <v>0</v>
      </c>
    </row>
    <row r="438" spans="1:6" x14ac:dyDescent="0.2">
      <c r="A438" s="244"/>
      <c r="B438" s="247"/>
      <c r="C438" s="209"/>
      <c r="D438" s="246"/>
      <c r="E438" s="211"/>
      <c r="F438" s="212"/>
    </row>
    <row r="439" spans="1:6" x14ac:dyDescent="0.2">
      <c r="A439" s="244">
        <v>7</v>
      </c>
      <c r="B439" s="250" t="s">
        <v>209</v>
      </c>
      <c r="C439" s="251" t="s">
        <v>22</v>
      </c>
      <c r="D439" s="246">
        <v>1</v>
      </c>
      <c r="E439" s="293"/>
      <c r="F439" s="212">
        <f>D439*E439</f>
        <v>0</v>
      </c>
    </row>
    <row r="440" spans="1:6" ht="13.5" thickBot="1" x14ac:dyDescent="0.25">
      <c r="A440" s="220"/>
      <c r="B440" s="220"/>
      <c r="C440" s="252"/>
      <c r="D440" s="223"/>
      <c r="E440" s="225"/>
      <c r="F440" s="225"/>
    </row>
    <row r="441" spans="1:6" ht="13.5" thickTop="1" x14ac:dyDescent="0.2">
      <c r="A441" s="226"/>
      <c r="B441" s="253" t="s">
        <v>179</v>
      </c>
      <c r="C441" s="254"/>
      <c r="D441" s="228"/>
      <c r="E441" s="15"/>
      <c r="F441" s="212">
        <f>SUM(F431:F439)</f>
        <v>0</v>
      </c>
    </row>
    <row r="442" spans="1:6" x14ac:dyDescent="0.2">
      <c r="A442" s="244"/>
      <c r="B442" s="246"/>
      <c r="C442" s="255"/>
      <c r="D442" s="210"/>
      <c r="E442" s="211"/>
      <c r="F442" s="246"/>
    </row>
    <row r="443" spans="1:6" x14ac:dyDescent="0.2">
      <c r="A443" s="207"/>
      <c r="B443" s="215"/>
      <c r="C443" s="209"/>
      <c r="D443" s="210"/>
      <c r="E443" s="212"/>
      <c r="F443" s="212"/>
    </row>
    <row r="444" spans="1:6" x14ac:dyDescent="0.2">
      <c r="A444" s="207"/>
      <c r="B444" s="236" t="s">
        <v>210</v>
      </c>
      <c r="C444" s="209"/>
      <c r="D444" s="210"/>
      <c r="E444" s="211"/>
      <c r="F444" s="212"/>
    </row>
    <row r="445" spans="1:6" ht="48" x14ac:dyDescent="0.2">
      <c r="A445" s="256" t="s">
        <v>211</v>
      </c>
      <c r="B445" s="250" t="s">
        <v>294</v>
      </c>
      <c r="C445" s="257"/>
      <c r="D445" s="258"/>
      <c r="E445" s="259"/>
      <c r="F445" s="259"/>
    </row>
    <row r="446" spans="1:6" x14ac:dyDescent="0.2">
      <c r="A446" s="256"/>
      <c r="B446" s="260" t="s">
        <v>212</v>
      </c>
      <c r="C446" s="261" t="s">
        <v>34</v>
      </c>
      <c r="D446" s="258">
        <v>6</v>
      </c>
      <c r="E446" s="410"/>
      <c r="F446" s="15">
        <f>D446*E446</f>
        <v>0</v>
      </c>
    </row>
    <row r="447" spans="1:6" x14ac:dyDescent="0.2">
      <c r="A447" s="256"/>
      <c r="B447" s="260" t="s">
        <v>213</v>
      </c>
      <c r="C447" s="261" t="s">
        <v>34</v>
      </c>
      <c r="D447" s="258">
        <v>2</v>
      </c>
      <c r="E447" s="410"/>
      <c r="F447" s="15">
        <f>D447*E447</f>
        <v>0</v>
      </c>
    </row>
    <row r="448" spans="1:6" x14ac:dyDescent="0.2">
      <c r="A448" s="256"/>
      <c r="B448" s="260" t="s">
        <v>214</v>
      </c>
      <c r="C448" s="261" t="s">
        <v>34</v>
      </c>
      <c r="D448" s="258">
        <v>12</v>
      </c>
      <c r="E448" s="410"/>
      <c r="F448" s="15">
        <f>D448*E448</f>
        <v>0</v>
      </c>
    </row>
    <row r="449" spans="1:6" x14ac:dyDescent="0.2">
      <c r="A449" s="256"/>
      <c r="B449" s="260" t="s">
        <v>215</v>
      </c>
      <c r="C449" s="261" t="s">
        <v>34</v>
      </c>
      <c r="D449" s="258">
        <v>6</v>
      </c>
      <c r="E449" s="410"/>
      <c r="F449" s="15">
        <f>D449*E449</f>
        <v>0</v>
      </c>
    </row>
    <row r="450" spans="1:6" x14ac:dyDescent="0.2">
      <c r="A450" s="256"/>
      <c r="B450" s="260" t="s">
        <v>216</v>
      </c>
      <c r="C450" s="261" t="s">
        <v>34</v>
      </c>
      <c r="D450" s="258">
        <v>32</v>
      </c>
      <c r="E450" s="410"/>
      <c r="F450" s="15">
        <f>D450*E450</f>
        <v>0</v>
      </c>
    </row>
    <row r="451" spans="1:6" x14ac:dyDescent="0.2">
      <c r="A451" s="240"/>
      <c r="B451" s="241"/>
      <c r="C451" s="241"/>
      <c r="D451" s="14"/>
      <c r="E451" s="296"/>
      <c r="F451" s="243"/>
    </row>
    <row r="452" spans="1:6" ht="60" x14ac:dyDescent="0.2">
      <c r="A452" s="263" t="s">
        <v>217</v>
      </c>
      <c r="B452" s="16" t="s">
        <v>295</v>
      </c>
      <c r="C452" s="28"/>
      <c r="D452" s="264"/>
      <c r="E452" s="278"/>
      <c r="F452" s="212"/>
    </row>
    <row r="453" spans="1:6" ht="48" x14ac:dyDescent="0.2">
      <c r="A453" s="263"/>
      <c r="B453" s="17" t="s">
        <v>296</v>
      </c>
      <c r="C453" s="28"/>
      <c r="D453" s="264"/>
      <c r="E453" s="278"/>
      <c r="F453" s="212"/>
    </row>
    <row r="454" spans="1:6" x14ac:dyDescent="0.2">
      <c r="A454" s="244"/>
      <c r="B454" s="16" t="s">
        <v>218</v>
      </c>
      <c r="C454" s="209"/>
      <c r="D454" s="246"/>
      <c r="E454" s="278"/>
      <c r="F454" s="212"/>
    </row>
    <row r="455" spans="1:6" ht="24" x14ac:dyDescent="0.2">
      <c r="A455" s="244"/>
      <c r="B455" s="17" t="s">
        <v>219</v>
      </c>
      <c r="C455" s="209" t="s">
        <v>34</v>
      </c>
      <c r="D455" s="246">
        <v>6</v>
      </c>
      <c r="E455" s="410"/>
      <c r="F455" s="212">
        <f>D455*E455</f>
        <v>0</v>
      </c>
    </row>
    <row r="456" spans="1:6" x14ac:dyDescent="0.2">
      <c r="A456" s="244"/>
      <c r="B456" s="260"/>
      <c r="C456" s="209"/>
      <c r="D456" s="246"/>
      <c r="E456" s="278"/>
      <c r="F456" s="212"/>
    </row>
    <row r="457" spans="1:6" x14ac:dyDescent="0.2">
      <c r="A457" s="244"/>
      <c r="B457" s="260"/>
      <c r="C457" s="209"/>
      <c r="D457" s="246"/>
      <c r="E457" s="278"/>
      <c r="F457" s="212"/>
    </row>
    <row r="458" spans="1:6" ht="24" x14ac:dyDescent="0.2">
      <c r="A458" s="244">
        <v>3</v>
      </c>
      <c r="B458" s="250" t="s">
        <v>220</v>
      </c>
      <c r="C458" s="209"/>
      <c r="D458" s="246"/>
      <c r="E458" s="278"/>
      <c r="F458" s="212"/>
    </row>
    <row r="459" spans="1:6" ht="14.25" x14ac:dyDescent="0.2">
      <c r="A459" s="244"/>
      <c r="B459" s="260" t="s">
        <v>297</v>
      </c>
      <c r="C459" s="215" t="s">
        <v>221</v>
      </c>
      <c r="D459" s="246">
        <v>260</v>
      </c>
      <c r="E459" s="410"/>
      <c r="F459" s="212">
        <f>D459*E459</f>
        <v>0</v>
      </c>
    </row>
    <row r="460" spans="1:6" ht="14.25" x14ac:dyDescent="0.2">
      <c r="A460" s="244"/>
      <c r="B460" s="260" t="s">
        <v>298</v>
      </c>
      <c r="C460" s="215" t="s">
        <v>221</v>
      </c>
      <c r="D460" s="246">
        <v>290</v>
      </c>
      <c r="E460" s="410"/>
      <c r="F460" s="212">
        <f>D460*E460</f>
        <v>0</v>
      </c>
    </row>
    <row r="461" spans="1:6" x14ac:dyDescent="0.2">
      <c r="A461" s="244"/>
      <c r="B461" s="260"/>
      <c r="C461" s="215"/>
      <c r="D461" s="246"/>
      <c r="E461" s="278"/>
      <c r="F461" s="212"/>
    </row>
    <row r="462" spans="1:6" ht="24" x14ac:dyDescent="0.2">
      <c r="A462" s="244">
        <v>4</v>
      </c>
      <c r="B462" s="260" t="s">
        <v>222</v>
      </c>
      <c r="C462" s="254"/>
      <c r="D462" s="18"/>
      <c r="E462" s="278"/>
      <c r="F462" s="265"/>
    </row>
    <row r="463" spans="1:6" x14ac:dyDescent="0.2">
      <c r="A463" s="244"/>
      <c r="B463" s="260" t="s">
        <v>223</v>
      </c>
      <c r="C463" s="209" t="s">
        <v>221</v>
      </c>
      <c r="D463" s="207">
        <v>80</v>
      </c>
      <c r="E463" s="410"/>
      <c r="F463" s="262">
        <f>D463*E463</f>
        <v>0</v>
      </c>
    </row>
    <row r="464" spans="1:6" x14ac:dyDescent="0.2">
      <c r="A464" s="244"/>
      <c r="B464" s="260"/>
      <c r="C464" s="215"/>
      <c r="D464" s="246"/>
      <c r="E464" s="278"/>
      <c r="F464" s="212"/>
    </row>
    <row r="465" spans="1:6" ht="24" x14ac:dyDescent="0.2">
      <c r="A465" s="244">
        <v>5</v>
      </c>
      <c r="B465" s="260" t="s">
        <v>224</v>
      </c>
      <c r="C465" s="209" t="s">
        <v>221</v>
      </c>
      <c r="D465" s="246">
        <v>450</v>
      </c>
      <c r="E465" s="410"/>
      <c r="F465" s="212">
        <f>D465*E465</f>
        <v>0</v>
      </c>
    </row>
    <row r="466" spans="1:6" x14ac:dyDescent="0.2">
      <c r="A466" s="244"/>
      <c r="B466" s="260"/>
      <c r="C466" s="209"/>
      <c r="D466" s="246"/>
      <c r="E466" s="278"/>
      <c r="F466" s="212"/>
    </row>
    <row r="467" spans="1:6" ht="24" x14ac:dyDescent="0.2">
      <c r="A467" s="244">
        <v>6</v>
      </c>
      <c r="B467" s="260" t="s">
        <v>225</v>
      </c>
      <c r="C467" s="209" t="s">
        <v>34</v>
      </c>
      <c r="D467" s="246">
        <v>32</v>
      </c>
      <c r="E467" s="410"/>
      <c r="F467" s="212">
        <f>D467*E467</f>
        <v>0</v>
      </c>
    </row>
    <row r="468" spans="1:6" x14ac:dyDescent="0.2">
      <c r="A468" s="244"/>
      <c r="B468" s="260"/>
      <c r="C468" s="209"/>
      <c r="D468" s="246"/>
      <c r="E468" s="262"/>
      <c r="F468" s="212"/>
    </row>
    <row r="469" spans="1:6" ht="24.75" thickBot="1" x14ac:dyDescent="0.25">
      <c r="A469" s="266">
        <v>7</v>
      </c>
      <c r="B469" s="267" t="s">
        <v>226</v>
      </c>
      <c r="C469" s="268" t="s">
        <v>22</v>
      </c>
      <c r="D469" s="269">
        <v>1</v>
      </c>
      <c r="E469" s="295"/>
      <c r="F469" s="225">
        <f>D469*E469</f>
        <v>0</v>
      </c>
    </row>
    <row r="470" spans="1:6" ht="13.5" thickTop="1" x14ac:dyDescent="0.2">
      <c r="A470" s="271"/>
      <c r="B470" s="253" t="s">
        <v>236</v>
      </c>
      <c r="C470" s="28"/>
      <c r="D470" s="246"/>
      <c r="E470" s="262"/>
      <c r="F470" s="212">
        <f>SUM(F444:F469)</f>
        <v>0</v>
      </c>
    </row>
    <row r="471" spans="1:6" x14ac:dyDescent="0.2">
      <c r="A471" s="271"/>
      <c r="B471" s="250"/>
      <c r="C471" s="28"/>
      <c r="D471" s="246"/>
      <c r="E471" s="262"/>
      <c r="F471" s="212"/>
    </row>
    <row r="472" spans="1:6" x14ac:dyDescent="0.2">
      <c r="A472" s="207"/>
      <c r="B472" s="236" t="s">
        <v>227</v>
      </c>
      <c r="C472" s="209"/>
      <c r="D472" s="210"/>
      <c r="E472" s="211"/>
      <c r="F472" s="212"/>
    </row>
    <row r="473" spans="1:6" x14ac:dyDescent="0.2">
      <c r="A473" s="240"/>
      <c r="B473" s="241" t="s">
        <v>228</v>
      </c>
      <c r="C473" s="241"/>
      <c r="D473" s="14"/>
      <c r="E473" s="242"/>
      <c r="F473" s="243"/>
    </row>
    <row r="474" spans="1:6" ht="24" x14ac:dyDescent="0.2">
      <c r="A474" s="244">
        <v>1</v>
      </c>
      <c r="B474" s="250" t="s">
        <v>229</v>
      </c>
      <c r="C474" s="209"/>
      <c r="D474" s="246"/>
      <c r="E474" s="262"/>
      <c r="F474" s="212"/>
    </row>
    <row r="475" spans="1:6" x14ac:dyDescent="0.2">
      <c r="A475" s="244"/>
      <c r="B475" s="250"/>
      <c r="C475" s="209"/>
      <c r="D475" s="246"/>
      <c r="E475" s="262"/>
      <c r="F475" s="212"/>
    </row>
    <row r="476" spans="1:6" x14ac:dyDescent="0.2">
      <c r="A476" s="244"/>
      <c r="B476" s="260" t="s">
        <v>230</v>
      </c>
      <c r="C476" s="215" t="s">
        <v>221</v>
      </c>
      <c r="D476" s="246">
        <v>300</v>
      </c>
      <c r="E476" s="410"/>
      <c r="F476" s="212">
        <f>D476*E476</f>
        <v>0</v>
      </c>
    </row>
    <row r="477" spans="1:6" x14ac:dyDescent="0.2">
      <c r="A477" s="244"/>
      <c r="B477" s="260" t="s">
        <v>231</v>
      </c>
      <c r="C477" s="215" t="s">
        <v>221</v>
      </c>
      <c r="D477" s="246">
        <v>160</v>
      </c>
      <c r="E477" s="410"/>
      <c r="F477" s="212">
        <f>D477*E477</f>
        <v>0</v>
      </c>
    </row>
    <row r="478" spans="1:6" x14ac:dyDescent="0.2">
      <c r="A478" s="244"/>
      <c r="B478" s="260"/>
      <c r="C478" s="215"/>
      <c r="D478" s="246"/>
      <c r="E478" s="259"/>
      <c r="F478" s="212"/>
    </row>
    <row r="479" spans="1:6" ht="24" x14ac:dyDescent="0.2">
      <c r="A479" s="244">
        <v>2</v>
      </c>
      <c r="B479" s="260" t="s">
        <v>224</v>
      </c>
      <c r="C479" s="209" t="s">
        <v>221</v>
      </c>
      <c r="D479" s="246">
        <v>250</v>
      </c>
      <c r="E479" s="410"/>
      <c r="F479" s="212">
        <f>D479*E479</f>
        <v>0</v>
      </c>
    </row>
    <row r="480" spans="1:6" x14ac:dyDescent="0.2">
      <c r="A480" s="244"/>
      <c r="B480" s="260"/>
      <c r="C480" s="209"/>
      <c r="D480" s="246"/>
      <c r="E480" s="265"/>
      <c r="F480" s="212"/>
    </row>
    <row r="481" spans="1:6" ht="13.5" thickBot="1" x14ac:dyDescent="0.25">
      <c r="A481" s="266">
        <v>3</v>
      </c>
      <c r="B481" s="267" t="s">
        <v>232</v>
      </c>
      <c r="C481" s="268" t="s">
        <v>22</v>
      </c>
      <c r="D481" s="269">
        <v>1</v>
      </c>
      <c r="E481" s="295"/>
      <c r="F481" s="225">
        <f>D481*E481</f>
        <v>0</v>
      </c>
    </row>
    <row r="482" spans="1:6" ht="13.5" thickTop="1" x14ac:dyDescent="0.2">
      <c r="A482" s="271"/>
      <c r="B482" s="253" t="s">
        <v>236</v>
      </c>
      <c r="C482" s="28"/>
      <c r="D482" s="246"/>
      <c r="E482" s="262"/>
      <c r="F482" s="212">
        <f>SUM(F473:F481)</f>
        <v>0</v>
      </c>
    </row>
    <row r="483" spans="1:6" x14ac:dyDescent="0.2">
      <c r="A483" s="271"/>
      <c r="B483" s="250"/>
      <c r="C483" s="28"/>
      <c r="D483" s="246"/>
      <c r="E483" s="262"/>
      <c r="F483" s="212"/>
    </row>
    <row r="484" spans="1:6" x14ac:dyDescent="0.2">
      <c r="A484" s="271"/>
      <c r="B484" s="219" t="s">
        <v>233</v>
      </c>
      <c r="C484" s="28"/>
      <c r="D484" s="246"/>
      <c r="E484" s="262"/>
      <c r="F484" s="215"/>
    </row>
    <row r="485" spans="1:6" x14ac:dyDescent="0.2">
      <c r="A485" s="244"/>
      <c r="B485" s="250" t="s">
        <v>234</v>
      </c>
      <c r="C485" s="207"/>
      <c r="D485" s="19"/>
      <c r="E485" s="262"/>
      <c r="F485" s="262"/>
    </row>
    <row r="486" spans="1:6" ht="36" x14ac:dyDescent="0.2">
      <c r="A486" s="272">
        <v>1</v>
      </c>
      <c r="B486" s="273" t="s">
        <v>299</v>
      </c>
      <c r="C486" s="207" t="s">
        <v>34</v>
      </c>
      <c r="D486" s="207">
        <v>60</v>
      </c>
      <c r="E486" s="294"/>
      <c r="F486" s="274">
        <f>E486*D486</f>
        <v>0</v>
      </c>
    </row>
    <row r="487" spans="1:6" x14ac:dyDescent="0.2">
      <c r="A487" s="272"/>
      <c r="B487" s="273"/>
      <c r="C487" s="207"/>
      <c r="D487" s="207"/>
      <c r="E487" s="262"/>
      <c r="F487" s="274"/>
    </row>
    <row r="488" spans="1:6" ht="36" x14ac:dyDescent="0.2">
      <c r="A488" s="272">
        <v>2</v>
      </c>
      <c r="B488" s="273" t="s">
        <v>300</v>
      </c>
      <c r="C488" s="207" t="s">
        <v>34</v>
      </c>
      <c r="D488" s="207">
        <v>90</v>
      </c>
      <c r="E488" s="294"/>
      <c r="F488" s="274">
        <f>E488*D488</f>
        <v>0</v>
      </c>
    </row>
    <row r="489" spans="1:6" x14ac:dyDescent="0.2">
      <c r="A489" s="272"/>
      <c r="B489" s="275"/>
      <c r="C489" s="207"/>
      <c r="D489" s="207"/>
      <c r="E489" s="262"/>
      <c r="F489" s="274"/>
    </row>
    <row r="490" spans="1:6" ht="36" x14ac:dyDescent="0.2">
      <c r="A490" s="272">
        <v>3</v>
      </c>
      <c r="B490" s="275" t="s">
        <v>301</v>
      </c>
      <c r="C490" s="207" t="s">
        <v>34</v>
      </c>
      <c r="D490" s="207">
        <v>4</v>
      </c>
      <c r="E490" s="294"/>
      <c r="F490" s="274">
        <f>E490*D490</f>
        <v>0</v>
      </c>
    </row>
    <row r="491" spans="1:6" x14ac:dyDescent="0.2">
      <c r="A491" s="272"/>
      <c r="B491" s="275"/>
      <c r="C491" s="207"/>
      <c r="D491" s="207"/>
      <c r="E491" s="262"/>
      <c r="F491" s="274"/>
    </row>
    <row r="492" spans="1:6" ht="36" x14ac:dyDescent="0.2">
      <c r="A492" s="272">
        <v>4</v>
      </c>
      <c r="B492" s="275" t="s">
        <v>302</v>
      </c>
      <c r="C492" s="207" t="s">
        <v>34</v>
      </c>
      <c r="D492" s="207">
        <v>14</v>
      </c>
      <c r="E492" s="294"/>
      <c r="F492" s="274">
        <f>E492*D492</f>
        <v>0</v>
      </c>
    </row>
    <row r="493" spans="1:6" x14ac:dyDescent="0.2">
      <c r="A493" s="272"/>
      <c r="B493" s="275"/>
      <c r="C493" s="207"/>
      <c r="D493" s="207"/>
      <c r="E493" s="262"/>
      <c r="F493" s="274"/>
    </row>
    <row r="494" spans="1:6" ht="24" x14ac:dyDescent="0.2">
      <c r="A494" s="272">
        <v>5</v>
      </c>
      <c r="B494" s="275" t="s">
        <v>303</v>
      </c>
      <c r="C494" s="207" t="s">
        <v>34</v>
      </c>
      <c r="D494" s="207">
        <v>14</v>
      </c>
      <c r="E494" s="294"/>
      <c r="F494" s="274">
        <f>D494*E494</f>
        <v>0</v>
      </c>
    </row>
    <row r="495" spans="1:6" x14ac:dyDescent="0.2">
      <c r="A495" s="272"/>
      <c r="B495" s="275"/>
      <c r="C495" s="207"/>
      <c r="D495" s="207"/>
      <c r="E495" s="262"/>
      <c r="F495" s="274"/>
    </row>
    <row r="496" spans="1:6" ht="36" x14ac:dyDescent="0.2">
      <c r="A496" s="272">
        <v>6</v>
      </c>
      <c r="B496" s="275" t="s">
        <v>304</v>
      </c>
      <c r="C496" s="207" t="s">
        <v>221</v>
      </c>
      <c r="D496" s="207">
        <v>130</v>
      </c>
      <c r="E496" s="294"/>
      <c r="F496" s="274">
        <f>E496*D496</f>
        <v>0</v>
      </c>
    </row>
    <row r="497" spans="1:6" x14ac:dyDescent="0.2">
      <c r="A497" s="272"/>
      <c r="B497" s="275"/>
      <c r="C497" s="207"/>
      <c r="D497" s="207"/>
      <c r="E497" s="262"/>
      <c r="F497" s="274"/>
    </row>
    <row r="498" spans="1:6" ht="36" x14ac:dyDescent="0.2">
      <c r="A498" s="272">
        <v>7</v>
      </c>
      <c r="B498" s="275" t="s">
        <v>305</v>
      </c>
      <c r="C498" s="207" t="s">
        <v>221</v>
      </c>
      <c r="D498" s="207">
        <v>40</v>
      </c>
      <c r="E498" s="294"/>
      <c r="F498" s="274">
        <f>D498*E498</f>
        <v>0</v>
      </c>
    </row>
    <row r="499" spans="1:6" x14ac:dyDescent="0.2">
      <c r="A499" s="272"/>
      <c r="B499" s="275"/>
      <c r="C499" s="276"/>
      <c r="D499" s="277"/>
      <c r="E499" s="278"/>
      <c r="F499" s="262"/>
    </row>
    <row r="500" spans="1:6" ht="24" x14ac:dyDescent="0.2">
      <c r="A500" s="272">
        <v>8</v>
      </c>
      <c r="B500" s="275" t="s">
        <v>306</v>
      </c>
      <c r="C500" s="207" t="s">
        <v>34</v>
      </c>
      <c r="D500" s="207">
        <v>10</v>
      </c>
      <c r="E500" s="294"/>
      <c r="F500" s="274">
        <f>D500*E500</f>
        <v>0</v>
      </c>
    </row>
    <row r="501" spans="1:6" x14ac:dyDescent="0.2">
      <c r="A501" s="272"/>
      <c r="B501" s="275"/>
      <c r="C501" s="207"/>
      <c r="D501" s="207"/>
      <c r="E501" s="262"/>
      <c r="F501" s="274"/>
    </row>
    <row r="502" spans="1:6" ht="36" x14ac:dyDescent="0.2">
      <c r="A502" s="272">
        <v>9</v>
      </c>
      <c r="B502" s="275" t="s">
        <v>235</v>
      </c>
      <c r="C502" s="207" t="s">
        <v>22</v>
      </c>
      <c r="D502" s="207">
        <v>1</v>
      </c>
      <c r="E502" s="294"/>
      <c r="F502" s="274">
        <f>D502*E502</f>
        <v>0</v>
      </c>
    </row>
    <row r="503" spans="1:6" x14ac:dyDescent="0.2">
      <c r="A503" s="279"/>
      <c r="B503" s="275"/>
      <c r="C503" s="276"/>
      <c r="D503" s="277"/>
      <c r="E503" s="278"/>
      <c r="F503" s="274"/>
    </row>
    <row r="504" spans="1:6" ht="14.25" customHeight="1" thickBot="1" x14ac:dyDescent="0.25">
      <c r="A504" s="280"/>
      <c r="B504" s="281"/>
      <c r="C504" s="282"/>
      <c r="D504" s="283"/>
      <c r="E504" s="270"/>
      <c r="F504" s="270"/>
    </row>
    <row r="505" spans="1:6" ht="13.5" thickTop="1" x14ac:dyDescent="0.2">
      <c r="A505" s="244"/>
      <c r="B505" s="253" t="s">
        <v>236</v>
      </c>
      <c r="C505" s="207"/>
      <c r="D505" s="19"/>
      <c r="E505" s="262"/>
      <c r="F505" s="262">
        <f>SUM(F486:F503)</f>
        <v>0</v>
      </c>
    </row>
    <row r="506" spans="1:6" x14ac:dyDescent="0.2">
      <c r="A506" s="271"/>
      <c r="B506" s="250"/>
      <c r="C506" s="28"/>
      <c r="D506" s="246"/>
      <c r="E506" s="262"/>
      <c r="F506" s="212"/>
    </row>
    <row r="507" spans="1:6" x14ac:dyDescent="0.2">
      <c r="A507" s="284"/>
      <c r="B507" s="219" t="s">
        <v>198</v>
      </c>
      <c r="C507" s="285"/>
      <c r="D507" s="286"/>
      <c r="E507" s="287"/>
      <c r="F507" s="212"/>
    </row>
    <row r="508" spans="1:6" ht="36" x14ac:dyDescent="0.2">
      <c r="A508" s="288" t="s">
        <v>211</v>
      </c>
      <c r="B508" s="289" t="s">
        <v>237</v>
      </c>
      <c r="C508" s="215" t="s">
        <v>30</v>
      </c>
      <c r="D508" s="264">
        <v>2</v>
      </c>
      <c r="E508" s="294"/>
      <c r="F508" s="212">
        <f>D508*E508</f>
        <v>0</v>
      </c>
    </row>
    <row r="509" spans="1:6" x14ac:dyDescent="0.2">
      <c r="A509" s="288"/>
      <c r="B509" s="289"/>
      <c r="C509" s="215"/>
      <c r="D509" s="264"/>
      <c r="E509" s="262"/>
      <c r="F509" s="212"/>
    </row>
    <row r="510" spans="1:6" ht="24" x14ac:dyDescent="0.2">
      <c r="A510" s="288">
        <v>2</v>
      </c>
      <c r="B510" s="250" t="s">
        <v>238</v>
      </c>
      <c r="C510" s="215" t="s">
        <v>30</v>
      </c>
      <c r="D510" s="264">
        <v>60</v>
      </c>
      <c r="E510" s="294"/>
      <c r="F510" s="212">
        <f>D510*E510</f>
        <v>0</v>
      </c>
    </row>
    <row r="511" spans="1:6" x14ac:dyDescent="0.2">
      <c r="A511" s="288"/>
      <c r="B511" s="250"/>
      <c r="C511" s="215"/>
      <c r="D511" s="264"/>
      <c r="E511" s="262"/>
      <c r="F511" s="212"/>
    </row>
    <row r="512" spans="1:6" ht="36" x14ac:dyDescent="0.2">
      <c r="A512" s="288">
        <v>3</v>
      </c>
      <c r="B512" s="250" t="s">
        <v>239</v>
      </c>
      <c r="C512" s="215" t="s">
        <v>22</v>
      </c>
      <c r="D512" s="264">
        <v>1</v>
      </c>
      <c r="E512" s="294"/>
      <c r="F512" s="212">
        <f>D512*E512</f>
        <v>0</v>
      </c>
    </row>
    <row r="513" spans="1:6" x14ac:dyDescent="0.2">
      <c r="A513" s="290"/>
      <c r="B513" s="250"/>
      <c r="C513" s="215"/>
      <c r="D513" s="264"/>
      <c r="E513" s="262"/>
      <c r="F513" s="212"/>
    </row>
    <row r="514" spans="1:6" x14ac:dyDescent="0.2">
      <c r="A514" s="290">
        <v>4</v>
      </c>
      <c r="B514" s="250" t="s">
        <v>240</v>
      </c>
      <c r="C514" s="215" t="s">
        <v>241</v>
      </c>
      <c r="D514" s="264">
        <v>90</v>
      </c>
      <c r="E514" s="294"/>
      <c r="F514" s="212">
        <f>D514*E514</f>
        <v>0</v>
      </c>
    </row>
    <row r="515" spans="1:6" x14ac:dyDescent="0.2">
      <c r="A515" s="290"/>
      <c r="B515" s="250"/>
      <c r="C515" s="215"/>
      <c r="D515" s="264"/>
      <c r="E515" s="262"/>
      <c r="F515" s="212"/>
    </row>
    <row r="516" spans="1:6" ht="36" x14ac:dyDescent="0.2">
      <c r="A516" s="290">
        <v>5</v>
      </c>
      <c r="B516" s="250" t="s">
        <v>242</v>
      </c>
      <c r="C516" s="215" t="s">
        <v>243</v>
      </c>
      <c r="D516" s="264">
        <v>320</v>
      </c>
      <c r="E516" s="294"/>
      <c r="F516" s="212">
        <f>D516*E516</f>
        <v>0</v>
      </c>
    </row>
    <row r="517" spans="1:6" x14ac:dyDescent="0.2">
      <c r="A517" s="290"/>
      <c r="B517" s="250"/>
      <c r="C517" s="215"/>
      <c r="D517" s="264"/>
      <c r="E517" s="262"/>
      <c r="F517" s="212"/>
    </row>
    <row r="518" spans="1:6" x14ac:dyDescent="0.2">
      <c r="A518" s="290">
        <v>6</v>
      </c>
      <c r="B518" s="250" t="s">
        <v>244</v>
      </c>
      <c r="C518" s="215" t="s">
        <v>243</v>
      </c>
      <c r="D518" s="264">
        <v>420</v>
      </c>
      <c r="E518" s="294"/>
      <c r="F518" s="212">
        <f>D518*E518</f>
        <v>0</v>
      </c>
    </row>
    <row r="519" spans="1:6" ht="13.5" thickBot="1" x14ac:dyDescent="0.25">
      <c r="A519" s="291"/>
      <c r="B519" s="267"/>
      <c r="C519" s="222"/>
      <c r="D519" s="292"/>
      <c r="E519" s="270"/>
      <c r="F519" s="225"/>
    </row>
    <row r="520" spans="1:6" ht="13.5" thickTop="1" x14ac:dyDescent="0.2">
      <c r="A520" s="290"/>
      <c r="B520" s="250" t="s">
        <v>179</v>
      </c>
      <c r="C520" s="215"/>
      <c r="D520" s="264"/>
      <c r="E520" s="262"/>
      <c r="F520" s="212">
        <f>SUM(F508:F518)</f>
        <v>0</v>
      </c>
    </row>
  </sheetData>
  <sheetProtection algorithmName="SHA-512" hashValue="4IuCkORJAaTTi2975zfl43wzCuSnjBiTMlPPp9fZSne7v8wx1WzkWPRBMQ4JmX0RsnNl/cWb+ARCDNxoLqQhgg==" saltValue="pDThScqYNMUo06wTqTdX+Q==" spinCount="100000" sheet="1" objects="1" scenarios="1"/>
  <mergeCells count="1">
    <mergeCell ref="B235:E235"/>
  </mergeCells>
  <pageMargins left="0.70866141732283472" right="0.70866141732283472" top="0.74803149606299213" bottom="0.74803149606299213" header="0.31496062992125984" footer="0.31496062992125984"/>
  <pageSetup paperSize="9" orientation="portrait" r:id="rId1"/>
  <headerFooter>
    <oddFooter>&amp;LPONUDBENI PREDRAČUN VODMAT Korytkova 26&amp;R&amp;P</oddFooter>
  </headerFooter>
  <rowBreaks count="6" manualBreakCount="6">
    <brk id="32" max="16383" man="1"/>
    <brk id="64" max="16383" man="1"/>
    <brk id="153" max="16383" man="1"/>
    <brk id="301" max="16383" man="1"/>
    <brk id="322" max="16383" man="1"/>
    <brk id="3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E124"/>
  <sheetViews>
    <sheetView topLeftCell="A145" workbookViewId="0">
      <selection activeCell="B148" sqref="B148"/>
    </sheetView>
  </sheetViews>
  <sheetFormatPr defaultColWidth="8.85546875" defaultRowHeight="12.75" x14ac:dyDescent="0.2"/>
  <cols>
    <col min="1" max="1" width="8.85546875" style="2"/>
    <col min="2" max="2" width="53.7109375" style="2" customWidth="1"/>
    <col min="3" max="16384" width="8.85546875" style="2"/>
  </cols>
  <sheetData>
    <row r="1" spans="1:5" ht="21" x14ac:dyDescent="0.35">
      <c r="B1" s="320" t="s">
        <v>307</v>
      </c>
    </row>
    <row r="2" spans="1:5" ht="15" x14ac:dyDescent="0.2">
      <c r="A2" s="316"/>
      <c r="B2" s="3" t="s">
        <v>308</v>
      </c>
    </row>
    <row r="3" spans="1:5" ht="45" x14ac:dyDescent="0.2">
      <c r="A3" s="315"/>
      <c r="B3" s="321" t="s">
        <v>309</v>
      </c>
    </row>
    <row r="4" spans="1:5" ht="15" x14ac:dyDescent="0.2">
      <c r="A4" s="315"/>
      <c r="B4" s="321"/>
    </row>
    <row r="5" spans="1:5" ht="50.25" customHeight="1" x14ac:dyDescent="0.2">
      <c r="A5" s="315"/>
      <c r="B5" s="314" t="s">
        <v>310</v>
      </c>
    </row>
    <row r="6" spans="1:5" ht="15" x14ac:dyDescent="0.2">
      <c r="A6" s="315"/>
      <c r="B6" s="318"/>
    </row>
    <row r="7" spans="1:5" ht="45" x14ac:dyDescent="0.2">
      <c r="A7" s="315"/>
      <c r="B7" s="318" t="s">
        <v>311</v>
      </c>
    </row>
    <row r="8" spans="1:5" ht="15" x14ac:dyDescent="0.2">
      <c r="A8" s="315"/>
      <c r="B8" s="318"/>
    </row>
    <row r="9" spans="1:5" ht="60" x14ac:dyDescent="0.2">
      <c r="A9" s="315"/>
      <c r="B9" s="318" t="s">
        <v>312</v>
      </c>
      <c r="E9" s="313"/>
    </row>
    <row r="10" spans="1:5" ht="15" x14ac:dyDescent="0.2">
      <c r="A10" s="315"/>
      <c r="B10" s="318"/>
    </row>
    <row r="11" spans="1:5" ht="75" x14ac:dyDescent="0.2">
      <c r="A11" s="315"/>
      <c r="B11" s="318" t="s">
        <v>313</v>
      </c>
    </row>
    <row r="12" spans="1:5" ht="15" x14ac:dyDescent="0.2">
      <c r="A12" s="315"/>
      <c r="B12" s="318"/>
    </row>
    <row r="13" spans="1:5" ht="60" x14ac:dyDescent="0.2">
      <c r="A13" s="315"/>
      <c r="B13" s="318" t="s">
        <v>314</v>
      </c>
    </row>
    <row r="14" spans="1:5" ht="15" x14ac:dyDescent="0.2">
      <c r="A14" s="315"/>
      <c r="B14" s="318"/>
    </row>
    <row r="15" spans="1:5" ht="120" x14ac:dyDescent="0.2">
      <c r="A15" s="315"/>
      <c r="B15" s="318" t="s">
        <v>315</v>
      </c>
    </row>
    <row r="16" spans="1:5" ht="15" x14ac:dyDescent="0.2">
      <c r="A16" s="315"/>
      <c r="B16" s="318"/>
    </row>
    <row r="17" spans="1:2" ht="60" x14ac:dyDescent="0.2">
      <c r="A17" s="315"/>
      <c r="B17" s="318" t="s">
        <v>316</v>
      </c>
    </row>
    <row r="18" spans="1:2" ht="15" x14ac:dyDescent="0.2">
      <c r="A18" s="315"/>
      <c r="B18" s="318"/>
    </row>
    <row r="19" spans="1:2" ht="30" x14ac:dyDescent="0.2">
      <c r="A19" s="315"/>
      <c r="B19" s="318" t="s">
        <v>317</v>
      </c>
    </row>
    <row r="20" spans="1:2" ht="15" x14ac:dyDescent="0.2">
      <c r="A20" s="315"/>
      <c r="B20" s="318"/>
    </row>
    <row r="21" spans="1:2" ht="75" x14ac:dyDescent="0.2">
      <c r="A21" s="315"/>
      <c r="B21" s="318" t="s">
        <v>318</v>
      </c>
    </row>
    <row r="22" spans="1:2" ht="15" x14ac:dyDescent="0.2">
      <c r="A22" s="315"/>
      <c r="B22" s="318"/>
    </row>
    <row r="23" spans="1:2" ht="60" x14ac:dyDescent="0.2">
      <c r="A23" s="315"/>
      <c r="B23" s="318" t="s">
        <v>319</v>
      </c>
    </row>
    <row r="24" spans="1:2" ht="15" x14ac:dyDescent="0.2">
      <c r="A24" s="315"/>
      <c r="B24" s="318"/>
    </row>
    <row r="25" spans="1:2" ht="120" x14ac:dyDescent="0.2">
      <c r="A25" s="315"/>
      <c r="B25" s="318" t="s">
        <v>320</v>
      </c>
    </row>
    <row r="26" spans="1:2" ht="15" x14ac:dyDescent="0.2">
      <c r="A26" s="315"/>
      <c r="B26" s="318"/>
    </row>
    <row r="27" spans="1:2" ht="45" x14ac:dyDescent="0.2">
      <c r="A27" s="315"/>
      <c r="B27" s="318" t="s">
        <v>321</v>
      </c>
    </row>
    <row r="28" spans="1:2" ht="15" x14ac:dyDescent="0.2">
      <c r="A28" s="315"/>
      <c r="B28" s="318"/>
    </row>
    <row r="29" spans="1:2" ht="409.5" customHeight="1" x14ac:dyDescent="0.2">
      <c r="A29" s="315"/>
      <c r="B29" s="318" t="s">
        <v>322</v>
      </c>
    </row>
    <row r="30" spans="1:2" ht="126.75" customHeight="1" x14ac:dyDescent="0.2">
      <c r="A30" s="315"/>
      <c r="B30" s="312" t="s">
        <v>323</v>
      </c>
    </row>
    <row r="31" spans="1:2" ht="45" x14ac:dyDescent="0.2">
      <c r="A31" s="315"/>
      <c r="B31" s="318" t="s">
        <v>324</v>
      </c>
    </row>
    <row r="32" spans="1:2" ht="15" x14ac:dyDescent="0.2">
      <c r="A32" s="315"/>
      <c r="B32" s="318"/>
    </row>
    <row r="33" spans="1:2" ht="45" x14ac:dyDescent="0.2">
      <c r="A33" s="315"/>
      <c r="B33" s="318" t="s">
        <v>325</v>
      </c>
    </row>
    <row r="34" spans="1:2" ht="15" x14ac:dyDescent="0.2">
      <c r="A34" s="315"/>
      <c r="B34" s="318"/>
    </row>
    <row r="35" spans="1:2" ht="90" x14ac:dyDescent="0.2">
      <c r="A35" s="315"/>
      <c r="B35" s="318" t="s">
        <v>326</v>
      </c>
    </row>
    <row r="36" spans="1:2" ht="15" x14ac:dyDescent="0.2">
      <c r="A36" s="315"/>
      <c r="B36" s="318"/>
    </row>
    <row r="37" spans="1:2" ht="71.25" customHeight="1" x14ac:dyDescent="0.2">
      <c r="A37" s="315"/>
      <c r="B37" s="318" t="s">
        <v>327</v>
      </c>
    </row>
    <row r="38" spans="1:2" ht="15" x14ac:dyDescent="0.2">
      <c r="A38" s="315"/>
      <c r="B38" s="318"/>
    </row>
    <row r="39" spans="1:2" ht="30" x14ac:dyDescent="0.2">
      <c r="A39" s="315"/>
      <c r="B39" s="318" t="s">
        <v>328</v>
      </c>
    </row>
    <row r="40" spans="1:2" ht="15" x14ac:dyDescent="0.2">
      <c r="A40" s="315"/>
      <c r="B40" s="318"/>
    </row>
    <row r="41" spans="1:2" ht="90" x14ac:dyDescent="0.2">
      <c r="A41" s="315"/>
      <c r="B41" s="318" t="s">
        <v>329</v>
      </c>
    </row>
    <row r="42" spans="1:2" ht="15" x14ac:dyDescent="0.2">
      <c r="A42" s="315"/>
      <c r="B42" s="318"/>
    </row>
    <row r="43" spans="1:2" ht="45" x14ac:dyDescent="0.2">
      <c r="A43" s="315"/>
      <c r="B43" s="318" t="s">
        <v>330</v>
      </c>
    </row>
    <row r="44" spans="1:2" ht="15" x14ac:dyDescent="0.2">
      <c r="A44" s="315"/>
      <c r="B44" s="318"/>
    </row>
    <row r="45" spans="1:2" ht="45" x14ac:dyDescent="0.2">
      <c r="A45" s="315"/>
      <c r="B45" s="318" t="s">
        <v>331</v>
      </c>
    </row>
    <row r="46" spans="1:2" ht="15" x14ac:dyDescent="0.2">
      <c r="A46" s="315"/>
      <c r="B46" s="318"/>
    </row>
    <row r="47" spans="1:2" ht="30" x14ac:dyDescent="0.2">
      <c r="A47" s="315"/>
      <c r="B47" s="318" t="s">
        <v>332</v>
      </c>
    </row>
    <row r="48" spans="1:2" ht="15" x14ac:dyDescent="0.2">
      <c r="A48" s="315"/>
      <c r="B48" s="318"/>
    </row>
    <row r="49" spans="1:2" ht="45" x14ac:dyDescent="0.2">
      <c r="A49" s="315"/>
      <c r="B49" s="318" t="s">
        <v>333</v>
      </c>
    </row>
    <row r="50" spans="1:2" ht="15" x14ac:dyDescent="0.2">
      <c r="A50" s="315"/>
      <c r="B50" s="318"/>
    </row>
    <row r="51" spans="1:2" ht="90" x14ac:dyDescent="0.2">
      <c r="A51" s="315"/>
      <c r="B51" s="318" t="s">
        <v>334</v>
      </c>
    </row>
    <row r="52" spans="1:2" ht="15" x14ac:dyDescent="0.2">
      <c r="A52" s="315"/>
      <c r="B52" s="318"/>
    </row>
    <row r="53" spans="1:2" ht="60" x14ac:dyDescent="0.2">
      <c r="A53" s="315"/>
      <c r="B53" s="311" t="s">
        <v>335</v>
      </c>
    </row>
    <row r="54" spans="1:2" ht="15" x14ac:dyDescent="0.2">
      <c r="A54" s="315"/>
      <c r="B54" s="311"/>
    </row>
    <row r="55" spans="1:2" ht="30" x14ac:dyDescent="0.2">
      <c r="A55" s="315"/>
      <c r="B55" s="318" t="s">
        <v>336</v>
      </c>
    </row>
    <row r="56" spans="1:2" ht="15" x14ac:dyDescent="0.2">
      <c r="A56" s="315"/>
      <c r="B56" s="318"/>
    </row>
    <row r="57" spans="1:2" ht="75" x14ac:dyDescent="0.2">
      <c r="A57" s="315"/>
      <c r="B57" s="318" t="s">
        <v>337</v>
      </c>
    </row>
    <row r="58" spans="1:2" ht="15" x14ac:dyDescent="0.2">
      <c r="A58" s="315"/>
      <c r="B58" s="318"/>
    </row>
    <row r="59" spans="1:2" ht="255" x14ac:dyDescent="0.2">
      <c r="A59" s="315"/>
      <c r="B59" s="318" t="s">
        <v>338</v>
      </c>
    </row>
    <row r="60" spans="1:2" ht="15" x14ac:dyDescent="0.2">
      <c r="A60" s="315"/>
      <c r="B60" s="318"/>
    </row>
    <row r="61" spans="1:2" ht="75" x14ac:dyDescent="0.2">
      <c r="A61" s="315"/>
      <c r="B61" s="314" t="s">
        <v>339</v>
      </c>
    </row>
    <row r="62" spans="1:2" ht="15" x14ac:dyDescent="0.2">
      <c r="A62" s="315"/>
      <c r="B62" s="318"/>
    </row>
    <row r="63" spans="1:2" ht="135" x14ac:dyDescent="0.2">
      <c r="A63" s="315"/>
      <c r="B63" s="318" t="s">
        <v>340</v>
      </c>
    </row>
    <row r="64" spans="1:2" ht="15" x14ac:dyDescent="0.2">
      <c r="A64" s="315"/>
      <c r="B64" s="318"/>
    </row>
    <row r="65" spans="1:2" ht="60" x14ac:dyDescent="0.2">
      <c r="A65" s="315"/>
      <c r="B65" s="3" t="s">
        <v>341</v>
      </c>
    </row>
    <row r="66" spans="1:2" ht="15" x14ac:dyDescent="0.2">
      <c r="A66" s="315"/>
      <c r="B66" s="3"/>
    </row>
    <row r="67" spans="1:2" ht="15" x14ac:dyDescent="0.2">
      <c r="A67" s="3"/>
      <c r="B67" s="3"/>
    </row>
    <row r="68" spans="1:2" ht="45" x14ac:dyDescent="0.2">
      <c r="A68" s="3"/>
      <c r="B68" s="3" t="s">
        <v>342</v>
      </c>
    </row>
    <row r="69" spans="1:2" ht="15" x14ac:dyDescent="0.2">
      <c r="A69" s="3"/>
      <c r="B69" s="3"/>
    </row>
    <row r="70" spans="1:2" ht="90" x14ac:dyDescent="0.2">
      <c r="A70" s="3"/>
      <c r="B70" s="318" t="s">
        <v>343</v>
      </c>
    </row>
    <row r="71" spans="1:2" ht="15" x14ac:dyDescent="0.2">
      <c r="A71" s="316"/>
      <c r="B71" s="318"/>
    </row>
    <row r="72" spans="1:2" ht="30" x14ac:dyDescent="0.2">
      <c r="A72" s="315"/>
      <c r="B72" s="314" t="s">
        <v>344</v>
      </c>
    </row>
    <row r="74" spans="1:2" ht="75" x14ac:dyDescent="0.2">
      <c r="A74" s="310"/>
      <c r="B74" s="322" t="s">
        <v>345</v>
      </c>
    </row>
    <row r="75" spans="1:2" ht="15" x14ac:dyDescent="0.2">
      <c r="A75" s="309" t="s">
        <v>346</v>
      </c>
      <c r="B75" s="1"/>
    </row>
    <row r="76" spans="1:2" ht="15" x14ac:dyDescent="0.2">
      <c r="A76" s="1"/>
      <c r="B76" s="311"/>
    </row>
    <row r="77" spans="1:2" ht="255" x14ac:dyDescent="0.2">
      <c r="A77" s="1"/>
      <c r="B77" s="311" t="s">
        <v>347</v>
      </c>
    </row>
    <row r="78" spans="1:2" ht="15" x14ac:dyDescent="0.2">
      <c r="A78" s="1"/>
      <c r="B78" s="308"/>
    </row>
    <row r="79" spans="1:2" ht="15" x14ac:dyDescent="0.2">
      <c r="A79" s="1" t="s">
        <v>348</v>
      </c>
      <c r="B79" s="308"/>
    </row>
    <row r="80" spans="1:2" ht="75" x14ac:dyDescent="0.2">
      <c r="A80" s="1"/>
      <c r="B80" s="308" t="s">
        <v>349</v>
      </c>
    </row>
    <row r="81" spans="1:2" ht="30" x14ac:dyDescent="0.2">
      <c r="A81" s="1"/>
      <c r="B81" s="308" t="s">
        <v>350</v>
      </c>
    </row>
    <row r="82" spans="1:2" ht="15" x14ac:dyDescent="0.2">
      <c r="A82" s="1"/>
      <c r="B82" s="305" t="s">
        <v>351</v>
      </c>
    </row>
    <row r="83" spans="1:2" ht="30" x14ac:dyDescent="0.2">
      <c r="A83" s="1"/>
      <c r="B83" s="308" t="s">
        <v>352</v>
      </c>
    </row>
    <row r="84" spans="1:2" ht="75" x14ac:dyDescent="0.2">
      <c r="A84" s="1"/>
      <c r="B84" s="306" t="s">
        <v>353</v>
      </c>
    </row>
    <row r="85" spans="1:2" ht="30" x14ac:dyDescent="0.2">
      <c r="A85" s="1"/>
      <c r="B85" s="306" t="s">
        <v>354</v>
      </c>
    </row>
    <row r="86" spans="1:2" ht="30" x14ac:dyDescent="0.2">
      <c r="A86" s="1"/>
      <c r="B86" s="308" t="s">
        <v>355</v>
      </c>
    </row>
    <row r="87" spans="1:2" ht="45" x14ac:dyDescent="0.2">
      <c r="A87" s="1"/>
      <c r="B87" s="308" t="s">
        <v>356</v>
      </c>
    </row>
    <row r="88" spans="1:2" x14ac:dyDescent="0.2">
      <c r="A88" s="1"/>
    </row>
    <row r="89" spans="1:2" ht="45" x14ac:dyDescent="0.2">
      <c r="A89" s="1"/>
      <c r="B89" s="308" t="s">
        <v>357</v>
      </c>
    </row>
    <row r="90" spans="1:2" ht="15" x14ac:dyDescent="0.2">
      <c r="A90" s="1"/>
      <c r="B90" s="308"/>
    </row>
    <row r="91" spans="1:2" ht="45" x14ac:dyDescent="0.25">
      <c r="A91" s="1"/>
      <c r="B91" s="4" t="s">
        <v>358</v>
      </c>
    </row>
    <row r="92" spans="1:2" x14ac:dyDescent="0.2">
      <c r="A92" s="1"/>
    </row>
    <row r="93" spans="1:2" ht="30" x14ac:dyDescent="0.2">
      <c r="A93" s="1"/>
      <c r="B93" s="311" t="s">
        <v>359</v>
      </c>
    </row>
    <row r="94" spans="1:2" x14ac:dyDescent="0.2">
      <c r="A94" s="1"/>
    </row>
    <row r="95" spans="1:2" ht="60" x14ac:dyDescent="0.2">
      <c r="A95" s="1"/>
      <c r="B95" s="307" t="s">
        <v>360</v>
      </c>
    </row>
    <row r="96" spans="1:2" ht="15" x14ac:dyDescent="0.2">
      <c r="A96" s="1"/>
      <c r="B96" s="307"/>
    </row>
    <row r="97" spans="1:2" ht="255" x14ac:dyDescent="0.2">
      <c r="A97" s="1"/>
      <c r="B97" s="311" t="s">
        <v>347</v>
      </c>
    </row>
    <row r="98" spans="1:2" ht="15" x14ac:dyDescent="0.2">
      <c r="B98" s="308"/>
    </row>
    <row r="99" spans="1:2" ht="15" x14ac:dyDescent="0.2">
      <c r="B99" s="308"/>
    </row>
    <row r="100" spans="1:2" ht="75" x14ac:dyDescent="0.2">
      <c r="B100" s="308" t="s">
        <v>349</v>
      </c>
    </row>
    <row r="101" spans="1:2" ht="30" x14ac:dyDescent="0.2">
      <c r="B101" s="308" t="s">
        <v>350</v>
      </c>
    </row>
    <row r="102" spans="1:2" ht="30" x14ac:dyDescent="0.2">
      <c r="B102" s="317" t="s">
        <v>351</v>
      </c>
    </row>
    <row r="103" spans="1:2" ht="30" x14ac:dyDescent="0.2">
      <c r="B103" s="308" t="s">
        <v>352</v>
      </c>
    </row>
    <row r="104" spans="1:2" ht="75" x14ac:dyDescent="0.2">
      <c r="B104" s="306" t="s">
        <v>353</v>
      </c>
    </row>
    <row r="105" spans="1:2" ht="30" x14ac:dyDescent="0.2">
      <c r="B105" s="306" t="s">
        <v>354</v>
      </c>
    </row>
    <row r="106" spans="1:2" ht="30" x14ac:dyDescent="0.2">
      <c r="B106" s="308" t="s">
        <v>355</v>
      </c>
    </row>
    <row r="107" spans="1:2" ht="45" x14ac:dyDescent="0.2">
      <c r="B107" s="308" t="s">
        <v>356</v>
      </c>
    </row>
    <row r="109" spans="1:2" ht="45" x14ac:dyDescent="0.2">
      <c r="B109" s="308" t="s">
        <v>357</v>
      </c>
    </row>
    <row r="110" spans="1:2" ht="15" x14ac:dyDescent="0.2">
      <c r="B110" s="308"/>
    </row>
    <row r="111" spans="1:2" ht="45" x14ac:dyDescent="0.25">
      <c r="B111" s="4" t="s">
        <v>358</v>
      </c>
    </row>
    <row r="113" spans="2:2" ht="30" x14ac:dyDescent="0.2">
      <c r="B113" s="311" t="s">
        <v>359</v>
      </c>
    </row>
    <row r="115" spans="2:2" ht="60" x14ac:dyDescent="0.2">
      <c r="B115" s="307" t="s">
        <v>360</v>
      </c>
    </row>
    <row r="116" spans="2:2" ht="15" x14ac:dyDescent="0.2">
      <c r="B116" s="307"/>
    </row>
    <row r="117" spans="2:2" ht="135" x14ac:dyDescent="0.2">
      <c r="B117" s="319" t="s">
        <v>361</v>
      </c>
    </row>
    <row r="118" spans="2:2" ht="180" x14ac:dyDescent="0.2">
      <c r="B118" s="319" t="s">
        <v>362</v>
      </c>
    </row>
    <row r="119" spans="2:2" ht="75" x14ac:dyDescent="0.2">
      <c r="B119" s="323" t="s">
        <v>363</v>
      </c>
    </row>
    <row r="120" spans="2:2" ht="120" x14ac:dyDescent="0.2">
      <c r="B120" s="323" t="s">
        <v>364</v>
      </c>
    </row>
    <row r="121" spans="2:2" ht="30" x14ac:dyDescent="0.2">
      <c r="B121" s="319" t="s">
        <v>365</v>
      </c>
    </row>
    <row r="122" spans="2:2" ht="270" x14ac:dyDescent="0.2">
      <c r="B122" s="319" t="s">
        <v>366</v>
      </c>
    </row>
    <row r="123" spans="2:2" ht="75" x14ac:dyDescent="0.2">
      <c r="B123" s="319" t="s">
        <v>367</v>
      </c>
    </row>
    <row r="124" spans="2:2" ht="195" x14ac:dyDescent="0.2">
      <c r="B124" s="323" t="s">
        <v>368</v>
      </c>
    </row>
  </sheetData>
  <sheetProtection algorithmName="SHA-512" hashValue="drk+c0+NHt/InWbiTfFnlTau/e9Rc4+xU4OGv+aQ+Dy4rDUf+N+FHCDpHstR3yonfHFJhafGsDUj3OqKp7kXMA==" saltValue="v8AjWvuNt6YV39aGkloVEQ==" spinCount="100000" sheet="1" objects="1" scenarios="1"/>
  <pageMargins left="0.70866141732283472" right="0.70866141732283472" top="0.74803149606299213" bottom="0.74803149606299213" header="0.31496062992125984" footer="0.31496062992125984"/>
  <pageSetup paperSize="9" firstPageNumber="26" orientation="portrait" useFirstPageNumber="1" r:id="rId1"/>
  <headerFooter>
    <oddFooter>&amp;LPONUDBENI PREDRAČUN VODMAT Korytkova 26&amp;R&amp;P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J112"/>
  <sheetViews>
    <sheetView topLeftCell="A55" workbookViewId="0">
      <selection activeCell="B65" sqref="B65"/>
    </sheetView>
  </sheetViews>
  <sheetFormatPr defaultColWidth="9.140625" defaultRowHeight="12.75" x14ac:dyDescent="0.2"/>
  <cols>
    <col min="1" max="1" width="6.140625" style="377" customWidth="1"/>
    <col min="2" max="2" width="40.7109375" style="380" customWidth="1"/>
    <col min="3" max="3" width="7.42578125" style="377" customWidth="1"/>
    <col min="4" max="4" width="21.7109375" style="380" customWidth="1"/>
    <col min="5" max="5" width="23.140625" style="380" customWidth="1"/>
    <col min="6" max="8" width="5.42578125" style="380" customWidth="1"/>
    <col min="9" max="9" width="3.85546875" style="380" customWidth="1"/>
    <col min="10" max="10" width="12" style="380" customWidth="1"/>
    <col min="11" max="16384" width="9.140625" style="380"/>
  </cols>
  <sheetData>
    <row r="1" spans="1:10" ht="21" x14ac:dyDescent="0.35">
      <c r="B1" s="378" t="s">
        <v>381</v>
      </c>
      <c r="C1" s="379"/>
    </row>
    <row r="2" spans="1:10" x14ac:dyDescent="0.2">
      <c r="C2" s="379"/>
    </row>
    <row r="3" spans="1:10" s="381" customFormat="1" x14ac:dyDescent="0.2">
      <c r="A3" s="324"/>
      <c r="B3" s="325"/>
      <c r="C3" s="326"/>
      <c r="D3" s="327"/>
      <c r="E3" s="327"/>
      <c r="F3" s="412" t="s">
        <v>369</v>
      </c>
      <c r="G3" s="412"/>
      <c r="H3" s="412"/>
      <c r="I3" s="412" t="s">
        <v>370</v>
      </c>
      <c r="J3" s="412"/>
    </row>
    <row r="4" spans="1:10" s="382" customFormat="1" x14ac:dyDescent="0.2">
      <c r="A4" s="328" t="s">
        <v>371</v>
      </c>
      <c r="B4" s="329" t="s">
        <v>372</v>
      </c>
      <c r="C4" s="326" t="s">
        <v>373</v>
      </c>
      <c r="D4" s="330" t="s">
        <v>374</v>
      </c>
      <c r="E4" s="330" t="s">
        <v>375</v>
      </c>
      <c r="F4" s="330" t="s">
        <v>376</v>
      </c>
      <c r="G4" s="331" t="s">
        <v>377</v>
      </c>
      <c r="H4" s="331" t="s">
        <v>378</v>
      </c>
      <c r="I4" s="331" t="s">
        <v>379</v>
      </c>
      <c r="J4" s="331" t="s">
        <v>380</v>
      </c>
    </row>
    <row r="5" spans="1:10" s="382" customFormat="1" x14ac:dyDescent="0.2">
      <c r="A5" s="332"/>
      <c r="B5" s="333"/>
      <c r="C5" s="334"/>
      <c r="D5" s="383"/>
      <c r="E5" s="383"/>
      <c r="F5" s="383"/>
      <c r="G5" s="384"/>
      <c r="H5" s="384"/>
      <c r="I5" s="384"/>
      <c r="J5" s="384"/>
    </row>
    <row r="6" spans="1:10" ht="90" x14ac:dyDescent="0.25">
      <c r="A6" s="337">
        <v>1.01</v>
      </c>
      <c r="B6" s="338" t="s">
        <v>138</v>
      </c>
      <c r="C6" s="51">
        <v>76.599999999999994</v>
      </c>
      <c r="D6" s="387"/>
      <c r="E6" s="388"/>
      <c r="F6" s="387"/>
      <c r="G6" s="387"/>
      <c r="H6" s="387"/>
      <c r="I6" s="387"/>
      <c r="J6" s="387"/>
    </row>
    <row r="7" spans="1:10" ht="240" x14ac:dyDescent="0.25">
      <c r="A7" s="337">
        <v>1.02</v>
      </c>
      <c r="B7" s="338" t="s">
        <v>251</v>
      </c>
      <c r="C7" s="51"/>
      <c r="D7" s="387"/>
      <c r="E7" s="388"/>
      <c r="F7" s="387"/>
      <c r="G7" s="387"/>
      <c r="H7" s="387"/>
      <c r="I7" s="387"/>
      <c r="J7" s="387"/>
    </row>
    <row r="8" spans="1:10" ht="15" x14ac:dyDescent="0.25">
      <c r="A8" s="337"/>
      <c r="B8" s="339" t="s">
        <v>252</v>
      </c>
      <c r="C8" s="51">
        <v>119.9</v>
      </c>
      <c r="D8" s="387"/>
      <c r="E8" s="389"/>
      <c r="F8" s="387"/>
      <c r="G8" s="387"/>
      <c r="H8" s="387"/>
      <c r="I8" s="387"/>
      <c r="J8" s="387"/>
    </row>
    <row r="9" spans="1:10" ht="15" x14ac:dyDescent="0.25">
      <c r="A9" s="337"/>
      <c r="B9" s="339" t="s">
        <v>253</v>
      </c>
      <c r="C9" s="51">
        <v>6</v>
      </c>
      <c r="D9" s="387"/>
      <c r="E9" s="389"/>
      <c r="F9" s="387"/>
      <c r="G9" s="387"/>
      <c r="H9" s="387"/>
      <c r="I9" s="387"/>
      <c r="J9" s="387"/>
    </row>
    <row r="10" spans="1:10" ht="15" x14ac:dyDescent="0.25">
      <c r="A10" s="337"/>
      <c r="B10" s="339" t="s">
        <v>254</v>
      </c>
      <c r="C10" s="51">
        <v>70.599999999999994</v>
      </c>
      <c r="D10" s="387"/>
      <c r="E10" s="389"/>
      <c r="F10" s="387"/>
      <c r="G10" s="387"/>
      <c r="H10" s="387"/>
      <c r="I10" s="387"/>
      <c r="J10" s="387"/>
    </row>
    <row r="11" spans="1:10" ht="15" x14ac:dyDescent="0.25">
      <c r="A11" s="337"/>
      <c r="B11" s="339" t="s">
        <v>255</v>
      </c>
      <c r="C11" s="51">
        <v>35.299999999999997</v>
      </c>
      <c r="D11" s="387"/>
      <c r="E11" s="389"/>
      <c r="F11" s="387"/>
      <c r="G11" s="387"/>
      <c r="H11" s="387"/>
      <c r="I11" s="387"/>
      <c r="J11" s="387"/>
    </row>
    <row r="12" spans="1:10" ht="30" x14ac:dyDescent="0.25">
      <c r="A12" s="337"/>
      <c r="B12" s="339" t="s">
        <v>256</v>
      </c>
      <c r="C12" s="51">
        <v>25.85</v>
      </c>
      <c r="D12" s="387"/>
      <c r="E12" s="389"/>
      <c r="F12" s="387"/>
      <c r="G12" s="387"/>
      <c r="H12" s="387"/>
      <c r="I12" s="387"/>
      <c r="J12" s="387"/>
    </row>
    <row r="13" spans="1:10" ht="15" x14ac:dyDescent="0.25">
      <c r="A13" s="337"/>
      <c r="B13" s="339" t="s">
        <v>257</v>
      </c>
      <c r="C13" s="51">
        <v>9.9</v>
      </c>
      <c r="D13" s="387"/>
      <c r="E13" s="389"/>
      <c r="F13" s="387"/>
      <c r="G13" s="387"/>
      <c r="H13" s="387"/>
      <c r="I13" s="387"/>
      <c r="J13" s="387"/>
    </row>
    <row r="14" spans="1:10" ht="15" x14ac:dyDescent="0.25">
      <c r="A14" s="337"/>
      <c r="B14" s="339" t="s">
        <v>258</v>
      </c>
      <c r="C14" s="51">
        <v>35.049999999999997</v>
      </c>
      <c r="D14" s="387"/>
      <c r="E14" s="389"/>
      <c r="F14" s="387"/>
      <c r="G14" s="387"/>
      <c r="H14" s="387"/>
      <c r="I14" s="387"/>
      <c r="J14" s="387"/>
    </row>
    <row r="15" spans="1:10" ht="240" x14ac:dyDescent="0.25">
      <c r="A15" s="337">
        <v>1.03</v>
      </c>
      <c r="B15" s="338" t="s">
        <v>259</v>
      </c>
      <c r="C15" s="51"/>
      <c r="D15" s="387"/>
      <c r="E15" s="389"/>
      <c r="F15" s="387"/>
      <c r="G15" s="387"/>
      <c r="H15" s="387"/>
      <c r="I15" s="387"/>
      <c r="J15" s="387"/>
    </row>
    <row r="16" spans="1:10" ht="15" x14ac:dyDescent="0.25">
      <c r="A16" s="337"/>
      <c r="B16" s="339" t="s">
        <v>260</v>
      </c>
      <c r="C16" s="51">
        <v>46.6</v>
      </c>
      <c r="D16" s="387"/>
      <c r="E16" s="389"/>
      <c r="F16" s="387"/>
      <c r="G16" s="387"/>
      <c r="H16" s="387"/>
      <c r="I16" s="387"/>
      <c r="J16" s="387"/>
    </row>
    <row r="17" spans="1:10" ht="15" x14ac:dyDescent="0.25">
      <c r="A17" s="337"/>
      <c r="B17" s="339" t="s">
        <v>261</v>
      </c>
      <c r="C17" s="51">
        <v>9.4</v>
      </c>
      <c r="D17" s="387"/>
      <c r="E17" s="389"/>
      <c r="F17" s="387"/>
      <c r="G17" s="387"/>
      <c r="H17" s="387"/>
      <c r="I17" s="387"/>
      <c r="J17" s="387"/>
    </row>
    <row r="18" spans="1:10" ht="15" x14ac:dyDescent="0.25">
      <c r="A18" s="337"/>
      <c r="B18" s="339" t="s">
        <v>262</v>
      </c>
      <c r="C18" s="51">
        <v>5</v>
      </c>
      <c r="D18" s="387"/>
      <c r="E18" s="389"/>
      <c r="F18" s="387"/>
      <c r="G18" s="387"/>
      <c r="H18" s="387"/>
      <c r="I18" s="387"/>
      <c r="J18" s="387"/>
    </row>
    <row r="19" spans="1:10" ht="15" x14ac:dyDescent="0.25">
      <c r="A19" s="337"/>
      <c r="B19" s="339" t="s">
        <v>263</v>
      </c>
      <c r="C19" s="51">
        <v>11.1</v>
      </c>
      <c r="D19" s="387"/>
      <c r="E19" s="389"/>
      <c r="F19" s="387"/>
      <c r="G19" s="387"/>
      <c r="H19" s="387"/>
      <c r="I19" s="387"/>
      <c r="J19" s="387"/>
    </row>
    <row r="20" spans="1:10" ht="300" x14ac:dyDescent="0.25">
      <c r="A20" s="337">
        <v>1.04</v>
      </c>
      <c r="B20" s="338" t="s">
        <v>264</v>
      </c>
      <c r="C20" s="51"/>
      <c r="D20" s="387"/>
      <c r="E20" s="389"/>
      <c r="F20" s="387"/>
      <c r="G20" s="387"/>
      <c r="H20" s="387"/>
      <c r="I20" s="387"/>
      <c r="J20" s="387"/>
    </row>
    <row r="21" spans="1:10" ht="15" x14ac:dyDescent="0.25">
      <c r="A21" s="337"/>
      <c r="B21" s="339" t="s">
        <v>265</v>
      </c>
      <c r="C21" s="51">
        <v>21.1</v>
      </c>
      <c r="D21" s="387"/>
      <c r="E21" s="389"/>
      <c r="F21" s="387"/>
      <c r="G21" s="387"/>
      <c r="H21" s="387"/>
      <c r="I21" s="387"/>
      <c r="J21" s="387"/>
    </row>
    <row r="22" spans="1:10" ht="225" x14ac:dyDescent="0.25">
      <c r="A22" s="337">
        <v>1.05</v>
      </c>
      <c r="B22" s="338" t="s">
        <v>266</v>
      </c>
      <c r="C22" s="51"/>
      <c r="D22" s="387"/>
      <c r="E22" s="389"/>
      <c r="F22" s="387"/>
      <c r="G22" s="387"/>
      <c r="H22" s="387"/>
      <c r="I22" s="387"/>
      <c r="J22" s="387"/>
    </row>
    <row r="23" spans="1:10" ht="15" x14ac:dyDescent="0.25">
      <c r="A23" s="337"/>
      <c r="B23" s="340" t="s">
        <v>267</v>
      </c>
      <c r="C23" s="51">
        <v>12.25</v>
      </c>
      <c r="D23" s="387"/>
      <c r="E23" s="389"/>
      <c r="F23" s="387"/>
      <c r="G23" s="387"/>
      <c r="H23" s="387"/>
      <c r="I23" s="387"/>
      <c r="J23" s="387"/>
    </row>
    <row r="24" spans="1:10" ht="270" x14ac:dyDescent="0.25">
      <c r="A24" s="337">
        <v>1.06</v>
      </c>
      <c r="B24" s="338" t="s">
        <v>268</v>
      </c>
      <c r="C24" s="51"/>
      <c r="D24" s="387"/>
      <c r="E24" s="388"/>
      <c r="F24" s="387"/>
      <c r="G24" s="387"/>
      <c r="H24" s="387"/>
      <c r="I24" s="387"/>
      <c r="J24" s="387"/>
    </row>
    <row r="25" spans="1:10" ht="30" x14ac:dyDescent="0.25">
      <c r="A25" s="337"/>
      <c r="B25" s="339" t="s">
        <v>269</v>
      </c>
      <c r="C25" s="51">
        <v>19.3</v>
      </c>
      <c r="D25" s="387"/>
      <c r="E25" s="389"/>
      <c r="F25" s="387"/>
      <c r="G25" s="387"/>
      <c r="H25" s="387"/>
      <c r="I25" s="387"/>
      <c r="J25" s="387"/>
    </row>
    <row r="26" spans="1:10" ht="15" x14ac:dyDescent="0.25">
      <c r="A26" s="337"/>
      <c r="B26" s="339"/>
      <c r="C26" s="51"/>
      <c r="D26" s="387"/>
      <c r="E26" s="389"/>
      <c r="F26" s="387"/>
      <c r="G26" s="387"/>
      <c r="H26" s="387"/>
      <c r="I26" s="387"/>
      <c r="J26" s="387"/>
    </row>
    <row r="27" spans="1:10" ht="182.25" x14ac:dyDescent="0.25">
      <c r="A27" s="337">
        <v>1.07</v>
      </c>
      <c r="B27" s="338" t="s">
        <v>270</v>
      </c>
      <c r="C27" s="51"/>
      <c r="D27" s="387"/>
      <c r="E27" s="388"/>
      <c r="F27" s="387"/>
      <c r="G27" s="387"/>
      <c r="H27" s="387"/>
      <c r="I27" s="387"/>
      <c r="J27" s="387"/>
    </row>
    <row r="28" spans="1:10" ht="30" x14ac:dyDescent="0.25">
      <c r="A28" s="337"/>
      <c r="B28" s="339" t="s">
        <v>271</v>
      </c>
      <c r="C28" s="51">
        <v>25.7</v>
      </c>
      <c r="D28" s="387"/>
      <c r="E28" s="389"/>
      <c r="F28" s="387"/>
      <c r="G28" s="387"/>
      <c r="H28" s="387"/>
      <c r="I28" s="387"/>
      <c r="J28" s="387"/>
    </row>
    <row r="29" spans="1:10" ht="240" x14ac:dyDescent="0.25">
      <c r="A29" s="337">
        <v>1.08</v>
      </c>
      <c r="B29" s="338" t="s">
        <v>272</v>
      </c>
      <c r="C29" s="51"/>
      <c r="D29" s="387"/>
      <c r="E29" s="388"/>
      <c r="F29" s="387"/>
      <c r="G29" s="387"/>
      <c r="H29" s="387"/>
      <c r="I29" s="387"/>
      <c r="J29" s="387"/>
    </row>
    <row r="30" spans="1:10" ht="15" x14ac:dyDescent="0.25">
      <c r="A30" s="337"/>
      <c r="B30" s="339" t="s">
        <v>89</v>
      </c>
      <c r="C30" s="51">
        <v>97.25</v>
      </c>
      <c r="D30" s="387"/>
      <c r="E30" s="389"/>
      <c r="F30" s="387"/>
      <c r="G30" s="387"/>
      <c r="H30" s="387"/>
      <c r="I30" s="387"/>
      <c r="J30" s="387"/>
    </row>
    <row r="31" spans="1:10" ht="120" x14ac:dyDescent="0.25">
      <c r="A31" s="337">
        <v>2.0299999999999994</v>
      </c>
      <c r="B31" s="338" t="s">
        <v>274</v>
      </c>
      <c r="C31" s="341">
        <v>11</v>
      </c>
      <c r="D31" s="387"/>
      <c r="E31" s="390"/>
      <c r="F31" s="387"/>
      <c r="G31" s="387"/>
      <c r="H31" s="387"/>
      <c r="I31" s="387"/>
      <c r="J31" s="387"/>
    </row>
    <row r="32" spans="1:10" ht="75" x14ac:dyDescent="0.25">
      <c r="A32" s="337">
        <v>2.0399999999999991</v>
      </c>
      <c r="B32" s="338" t="s">
        <v>275</v>
      </c>
      <c r="C32" s="341">
        <v>22</v>
      </c>
      <c r="D32" s="387"/>
      <c r="E32" s="390"/>
      <c r="F32" s="387"/>
      <c r="G32" s="387"/>
      <c r="H32" s="387"/>
      <c r="I32" s="387"/>
      <c r="J32" s="387"/>
    </row>
    <row r="33" spans="1:10" ht="105" x14ac:dyDescent="0.25">
      <c r="A33" s="337">
        <v>2.0599999999999987</v>
      </c>
      <c r="B33" s="342" t="s">
        <v>55</v>
      </c>
      <c r="C33" s="51">
        <v>66.8</v>
      </c>
      <c r="D33" s="387"/>
      <c r="E33" s="389"/>
      <c r="F33" s="387"/>
      <c r="G33" s="387"/>
      <c r="H33" s="387"/>
      <c r="I33" s="387"/>
      <c r="J33" s="387"/>
    </row>
    <row r="34" spans="1:10" ht="30" x14ac:dyDescent="0.25">
      <c r="A34" s="337">
        <v>2.1099999999999977</v>
      </c>
      <c r="B34" s="342" t="s">
        <v>137</v>
      </c>
      <c r="C34" s="51">
        <v>2</v>
      </c>
      <c r="D34" s="387"/>
      <c r="E34" s="389"/>
      <c r="F34" s="387"/>
      <c r="G34" s="387"/>
      <c r="H34" s="387"/>
      <c r="I34" s="387"/>
      <c r="J34" s="387"/>
    </row>
    <row r="35" spans="1:10" ht="122.25" x14ac:dyDescent="0.25">
      <c r="A35" s="337">
        <v>2.1199999999999974</v>
      </c>
      <c r="B35" s="342" t="s">
        <v>276</v>
      </c>
      <c r="C35" s="51">
        <v>5</v>
      </c>
      <c r="D35" s="387"/>
      <c r="E35" s="389"/>
      <c r="F35" s="387"/>
      <c r="G35" s="387"/>
      <c r="H35" s="387"/>
      <c r="I35" s="387"/>
      <c r="J35" s="387"/>
    </row>
    <row r="36" spans="1:10" ht="259.5" x14ac:dyDescent="0.25">
      <c r="A36" s="337">
        <v>2.1299999999999972</v>
      </c>
      <c r="B36" s="342" t="s">
        <v>277</v>
      </c>
      <c r="C36" s="51">
        <v>5</v>
      </c>
      <c r="D36" s="387"/>
      <c r="E36" s="389"/>
      <c r="F36" s="387"/>
      <c r="G36" s="387"/>
      <c r="H36" s="387"/>
      <c r="I36" s="387"/>
      <c r="J36" s="387"/>
    </row>
    <row r="37" spans="1:10" ht="259.5" x14ac:dyDescent="0.25">
      <c r="A37" s="337">
        <v>2.139999999999997</v>
      </c>
      <c r="B37" s="342" t="s">
        <v>278</v>
      </c>
      <c r="C37" s="51">
        <v>8</v>
      </c>
      <c r="D37" s="387"/>
      <c r="E37" s="389"/>
      <c r="F37" s="387"/>
      <c r="G37" s="387"/>
      <c r="H37" s="387"/>
      <c r="I37" s="387"/>
      <c r="J37" s="387"/>
    </row>
    <row r="38" spans="1:10" ht="90" x14ac:dyDescent="0.2">
      <c r="A38" s="343">
        <v>3.01</v>
      </c>
      <c r="B38" s="344" t="s">
        <v>128</v>
      </c>
      <c r="C38" s="345"/>
      <c r="D38" s="387"/>
      <c r="E38" s="391"/>
      <c r="F38" s="387"/>
      <c r="G38" s="387"/>
      <c r="H38" s="387"/>
      <c r="I38" s="387"/>
      <c r="J38" s="387"/>
    </row>
    <row r="39" spans="1:10" ht="15" x14ac:dyDescent="0.25">
      <c r="A39" s="343"/>
      <c r="B39" s="346" t="s">
        <v>281</v>
      </c>
      <c r="C39" s="51">
        <v>1</v>
      </c>
      <c r="D39" s="387"/>
      <c r="E39" s="390"/>
      <c r="F39" s="387"/>
      <c r="G39" s="387"/>
      <c r="H39" s="387"/>
      <c r="I39" s="387"/>
      <c r="J39" s="387"/>
    </row>
    <row r="40" spans="1:10" ht="90" x14ac:dyDescent="0.2">
      <c r="A40" s="343">
        <v>3.0199999999999996</v>
      </c>
      <c r="B40" s="344" t="s">
        <v>147</v>
      </c>
      <c r="C40" s="345"/>
      <c r="D40" s="387"/>
      <c r="E40" s="391"/>
      <c r="F40" s="387"/>
      <c r="G40" s="387"/>
      <c r="H40" s="387"/>
      <c r="I40" s="387"/>
      <c r="J40" s="387"/>
    </row>
    <row r="41" spans="1:10" ht="15" x14ac:dyDescent="0.25">
      <c r="A41" s="343"/>
      <c r="B41" s="346" t="s">
        <v>146</v>
      </c>
      <c r="C41" s="51">
        <v>2</v>
      </c>
      <c r="D41" s="387"/>
      <c r="E41" s="390"/>
      <c r="F41" s="387"/>
      <c r="G41" s="387"/>
      <c r="H41" s="387"/>
      <c r="I41" s="387"/>
      <c r="J41" s="387"/>
    </row>
    <row r="42" spans="1:10" ht="120" x14ac:dyDescent="0.2">
      <c r="A42" s="343">
        <v>3.0299999999999994</v>
      </c>
      <c r="B42" s="344" t="s">
        <v>93</v>
      </c>
      <c r="C42" s="345"/>
      <c r="D42" s="387"/>
      <c r="E42" s="392"/>
      <c r="F42" s="387"/>
      <c r="G42" s="387"/>
      <c r="H42" s="387"/>
      <c r="I42" s="387"/>
      <c r="J42" s="387"/>
    </row>
    <row r="43" spans="1:10" ht="15" x14ac:dyDescent="0.25">
      <c r="A43" s="343"/>
      <c r="B43" s="346" t="s">
        <v>282</v>
      </c>
      <c r="C43" s="51">
        <v>2</v>
      </c>
      <c r="D43" s="387"/>
      <c r="E43" s="390"/>
      <c r="F43" s="387"/>
      <c r="G43" s="387"/>
      <c r="H43" s="387"/>
      <c r="I43" s="387"/>
      <c r="J43" s="387"/>
    </row>
    <row r="44" spans="1:10" ht="15" x14ac:dyDescent="0.25">
      <c r="A44" s="343"/>
      <c r="B44" s="346" t="s">
        <v>283</v>
      </c>
      <c r="C44" s="51">
        <v>2</v>
      </c>
      <c r="D44" s="387"/>
      <c r="E44" s="390"/>
      <c r="F44" s="387"/>
      <c r="G44" s="387"/>
      <c r="H44" s="387"/>
      <c r="I44" s="387"/>
      <c r="J44" s="387"/>
    </row>
    <row r="45" spans="1:10" ht="137.25" x14ac:dyDescent="0.2">
      <c r="A45" s="343">
        <v>3.0399999999999991</v>
      </c>
      <c r="B45" s="344" t="s">
        <v>284</v>
      </c>
      <c r="C45" s="345"/>
      <c r="D45" s="387"/>
      <c r="E45" s="392"/>
      <c r="F45" s="387"/>
      <c r="G45" s="387"/>
      <c r="H45" s="387"/>
      <c r="I45" s="387"/>
      <c r="J45" s="387"/>
    </row>
    <row r="46" spans="1:10" ht="15" x14ac:dyDescent="0.25">
      <c r="A46" s="343"/>
      <c r="B46" s="346" t="s">
        <v>285</v>
      </c>
      <c r="C46" s="51">
        <v>2</v>
      </c>
      <c r="D46" s="387"/>
      <c r="E46" s="390"/>
      <c r="F46" s="387"/>
      <c r="G46" s="387"/>
      <c r="H46" s="387"/>
      <c r="I46" s="387"/>
      <c r="J46" s="387"/>
    </row>
    <row r="47" spans="1:10" ht="90" x14ac:dyDescent="0.25">
      <c r="A47" s="337">
        <v>5.01</v>
      </c>
      <c r="B47" s="347" t="s">
        <v>286</v>
      </c>
      <c r="C47" s="348">
        <v>370</v>
      </c>
      <c r="D47" s="387"/>
      <c r="E47" s="393"/>
      <c r="F47" s="387"/>
      <c r="G47" s="387"/>
      <c r="H47" s="387"/>
      <c r="I47" s="387"/>
      <c r="J47" s="387"/>
    </row>
    <row r="48" spans="1:10" ht="105" x14ac:dyDescent="0.25">
      <c r="A48" s="337">
        <v>5.0299999999999994</v>
      </c>
      <c r="B48" s="347" t="s">
        <v>288</v>
      </c>
      <c r="C48" s="348">
        <v>52.5</v>
      </c>
      <c r="D48" s="387"/>
      <c r="E48" s="393"/>
      <c r="F48" s="387"/>
      <c r="G48" s="387"/>
      <c r="H48" s="387"/>
      <c r="I48" s="387"/>
      <c r="J48" s="387"/>
    </row>
    <row r="49" spans="1:10" ht="90" x14ac:dyDescent="0.25">
      <c r="A49" s="337">
        <v>5.0399999999999991</v>
      </c>
      <c r="B49" s="347" t="s">
        <v>289</v>
      </c>
      <c r="C49" s="348">
        <v>210</v>
      </c>
      <c r="D49" s="387"/>
      <c r="E49" s="393"/>
      <c r="F49" s="387"/>
      <c r="G49" s="387"/>
      <c r="H49" s="387"/>
      <c r="I49" s="387"/>
      <c r="J49" s="387"/>
    </row>
    <row r="50" spans="1:10" ht="75" x14ac:dyDescent="0.25">
      <c r="A50" s="343">
        <v>6.01</v>
      </c>
      <c r="B50" s="338" t="s">
        <v>105</v>
      </c>
      <c r="C50" s="51"/>
      <c r="D50" s="387"/>
      <c r="E50" s="389"/>
      <c r="F50" s="387"/>
      <c r="G50" s="387"/>
      <c r="H50" s="387"/>
      <c r="I50" s="387"/>
      <c r="J50" s="387"/>
    </row>
    <row r="51" spans="1:10" ht="15" x14ac:dyDescent="0.25">
      <c r="A51" s="343"/>
      <c r="B51" s="340" t="s">
        <v>102</v>
      </c>
      <c r="C51" s="51">
        <v>234.65</v>
      </c>
      <c r="D51" s="387"/>
      <c r="E51" s="389"/>
      <c r="F51" s="387"/>
      <c r="G51" s="387"/>
      <c r="H51" s="387"/>
      <c r="I51" s="387"/>
      <c r="J51" s="387"/>
    </row>
    <row r="52" spans="1:10" ht="15" x14ac:dyDescent="0.25">
      <c r="A52" s="343"/>
      <c r="B52" s="340" t="s">
        <v>103</v>
      </c>
      <c r="C52" s="51">
        <v>161.35</v>
      </c>
      <c r="D52" s="387"/>
      <c r="E52" s="389"/>
      <c r="F52" s="387"/>
      <c r="G52" s="387"/>
      <c r="H52" s="387"/>
      <c r="I52" s="387"/>
      <c r="J52" s="387"/>
    </row>
    <row r="53" spans="1:10" ht="15" x14ac:dyDescent="0.25">
      <c r="A53" s="343"/>
      <c r="B53" s="340" t="s">
        <v>104</v>
      </c>
      <c r="C53" s="51">
        <v>69.8</v>
      </c>
      <c r="D53" s="387"/>
      <c r="E53" s="389"/>
      <c r="F53" s="387"/>
      <c r="G53" s="387"/>
      <c r="H53" s="387"/>
      <c r="I53" s="387"/>
      <c r="J53" s="387"/>
    </row>
    <row r="54" spans="1:10" ht="75" x14ac:dyDescent="0.25">
      <c r="A54" s="337">
        <v>6.02</v>
      </c>
      <c r="B54" s="338" t="s">
        <v>106</v>
      </c>
      <c r="C54" s="51">
        <v>45.44</v>
      </c>
      <c r="D54" s="387"/>
      <c r="E54" s="389"/>
      <c r="F54" s="387"/>
      <c r="G54" s="387"/>
      <c r="H54" s="387"/>
      <c r="I54" s="387"/>
      <c r="J54" s="387"/>
    </row>
    <row r="55" spans="1:10" ht="135" x14ac:dyDescent="0.25">
      <c r="A55" s="337">
        <v>6.0299999999999994</v>
      </c>
      <c r="B55" s="338" t="s">
        <v>134</v>
      </c>
      <c r="C55" s="51">
        <v>382</v>
      </c>
      <c r="D55" s="387"/>
      <c r="E55" s="389"/>
      <c r="F55" s="387"/>
      <c r="G55" s="387"/>
      <c r="H55" s="387"/>
      <c r="I55" s="387"/>
      <c r="J55" s="387"/>
    </row>
    <row r="56" spans="1:10" ht="90" x14ac:dyDescent="0.25">
      <c r="A56" s="337">
        <v>6.0399999999999991</v>
      </c>
      <c r="B56" s="338" t="s">
        <v>108</v>
      </c>
      <c r="C56" s="51">
        <v>34.049999999999997</v>
      </c>
      <c r="D56" s="387"/>
      <c r="E56" s="389"/>
      <c r="F56" s="387"/>
      <c r="G56" s="387"/>
      <c r="H56" s="387"/>
      <c r="I56" s="387"/>
      <c r="J56" s="387"/>
    </row>
    <row r="57" spans="1:10" ht="90" x14ac:dyDescent="0.25">
      <c r="A57" s="337">
        <v>6.0499999999999989</v>
      </c>
      <c r="B57" s="338" t="s">
        <v>107</v>
      </c>
      <c r="C57" s="51">
        <v>2</v>
      </c>
      <c r="D57" s="387"/>
      <c r="E57" s="389"/>
      <c r="F57" s="387"/>
      <c r="G57" s="387"/>
      <c r="H57" s="387"/>
      <c r="I57" s="387"/>
      <c r="J57" s="387"/>
    </row>
    <row r="58" spans="1:10" ht="38.25" x14ac:dyDescent="0.2">
      <c r="A58" s="349">
        <v>6</v>
      </c>
      <c r="B58" s="350" t="s">
        <v>184</v>
      </c>
      <c r="C58" s="351"/>
      <c r="D58" s="387"/>
      <c r="E58" s="394"/>
      <c r="F58" s="387"/>
      <c r="G58" s="387"/>
      <c r="H58" s="387"/>
      <c r="I58" s="387"/>
      <c r="J58" s="387"/>
    </row>
    <row r="59" spans="1:10" ht="25.5" x14ac:dyDescent="0.2">
      <c r="A59" s="349"/>
      <c r="B59" s="350" t="s">
        <v>185</v>
      </c>
      <c r="C59" s="352">
        <v>13</v>
      </c>
      <c r="D59" s="387"/>
      <c r="E59" s="394"/>
      <c r="F59" s="387"/>
      <c r="G59" s="387"/>
      <c r="H59" s="387"/>
      <c r="I59" s="387"/>
      <c r="J59" s="387"/>
    </row>
    <row r="60" spans="1:10" ht="25.5" x14ac:dyDescent="0.2">
      <c r="A60" s="349">
        <v>7</v>
      </c>
      <c r="B60" s="353" t="s">
        <v>186</v>
      </c>
      <c r="C60" s="351"/>
      <c r="D60" s="387"/>
      <c r="E60" s="394"/>
      <c r="F60" s="387"/>
      <c r="G60" s="387"/>
      <c r="H60" s="387"/>
      <c r="I60" s="387"/>
      <c r="J60" s="387"/>
    </row>
    <row r="61" spans="1:10" ht="25.5" x14ac:dyDescent="0.2">
      <c r="A61" s="349"/>
      <c r="B61" s="350" t="s">
        <v>187</v>
      </c>
      <c r="C61" s="352">
        <v>13</v>
      </c>
      <c r="D61" s="387"/>
      <c r="E61" s="394"/>
      <c r="F61" s="387"/>
      <c r="G61" s="387"/>
      <c r="H61" s="387"/>
      <c r="I61" s="387"/>
      <c r="J61" s="387"/>
    </row>
    <row r="62" spans="1:10" ht="51" x14ac:dyDescent="0.2">
      <c r="A62" s="349">
        <v>8</v>
      </c>
      <c r="B62" s="353" t="s">
        <v>188</v>
      </c>
      <c r="C62" s="351"/>
      <c r="D62" s="387"/>
      <c r="E62" s="394"/>
      <c r="F62" s="387"/>
      <c r="G62" s="387"/>
      <c r="H62" s="387"/>
      <c r="I62" s="387"/>
      <c r="J62" s="387"/>
    </row>
    <row r="63" spans="1:10" ht="25.5" x14ac:dyDescent="0.2">
      <c r="A63" s="349"/>
      <c r="B63" s="353" t="s">
        <v>189</v>
      </c>
      <c r="C63" s="352">
        <v>13</v>
      </c>
      <c r="D63" s="387"/>
      <c r="E63" s="394"/>
      <c r="F63" s="387"/>
      <c r="G63" s="387"/>
      <c r="H63" s="387"/>
      <c r="I63" s="387"/>
      <c r="J63" s="387"/>
    </row>
    <row r="64" spans="1:10" ht="51" x14ac:dyDescent="0.2">
      <c r="A64" s="349">
        <v>11</v>
      </c>
      <c r="B64" s="354" t="s">
        <v>162</v>
      </c>
      <c r="C64" s="355">
        <v>1</v>
      </c>
      <c r="D64" s="387"/>
      <c r="E64" s="394"/>
      <c r="F64" s="387"/>
      <c r="G64" s="387"/>
      <c r="H64" s="387"/>
      <c r="I64" s="387"/>
      <c r="J64" s="387"/>
    </row>
    <row r="65" spans="1:10" ht="38.25" x14ac:dyDescent="0.2">
      <c r="A65" s="349">
        <v>13</v>
      </c>
      <c r="B65" s="354" t="s">
        <v>168</v>
      </c>
      <c r="C65" s="351">
        <v>1</v>
      </c>
      <c r="D65" s="387"/>
      <c r="E65" s="394"/>
      <c r="F65" s="387"/>
      <c r="G65" s="387"/>
      <c r="H65" s="387"/>
      <c r="I65" s="387"/>
      <c r="J65" s="387"/>
    </row>
    <row r="66" spans="1:10" ht="25.5" x14ac:dyDescent="0.2">
      <c r="A66" s="349"/>
      <c r="B66" s="356" t="s">
        <v>169</v>
      </c>
      <c r="C66" s="352">
        <v>1</v>
      </c>
      <c r="D66" s="387"/>
      <c r="E66" s="394"/>
      <c r="F66" s="387"/>
      <c r="G66" s="387"/>
      <c r="H66" s="387"/>
      <c r="I66" s="387"/>
      <c r="J66" s="387"/>
    </row>
    <row r="67" spans="1:10" ht="76.5" x14ac:dyDescent="0.2">
      <c r="A67" s="349">
        <v>15</v>
      </c>
      <c r="B67" s="357" t="s">
        <v>171</v>
      </c>
      <c r="C67" s="358">
        <v>1</v>
      </c>
      <c r="D67" s="387"/>
      <c r="E67" s="395"/>
      <c r="F67" s="387"/>
      <c r="G67" s="387"/>
      <c r="H67" s="387"/>
      <c r="I67" s="387"/>
      <c r="J67" s="387"/>
    </row>
    <row r="68" spans="1:10" ht="25.5" x14ac:dyDescent="0.2">
      <c r="A68" s="349">
        <v>18</v>
      </c>
      <c r="B68" s="359" t="s">
        <v>175</v>
      </c>
      <c r="C68" s="352">
        <v>3</v>
      </c>
      <c r="D68" s="387"/>
      <c r="E68" s="396"/>
      <c r="F68" s="387"/>
      <c r="G68" s="387"/>
      <c r="H68" s="387"/>
      <c r="I68" s="387"/>
      <c r="J68" s="387"/>
    </row>
    <row r="69" spans="1:10" ht="25.5" x14ac:dyDescent="0.2">
      <c r="A69" s="360"/>
      <c r="B69" s="361" t="s">
        <v>176</v>
      </c>
      <c r="C69" s="385"/>
      <c r="D69" s="387"/>
      <c r="E69" s="394"/>
      <c r="F69" s="387"/>
      <c r="G69" s="387"/>
      <c r="H69" s="387"/>
      <c r="I69" s="387"/>
      <c r="J69" s="387"/>
    </row>
    <row r="70" spans="1:10" ht="168" x14ac:dyDescent="0.2">
      <c r="A70" s="362">
        <v>1</v>
      </c>
      <c r="B70" s="363" t="s">
        <v>290</v>
      </c>
      <c r="C70" s="364">
        <v>72</v>
      </c>
      <c r="D70" s="387"/>
      <c r="E70" s="397"/>
      <c r="F70" s="387"/>
      <c r="G70" s="387"/>
      <c r="H70" s="387"/>
      <c r="I70" s="387"/>
      <c r="J70" s="387"/>
    </row>
    <row r="71" spans="1:10" ht="114.75" x14ac:dyDescent="0.2">
      <c r="A71" s="362">
        <v>2</v>
      </c>
      <c r="B71" s="365" t="s">
        <v>291</v>
      </c>
      <c r="C71" s="364">
        <v>43</v>
      </c>
      <c r="D71" s="387"/>
      <c r="E71" s="397"/>
      <c r="F71" s="387"/>
      <c r="G71" s="387"/>
      <c r="H71" s="387"/>
      <c r="I71" s="387"/>
      <c r="J71" s="387"/>
    </row>
    <row r="72" spans="1:10" ht="127.5" x14ac:dyDescent="0.2">
      <c r="A72" s="362">
        <v>3</v>
      </c>
      <c r="B72" s="365" t="s">
        <v>292</v>
      </c>
      <c r="C72" s="364">
        <v>16</v>
      </c>
      <c r="D72" s="387"/>
      <c r="E72" s="397"/>
      <c r="F72" s="387"/>
      <c r="G72" s="387"/>
      <c r="H72" s="387"/>
      <c r="I72" s="387"/>
      <c r="J72" s="387"/>
    </row>
    <row r="73" spans="1:10" x14ac:dyDescent="0.2">
      <c r="A73" s="362"/>
      <c r="B73" s="365"/>
      <c r="C73" s="364"/>
      <c r="D73" s="387"/>
      <c r="E73" s="397"/>
      <c r="F73" s="387"/>
      <c r="G73" s="387"/>
      <c r="H73" s="387"/>
      <c r="I73" s="387"/>
      <c r="J73" s="387"/>
    </row>
    <row r="74" spans="1:10" ht="153" x14ac:dyDescent="0.2">
      <c r="A74" s="366">
        <v>4</v>
      </c>
      <c r="B74" s="365" t="s">
        <v>293</v>
      </c>
      <c r="C74" s="364">
        <v>25</v>
      </c>
      <c r="D74" s="387"/>
      <c r="E74" s="397"/>
      <c r="F74" s="387"/>
      <c r="G74" s="387"/>
      <c r="H74" s="387"/>
      <c r="I74" s="387"/>
      <c r="J74" s="387"/>
    </row>
    <row r="75" spans="1:10" ht="60" x14ac:dyDescent="0.2">
      <c r="A75" s="367" t="s">
        <v>211</v>
      </c>
      <c r="B75" s="368" t="s">
        <v>294</v>
      </c>
      <c r="C75" s="369"/>
      <c r="D75" s="387"/>
      <c r="E75" s="398"/>
      <c r="F75" s="387"/>
      <c r="G75" s="387"/>
      <c r="H75" s="387"/>
      <c r="I75" s="387"/>
      <c r="J75" s="387"/>
    </row>
    <row r="76" spans="1:10" x14ac:dyDescent="0.2">
      <c r="A76" s="367"/>
      <c r="B76" s="370" t="s">
        <v>212</v>
      </c>
      <c r="C76" s="369">
        <v>6</v>
      </c>
      <c r="D76" s="387"/>
      <c r="E76" s="398"/>
      <c r="F76" s="387"/>
      <c r="G76" s="387"/>
      <c r="H76" s="387"/>
      <c r="I76" s="387"/>
      <c r="J76" s="387"/>
    </row>
    <row r="77" spans="1:10" x14ac:dyDescent="0.2">
      <c r="A77" s="367"/>
      <c r="B77" s="370" t="s">
        <v>213</v>
      </c>
      <c r="C77" s="369">
        <v>2</v>
      </c>
      <c r="D77" s="387"/>
      <c r="E77" s="398"/>
      <c r="F77" s="387"/>
      <c r="G77" s="387"/>
      <c r="H77" s="387"/>
      <c r="I77" s="387"/>
      <c r="J77" s="387"/>
    </row>
    <row r="78" spans="1:10" x14ac:dyDescent="0.2">
      <c r="A78" s="367"/>
      <c r="B78" s="370" t="s">
        <v>214</v>
      </c>
      <c r="C78" s="369">
        <v>12</v>
      </c>
      <c r="D78" s="387"/>
      <c r="E78" s="398"/>
      <c r="F78" s="387"/>
      <c r="G78" s="387"/>
      <c r="H78" s="387"/>
      <c r="I78" s="387"/>
      <c r="J78" s="387"/>
    </row>
    <row r="79" spans="1:10" x14ac:dyDescent="0.2">
      <c r="A79" s="367"/>
      <c r="B79" s="370" t="s">
        <v>215</v>
      </c>
      <c r="C79" s="369">
        <v>6</v>
      </c>
      <c r="D79" s="387"/>
      <c r="E79" s="398"/>
      <c r="F79" s="387"/>
      <c r="G79" s="387"/>
      <c r="H79" s="387"/>
      <c r="I79" s="387"/>
      <c r="J79" s="387"/>
    </row>
    <row r="80" spans="1:10" x14ac:dyDescent="0.2">
      <c r="A80" s="367"/>
      <c r="B80" s="370" t="s">
        <v>216</v>
      </c>
      <c r="C80" s="369">
        <v>32</v>
      </c>
      <c r="D80" s="387"/>
      <c r="E80" s="398"/>
      <c r="F80" s="387"/>
      <c r="G80" s="387"/>
      <c r="H80" s="387"/>
      <c r="I80" s="387"/>
      <c r="J80" s="387"/>
    </row>
    <row r="81" spans="1:10" ht="60" x14ac:dyDescent="0.2">
      <c r="A81" s="371" t="s">
        <v>217</v>
      </c>
      <c r="B81" s="372" t="s">
        <v>295</v>
      </c>
      <c r="C81" s="364">
        <v>6</v>
      </c>
      <c r="D81" s="387"/>
      <c r="E81" s="398"/>
      <c r="F81" s="387"/>
      <c r="G81" s="387"/>
      <c r="H81" s="387"/>
      <c r="I81" s="387"/>
      <c r="J81" s="387"/>
    </row>
    <row r="82" spans="1:10" ht="24" x14ac:dyDescent="0.2">
      <c r="A82" s="362">
        <v>3</v>
      </c>
      <c r="B82" s="368" t="s">
        <v>220</v>
      </c>
      <c r="C82" s="364"/>
      <c r="D82" s="387"/>
      <c r="E82" s="398"/>
      <c r="F82" s="387"/>
      <c r="G82" s="387"/>
      <c r="H82" s="387"/>
      <c r="I82" s="387"/>
      <c r="J82" s="387"/>
    </row>
    <row r="83" spans="1:10" ht="14.25" x14ac:dyDescent="0.2">
      <c r="A83" s="362"/>
      <c r="B83" s="370" t="s">
        <v>297</v>
      </c>
      <c r="C83" s="364">
        <v>260</v>
      </c>
      <c r="D83" s="387"/>
      <c r="E83" s="398"/>
      <c r="F83" s="387"/>
      <c r="G83" s="387"/>
      <c r="H83" s="387"/>
      <c r="I83" s="387"/>
      <c r="J83" s="387"/>
    </row>
    <row r="84" spans="1:10" ht="14.25" x14ac:dyDescent="0.2">
      <c r="A84" s="362"/>
      <c r="B84" s="370" t="s">
        <v>298</v>
      </c>
      <c r="C84" s="364">
        <v>290</v>
      </c>
      <c r="D84" s="387"/>
      <c r="E84" s="398"/>
      <c r="F84" s="387"/>
      <c r="G84" s="387"/>
      <c r="H84" s="387"/>
      <c r="I84" s="387"/>
      <c r="J84" s="387"/>
    </row>
    <row r="85" spans="1:10" ht="24" x14ac:dyDescent="0.2">
      <c r="A85" s="362">
        <v>4</v>
      </c>
      <c r="B85" s="370" t="s">
        <v>222</v>
      </c>
      <c r="C85" s="373"/>
      <c r="D85" s="387"/>
      <c r="E85" s="398"/>
      <c r="F85" s="387"/>
      <c r="G85" s="387"/>
      <c r="H85" s="387"/>
      <c r="I85" s="387"/>
      <c r="J85" s="387"/>
    </row>
    <row r="86" spans="1:10" x14ac:dyDescent="0.2">
      <c r="A86" s="362"/>
      <c r="B86" s="370" t="s">
        <v>223</v>
      </c>
      <c r="C86" s="364">
        <v>80</v>
      </c>
      <c r="D86" s="387"/>
      <c r="E86" s="398"/>
      <c r="F86" s="387"/>
      <c r="G86" s="387"/>
      <c r="H86" s="387"/>
      <c r="I86" s="387"/>
      <c r="J86" s="387"/>
    </row>
    <row r="87" spans="1:10" ht="24" x14ac:dyDescent="0.2">
      <c r="A87" s="362">
        <v>5</v>
      </c>
      <c r="B87" s="370" t="s">
        <v>224</v>
      </c>
      <c r="C87" s="364">
        <v>450</v>
      </c>
      <c r="D87" s="387"/>
      <c r="E87" s="398"/>
      <c r="F87" s="387"/>
      <c r="G87" s="387"/>
      <c r="H87" s="387"/>
      <c r="I87" s="387"/>
      <c r="J87" s="387"/>
    </row>
    <row r="88" spans="1:10" ht="24" x14ac:dyDescent="0.2">
      <c r="A88" s="362">
        <v>1</v>
      </c>
      <c r="B88" s="368" t="s">
        <v>229</v>
      </c>
      <c r="C88" s="364"/>
      <c r="D88" s="387"/>
      <c r="E88" s="399"/>
      <c r="F88" s="387"/>
      <c r="G88" s="387"/>
      <c r="H88" s="387"/>
      <c r="I88" s="387"/>
      <c r="J88" s="387"/>
    </row>
    <row r="89" spans="1:10" x14ac:dyDescent="0.2">
      <c r="A89" s="362"/>
      <c r="B89" s="370" t="s">
        <v>230</v>
      </c>
      <c r="C89" s="364">
        <v>300</v>
      </c>
      <c r="D89" s="387"/>
      <c r="E89" s="398"/>
      <c r="F89" s="387"/>
      <c r="G89" s="387"/>
      <c r="H89" s="387"/>
      <c r="I89" s="387"/>
      <c r="J89" s="387"/>
    </row>
    <row r="90" spans="1:10" x14ac:dyDescent="0.2">
      <c r="A90" s="362"/>
      <c r="B90" s="370" t="s">
        <v>231</v>
      </c>
      <c r="C90" s="364">
        <v>160</v>
      </c>
      <c r="D90" s="387"/>
      <c r="E90" s="398"/>
      <c r="F90" s="387"/>
      <c r="G90" s="387"/>
      <c r="H90" s="387"/>
      <c r="I90" s="387"/>
      <c r="J90" s="387"/>
    </row>
    <row r="91" spans="1:10" ht="24" x14ac:dyDescent="0.2">
      <c r="A91" s="362">
        <v>2</v>
      </c>
      <c r="B91" s="370" t="s">
        <v>224</v>
      </c>
      <c r="C91" s="364">
        <v>250</v>
      </c>
      <c r="D91" s="387"/>
      <c r="E91" s="398"/>
      <c r="F91" s="387"/>
      <c r="G91" s="387"/>
      <c r="H91" s="387"/>
      <c r="I91" s="387"/>
      <c r="J91" s="387"/>
    </row>
    <row r="92" spans="1:10" ht="36" x14ac:dyDescent="0.2">
      <c r="A92" s="374">
        <v>1</v>
      </c>
      <c r="B92" s="375" t="s">
        <v>299</v>
      </c>
      <c r="C92" s="364">
        <v>60</v>
      </c>
      <c r="D92" s="387"/>
      <c r="E92" s="398"/>
      <c r="F92" s="387"/>
      <c r="G92" s="387"/>
      <c r="H92" s="387"/>
      <c r="I92" s="387"/>
      <c r="J92" s="387"/>
    </row>
    <row r="93" spans="1:10" ht="36" x14ac:dyDescent="0.2">
      <c r="A93" s="374">
        <v>2</v>
      </c>
      <c r="B93" s="375" t="s">
        <v>300</v>
      </c>
      <c r="C93" s="364">
        <v>90</v>
      </c>
      <c r="D93" s="387"/>
      <c r="E93" s="398"/>
      <c r="F93" s="387"/>
      <c r="G93" s="387"/>
      <c r="H93" s="387"/>
      <c r="I93" s="387"/>
      <c r="J93" s="387"/>
    </row>
    <row r="94" spans="1:10" ht="36" x14ac:dyDescent="0.2">
      <c r="A94" s="374">
        <v>3</v>
      </c>
      <c r="B94" s="376" t="s">
        <v>301</v>
      </c>
      <c r="C94" s="364">
        <v>4</v>
      </c>
      <c r="D94" s="387"/>
      <c r="E94" s="398"/>
      <c r="F94" s="387"/>
      <c r="G94" s="387"/>
      <c r="H94" s="387"/>
      <c r="I94" s="387"/>
      <c r="J94" s="387"/>
    </row>
    <row r="95" spans="1:10" ht="36" x14ac:dyDescent="0.2">
      <c r="A95" s="374">
        <v>6</v>
      </c>
      <c r="B95" s="376" t="s">
        <v>304</v>
      </c>
      <c r="C95" s="364">
        <v>130</v>
      </c>
      <c r="D95" s="387"/>
      <c r="E95" s="398"/>
      <c r="F95" s="387"/>
      <c r="G95" s="387"/>
      <c r="H95" s="387"/>
      <c r="I95" s="387"/>
      <c r="J95" s="387"/>
    </row>
    <row r="96" spans="1:10" ht="36" x14ac:dyDescent="0.2">
      <c r="A96" s="374">
        <v>7</v>
      </c>
      <c r="B96" s="376" t="s">
        <v>305</v>
      </c>
      <c r="C96" s="364">
        <v>40</v>
      </c>
      <c r="D96" s="387"/>
      <c r="E96" s="398"/>
      <c r="F96" s="387"/>
      <c r="G96" s="387"/>
      <c r="H96" s="387"/>
      <c r="I96" s="387"/>
      <c r="J96" s="387"/>
    </row>
    <row r="97" spans="1:10" ht="24" x14ac:dyDescent="0.2">
      <c r="A97" s="374">
        <v>8</v>
      </c>
      <c r="B97" s="376" t="s">
        <v>306</v>
      </c>
      <c r="C97" s="364">
        <v>10</v>
      </c>
      <c r="D97" s="387"/>
      <c r="E97" s="398"/>
      <c r="F97" s="387"/>
      <c r="G97" s="387"/>
      <c r="H97" s="387"/>
      <c r="I97" s="387"/>
      <c r="J97" s="387"/>
    </row>
    <row r="98" spans="1:10" x14ac:dyDescent="0.2">
      <c r="A98" s="335"/>
      <c r="B98" s="275"/>
      <c r="C98" s="336"/>
      <c r="E98" s="278"/>
    </row>
    <row r="99" spans="1:10" x14ac:dyDescent="0.2">
      <c r="E99" s="386"/>
    </row>
    <row r="100" spans="1:10" x14ac:dyDescent="0.2">
      <c r="E100" s="386"/>
    </row>
    <row r="101" spans="1:10" x14ac:dyDescent="0.2">
      <c r="E101" s="386"/>
    </row>
    <row r="102" spans="1:10" x14ac:dyDescent="0.2">
      <c r="E102" s="386"/>
    </row>
    <row r="103" spans="1:10" x14ac:dyDescent="0.2">
      <c r="E103" s="386"/>
    </row>
    <row r="104" spans="1:10" x14ac:dyDescent="0.2">
      <c r="E104" s="386"/>
    </row>
    <row r="105" spans="1:10" x14ac:dyDescent="0.2">
      <c r="E105" s="386"/>
    </row>
    <row r="106" spans="1:10" x14ac:dyDescent="0.2">
      <c r="E106" s="386"/>
    </row>
    <row r="107" spans="1:10" x14ac:dyDescent="0.2">
      <c r="E107" s="386"/>
    </row>
    <row r="108" spans="1:10" x14ac:dyDescent="0.2">
      <c r="E108" s="386"/>
    </row>
    <row r="109" spans="1:10" x14ac:dyDescent="0.2">
      <c r="E109" s="386"/>
    </row>
    <row r="110" spans="1:10" x14ac:dyDescent="0.2">
      <c r="E110" s="386"/>
    </row>
    <row r="111" spans="1:10" x14ac:dyDescent="0.2">
      <c r="E111" s="386"/>
    </row>
    <row r="112" spans="1:10" x14ac:dyDescent="0.2">
      <c r="E112" s="386"/>
    </row>
  </sheetData>
  <sheetProtection algorithmName="SHA-512" hashValue="0k73Cy545x/BzDCB2AbloE4w7/xJ/Mmfg8HaSOmbhmpvI0jXns42JZ78NJEjiTgFQuumP57GkayQ7gQ1PhMztg==" saltValue="m1phgzP1Gc3aySC5FMHL0Q==" spinCount="100000" sheet="1" objects="1" scenarios="1"/>
  <mergeCells count="2">
    <mergeCell ref="F3:H3"/>
    <mergeCell ref="I3:J3"/>
  </mergeCells>
  <pageMargins left="0.70866141732283472" right="0.70866141732283472" top="0.74803149606299213" bottom="0.74803149606299213" header="0.31496062992125984" footer="0.31496062992125984"/>
  <pageSetup paperSize="9" firstPageNumber="34" orientation="landscape" useFirstPageNumber="1" r:id="rId1"/>
  <headerFooter>
    <oddFooter>&amp;LPONUDBENI PREDRAČUN VODMAT Korytkova 26&amp;R&amp;P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PONUDBENI PREDRAČUN</vt:lpstr>
      <vt:lpstr>DODATNE ZAHTEVE</vt:lpstr>
      <vt:lpstr>SEZNAM PONUJENE OPREME</vt:lpstr>
      <vt:lpstr>'DODATNE ZAHTEVE'!Področje_tiskanja</vt:lpstr>
      <vt:lpstr>'PONUDBENI PREDRAČUN'!Tiskanje_naslovov</vt:lpstr>
      <vt:lpstr>'SEZNAM PONUJENE OPREME'!Tiskanje_naslovov</vt:lpstr>
    </vt:vector>
  </TitlesOfParts>
  <Company>Art-bau 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Dejan Mezek</cp:lastModifiedBy>
  <cp:lastPrinted>2017-03-08T18:05:24Z</cp:lastPrinted>
  <dcterms:created xsi:type="dcterms:W3CDTF">2005-04-18T11:55:58Z</dcterms:created>
  <dcterms:modified xsi:type="dcterms:W3CDTF">2017-03-10T11:23:28Z</dcterms:modified>
</cp:coreProperties>
</file>