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workbookProtection workbookPassword="C71F" lockStructure="1"/>
  <bookViews>
    <workbookView xWindow="0" yWindow="0" windowWidth="20160" windowHeight="8145" tabRatio="842"/>
  </bookViews>
  <sheets>
    <sheet name="Skupna" sheetId="1" r:id="rId1"/>
    <sheet name="Splošna navodila" sheetId="3" r:id="rId2"/>
    <sheet name="Rekapitulacija" sheetId="4" r:id="rId3"/>
    <sheet name="Pripravljalna in rušitvena dela" sheetId="25" r:id="rId4"/>
    <sheet name="Zemeljska dela" sheetId="6" r:id="rId5"/>
    <sheet name="Betonska dela" sheetId="7" r:id="rId6"/>
    <sheet name="Tesarska dela" sheetId="8" r:id="rId7"/>
    <sheet name="Zidarska dela" sheetId="10" r:id="rId8"/>
    <sheet name="Kanalizacija" sheetId="11" r:id="rId9"/>
    <sheet name="Krovsko kleparska dela" sheetId="12" r:id="rId10"/>
    <sheet name="Ključavničarska dela" sheetId="13" r:id="rId11"/>
    <sheet name="Mizarska dela" sheetId="14" r:id="rId12"/>
    <sheet name="Keramičarska dela" sheetId="16" r:id="rId13"/>
    <sheet name="Okna in steklarska dela" sheetId="15" r:id="rId14"/>
    <sheet name="Slikopleskarska dela" sheetId="18" r:id="rId15"/>
    <sheet name="Podopolagalska dela" sheetId="19" r:id="rId16"/>
    <sheet name="Teraco in kamen" sheetId="17" r:id="rId17"/>
    <sheet name="Lahke predelne stene" sheetId="20" r:id="rId18"/>
    <sheet name="Fasada" sheetId="23" r:id="rId19"/>
    <sheet name="Zunanja ureditev" sheetId="21" r:id="rId20"/>
    <sheet name="Ostalo" sheetId="26" r:id="rId21"/>
    <sheet name="Električne napeljave" sheetId="29" r:id="rId22"/>
    <sheet name="STROJNE INSTALACIJE" sheetId="32" r:id="rId23"/>
    <sheet name="SEZNAM PONUJENE OPREME" sheetId="28" r:id="rId24"/>
  </sheets>
  <definedNames>
    <definedName name="_xlnm.Print_Area" localSheetId="5">'Betonska dela'!$A$1:$F$19</definedName>
    <definedName name="_xlnm.Print_Area" localSheetId="18">Fasada!$A$1:$F$66</definedName>
    <definedName name="_xlnm.Print_Area" localSheetId="8">Kanalizacija!$A$1:$F$14</definedName>
    <definedName name="_xlnm.Print_Area" localSheetId="12">'Keramičarska dela'!$A$1:$F$14</definedName>
    <definedName name="_xlnm.Print_Area" localSheetId="10">'Ključavničarska dela'!$A$1:$F$34</definedName>
    <definedName name="_xlnm.Print_Area" localSheetId="9">'Krovsko kleparska dela'!$A$1:$F$62</definedName>
    <definedName name="_xlnm.Print_Area" localSheetId="17">'Lahke predelne stene'!$A$1:$F$14</definedName>
    <definedName name="_xlnm.Print_Area" localSheetId="11">'Mizarska dela'!$A$1:$F$86</definedName>
    <definedName name="_xlnm.Print_Area" localSheetId="13">'Okna in steklarska dela'!$A$1:$F$129</definedName>
    <definedName name="_xlnm.Print_Area" localSheetId="20">Ostalo!$A$1:$F$22</definedName>
    <definedName name="_xlnm.Print_Area" localSheetId="15">'Podopolagalska dela'!$A$1:$F$16</definedName>
    <definedName name="_xlnm.Print_Area" localSheetId="3">'Pripravljalna in rušitvena dela'!$A$1:$F$160</definedName>
    <definedName name="_xlnm.Print_Area" localSheetId="2">Rekapitulacija!$A$1:$E$37</definedName>
    <definedName name="_xlnm.Print_Area" localSheetId="0">Skupna!$A$1:$D$33</definedName>
    <definedName name="_xlnm.Print_Area" localSheetId="14">'Slikopleskarska dela'!$A$1:$F$30</definedName>
    <definedName name="_xlnm.Print_Area" localSheetId="22">'STROJNE INSTALACIJE'!$A$1:$F$84</definedName>
    <definedName name="_xlnm.Print_Area" localSheetId="16">'Teraco in kamen'!$A$1:$F$30</definedName>
    <definedName name="_xlnm.Print_Area" localSheetId="6">'Tesarska dela'!$A$1:$F$24</definedName>
    <definedName name="_xlnm.Print_Area" localSheetId="4">'Zemeljska dela'!$A$1:$F$24</definedName>
    <definedName name="_xlnm.Print_Area" localSheetId="7">'Zidarska dela'!$A$1:$F$64</definedName>
    <definedName name="_xlnm.Print_Area" localSheetId="19">'Zunanja ureditev'!$A$1:$F$16</definedName>
    <definedName name="_xlnm.Print_Titles" localSheetId="23">'SEZNAM PONUJENE OPREME'!$3:$5</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12" i="29" l="1"/>
  <c r="F110" i="29"/>
  <c r="C20" i="1" l="1"/>
  <c r="A11" i="32"/>
  <c r="A26" i="32" s="1"/>
  <c r="F12" i="32"/>
  <c r="F18" i="32"/>
  <c r="F24" i="32"/>
  <c r="F27" i="32"/>
  <c r="F30" i="32"/>
  <c r="F33" i="32"/>
  <c r="F35" i="32"/>
  <c r="F38" i="32"/>
  <c r="F43" i="32"/>
  <c r="F48" i="32"/>
  <c r="F50" i="32"/>
  <c r="F53" i="32"/>
  <c r="F56" i="32"/>
  <c r="F59" i="32"/>
  <c r="F62" i="32"/>
  <c r="F65" i="32"/>
  <c r="F68" i="32"/>
  <c r="F71" i="32"/>
  <c r="F73" i="32"/>
  <c r="F75" i="32"/>
  <c r="F79" i="32"/>
  <c r="A81" i="32" l="1"/>
  <c r="F81" i="32"/>
  <c r="F83" i="32" s="1"/>
  <c r="C22" i="1" s="1"/>
  <c r="A32" i="32"/>
  <c r="F22" i="25"/>
  <c r="F108" i="29" l="1"/>
  <c r="F106" i="29"/>
  <c r="F104" i="29"/>
  <c r="F102" i="29"/>
  <c r="F100" i="29"/>
  <c r="F95" i="29"/>
  <c r="F93" i="29"/>
  <c r="F91" i="29"/>
  <c r="F90" i="29"/>
  <c r="F89" i="29"/>
  <c r="F84" i="29"/>
  <c r="F82" i="29"/>
  <c r="F80" i="29"/>
  <c r="F73" i="29"/>
  <c r="F71" i="29"/>
  <c r="F69" i="29"/>
  <c r="F66" i="29"/>
  <c r="F62" i="29"/>
  <c r="F57" i="29"/>
  <c r="F56" i="29"/>
  <c r="F55" i="29"/>
  <c r="F54" i="29"/>
  <c r="F46" i="29"/>
  <c r="F44" i="29"/>
  <c r="F42" i="29"/>
  <c r="F40" i="29"/>
  <c r="F38" i="29"/>
  <c r="F144" i="29"/>
  <c r="F142" i="29"/>
  <c r="F140" i="29"/>
  <c r="F138" i="29"/>
  <c r="F135" i="29"/>
  <c r="F133" i="29"/>
  <c r="F131" i="29"/>
  <c r="F129" i="29"/>
  <c r="F126" i="29"/>
  <c r="F48" i="29" l="1"/>
  <c r="F8" i="29" s="1"/>
  <c r="F74" i="29"/>
  <c r="F10" i="29" s="1"/>
  <c r="F96" i="29"/>
  <c r="F12" i="29" s="1"/>
  <c r="F116" i="29"/>
  <c r="F14" i="29" s="1"/>
  <c r="F146" i="29"/>
  <c r="F16" i="29" s="1"/>
  <c r="F64" i="23"/>
  <c r="F62" i="23"/>
  <c r="F60" i="23"/>
  <c r="E20" i="29" l="1"/>
  <c r="F20" i="29" s="1"/>
  <c r="F23" i="29" l="1"/>
  <c r="C21" i="1" s="1"/>
  <c r="F18" i="26"/>
  <c r="F16" i="26"/>
  <c r="F14" i="26"/>
  <c r="F24" i="29" l="1"/>
  <c r="F25" i="29" s="1"/>
  <c r="F125" i="15"/>
  <c r="F124" i="15"/>
  <c r="F158" i="25"/>
  <c r="F62" i="10" l="1"/>
  <c r="F12" i="19" l="1"/>
  <c r="F27" i="18" l="1"/>
  <c r="F84" i="14"/>
  <c r="F82" i="14" l="1"/>
  <c r="F80" i="14"/>
  <c r="F78" i="14"/>
  <c r="F68" i="14"/>
  <c r="F75" i="14"/>
  <c r="F76" i="14"/>
  <c r="F74" i="14"/>
  <c r="F71" i="14"/>
  <c r="F69" i="14"/>
  <c r="F67" i="14"/>
  <c r="F64" i="14"/>
  <c r="F62" i="14"/>
  <c r="F59" i="14"/>
  <c r="F58" i="14"/>
  <c r="F57" i="14"/>
  <c r="F60" i="12"/>
  <c r="F58" i="12"/>
  <c r="F57" i="12"/>
  <c r="F54" i="12"/>
  <c r="F53" i="12"/>
  <c r="F52" i="12"/>
  <c r="F23" i="14" l="1"/>
  <c r="F16" i="15" l="1"/>
  <c r="F17" i="15"/>
  <c r="F118" i="15"/>
  <c r="F117" i="15"/>
  <c r="F111" i="15"/>
  <c r="F110" i="15"/>
  <c r="F106" i="15"/>
  <c r="F105" i="15"/>
  <c r="F88" i="15"/>
  <c r="F87" i="15"/>
  <c r="F86" i="15"/>
  <c r="F49" i="12"/>
  <c r="F47" i="12"/>
  <c r="F45" i="12"/>
  <c r="F43" i="12"/>
  <c r="F41" i="12"/>
  <c r="F39" i="12"/>
  <c r="F37" i="12"/>
  <c r="F35" i="12"/>
  <c r="F21" i="12"/>
  <c r="F60" i="10" l="1"/>
  <c r="F58" i="10" l="1"/>
  <c r="F56" i="10"/>
  <c r="F42" i="10"/>
  <c r="F22" i="8" l="1"/>
  <c r="F17" i="7" l="1"/>
  <c r="F156" i="25"/>
  <c r="F154" i="25"/>
  <c r="F16" i="23" l="1"/>
  <c r="F27" i="23" l="1"/>
  <c r="F26" i="23"/>
  <c r="F25" i="23"/>
  <c r="F24" i="23"/>
  <c r="F23" i="23"/>
  <c r="F22" i="23"/>
  <c r="F21" i="23"/>
  <c r="F20" i="23"/>
  <c r="F19" i="23"/>
  <c r="F12" i="26" l="1"/>
  <c r="F20" i="26" s="1"/>
  <c r="F22" i="26" l="1"/>
  <c r="F23" i="26" s="1"/>
  <c r="F24" i="26" s="1"/>
  <c r="E36" i="4" s="1"/>
  <c r="F25" i="18"/>
  <c r="F12" i="20"/>
  <c r="F25" i="17" l="1"/>
  <c r="F23" i="18" l="1"/>
  <c r="F152" i="25" l="1"/>
  <c r="F33" i="12" l="1"/>
  <c r="F54" i="10"/>
  <c r="F52" i="10"/>
  <c r="F127" i="15"/>
  <c r="F50" i="10"/>
  <c r="F150" i="25"/>
  <c r="F148" i="25"/>
  <c r="F21" i="18"/>
  <c r="F81" i="15"/>
  <c r="F32" i="13"/>
  <c r="F31" i="13"/>
  <c r="F30" i="13"/>
  <c r="F29" i="13"/>
  <c r="F14" i="21" l="1"/>
  <c r="F22" i="17" l="1"/>
  <c r="F28" i="17"/>
  <c r="F120" i="15"/>
  <c r="F48" i="10"/>
  <c r="F53" i="15"/>
  <c r="F52" i="15"/>
  <c r="F51" i="15"/>
  <c r="F50" i="15"/>
  <c r="F49" i="15"/>
  <c r="F54" i="14"/>
  <c r="F53" i="14"/>
  <c r="F52" i="14"/>
  <c r="F51" i="14"/>
  <c r="F50" i="14"/>
  <c r="F49" i="14"/>
  <c r="F48" i="14"/>
  <c r="F47" i="14"/>
  <c r="F27" i="14"/>
  <c r="F24" i="14"/>
  <c r="F22" i="14"/>
  <c r="F31" i="12"/>
  <c r="F46" i="10"/>
  <c r="F44" i="10"/>
  <c r="F146" i="25" l="1"/>
  <c r="F144" i="25"/>
  <c r="F142" i="25"/>
  <c r="F140" i="25"/>
  <c r="F138" i="25"/>
  <c r="F136" i="25"/>
  <c r="F134" i="25"/>
  <c r="F132" i="25"/>
  <c r="F130" i="25"/>
  <c r="F128" i="25"/>
  <c r="F126" i="25"/>
  <c r="F123" i="25"/>
  <c r="F122" i="25"/>
  <c r="F119" i="25"/>
  <c r="F117" i="25"/>
  <c r="F116" i="25"/>
  <c r="F115" i="25"/>
  <c r="F114" i="25"/>
  <c r="F113" i="25"/>
  <c r="F112" i="25"/>
  <c r="F111" i="25"/>
  <c r="F110" i="25"/>
  <c r="F109" i="25"/>
  <c r="F108" i="25"/>
  <c r="F107" i="25"/>
  <c r="F106" i="25"/>
  <c r="F105" i="25"/>
  <c r="F104" i="25"/>
  <c r="F103" i="25"/>
  <c r="F100" i="25"/>
  <c r="F99" i="25"/>
  <c r="F98" i="25"/>
  <c r="F97" i="25"/>
  <c r="F109" i="15" l="1"/>
  <c r="F104" i="15"/>
  <c r="F101" i="15"/>
  <c r="F116" i="15"/>
  <c r="F78" i="15"/>
  <c r="F77" i="15"/>
  <c r="F76" i="15"/>
  <c r="F75" i="15"/>
  <c r="F74" i="15"/>
  <c r="F73" i="15"/>
  <c r="F72" i="15"/>
  <c r="F71" i="15"/>
  <c r="F70" i="15"/>
  <c r="F69" i="15"/>
  <c r="F68" i="15"/>
  <c r="F67" i="15"/>
  <c r="F66" i="15"/>
  <c r="F65" i="15"/>
  <c r="F64" i="15"/>
  <c r="F63" i="15"/>
  <c r="F62" i="15"/>
  <c r="F97" i="15"/>
  <c r="F96" i="15"/>
  <c r="F95" i="15"/>
  <c r="F94" i="15"/>
  <c r="F93" i="15"/>
  <c r="F92" i="15"/>
  <c r="F91" i="15"/>
  <c r="F90" i="15"/>
  <c r="F89" i="15"/>
  <c r="F100" i="15"/>
  <c r="F85" i="15"/>
  <c r="F84" i="15"/>
  <c r="F59" i="15"/>
  <c r="F29" i="12"/>
  <c r="F27" i="12"/>
  <c r="F25" i="12"/>
  <c r="F56" i="23" l="1"/>
  <c r="F58" i="23"/>
  <c r="F53" i="23"/>
  <c r="F52" i="23"/>
  <c r="F49" i="23"/>
  <c r="F46" i="23"/>
  <c r="F45" i="23"/>
  <c r="F44" i="23"/>
  <c r="F43" i="23"/>
  <c r="F42" i="23"/>
  <c r="F41" i="23"/>
  <c r="F18" i="10"/>
  <c r="F16" i="10"/>
  <c r="F14" i="10"/>
  <c r="F84" i="25"/>
  <c r="F23" i="12" l="1"/>
  <c r="F40" i="10" l="1"/>
  <c r="F26" i="13"/>
  <c r="F12" i="11"/>
  <c r="F20" i="8"/>
  <c r="F16" i="8"/>
  <c r="F13" i="7" l="1"/>
  <c r="F22" i="6"/>
  <c r="F19" i="12" l="1"/>
  <c r="F38" i="23" l="1"/>
  <c r="F37" i="23"/>
  <c r="F36" i="23"/>
  <c r="F35" i="23"/>
  <c r="F34" i="23"/>
  <c r="F33" i="23"/>
  <c r="F32" i="23"/>
  <c r="F31" i="23"/>
  <c r="F30" i="23"/>
  <c r="F19" i="17" l="1"/>
  <c r="F14" i="17" l="1"/>
  <c r="F17" i="17"/>
  <c r="F58" i="15" l="1"/>
  <c r="F57" i="15"/>
  <c r="F56" i="15"/>
  <c r="F17" i="12" l="1"/>
  <c r="F15" i="12"/>
  <c r="F11" i="17"/>
  <c r="F30" i="17" l="1"/>
  <c r="F31" i="17" s="1"/>
  <c r="F32" i="17" s="1"/>
  <c r="E31" i="4" s="1"/>
  <c r="F94" i="25"/>
  <c r="F24" i="10"/>
  <c r="F26" i="10"/>
  <c r="F46" i="15"/>
  <c r="F45" i="15"/>
  <c r="F44" i="15"/>
  <c r="F43" i="15"/>
  <c r="F42" i="15"/>
  <c r="F35" i="15" l="1"/>
  <c r="F29" i="15"/>
  <c r="F28" i="15"/>
  <c r="F27" i="15"/>
  <c r="F26" i="15"/>
  <c r="F25" i="15"/>
  <c r="F24" i="15"/>
  <c r="F23" i="15"/>
  <c r="F22" i="15"/>
  <c r="F21" i="15"/>
  <c r="F20" i="15"/>
  <c r="F32" i="15"/>
  <c r="F15" i="15"/>
  <c r="F14" i="15"/>
  <c r="F13" i="15"/>
  <c r="F44" i="14" l="1"/>
  <c r="F39" i="14"/>
  <c r="F42" i="14"/>
  <c r="F41" i="14"/>
  <c r="F40" i="14"/>
  <c r="F38" i="14"/>
  <c r="F37" i="14"/>
  <c r="F36" i="14"/>
  <c r="F18" i="14" l="1"/>
  <c r="F24" i="13" l="1"/>
  <c r="F22" i="13"/>
  <c r="F21" i="13"/>
  <c r="F20" i="13"/>
  <c r="F19" i="13"/>
  <c r="F18" i="13"/>
  <c r="F17" i="13"/>
  <c r="F16" i="13"/>
  <c r="F13" i="13"/>
  <c r="F34" i="13" l="1"/>
  <c r="F35" i="13" s="1"/>
  <c r="F36" i="13" s="1"/>
  <c r="E25" i="4" s="1"/>
  <c r="F13" i="12"/>
  <c r="F92" i="25"/>
  <c r="F90" i="25"/>
  <c r="F88" i="25"/>
  <c r="F86" i="25"/>
  <c r="F62" i="12" l="1"/>
  <c r="F63" i="12" s="1"/>
  <c r="F64" i="12" s="1"/>
  <c r="E24" i="4" s="1"/>
  <c r="F57" i="25"/>
  <c r="F56" i="25"/>
  <c r="F53" i="25"/>
  <c r="F62" i="25"/>
  <c r="F61" i="25"/>
  <c r="F60" i="25"/>
  <c r="F59" i="25"/>
  <c r="F58" i="25"/>
  <c r="F55" i="25"/>
  <c r="F54" i="25"/>
  <c r="F52" i="25"/>
  <c r="F47" i="25" l="1"/>
  <c r="F45" i="25"/>
  <c r="F40" i="25" l="1"/>
  <c r="F37" i="25"/>
  <c r="F36" i="25"/>
  <c r="F35" i="25"/>
  <c r="F34" i="25"/>
  <c r="F41" i="25"/>
  <c r="F31" i="25"/>
  <c r="F39" i="25"/>
  <c r="F38" i="25"/>
  <c r="F30" i="25"/>
  <c r="F29" i="25"/>
  <c r="F28" i="25"/>
  <c r="F27" i="25"/>
  <c r="F26" i="25"/>
  <c r="F25" i="25"/>
  <c r="F24" i="25"/>
  <c r="F23" i="25"/>
  <c r="F18" i="25"/>
  <c r="F19" i="25"/>
  <c r="F17" i="25"/>
  <c r="F16" i="25"/>
  <c r="F15" i="25"/>
  <c r="F14" i="25"/>
  <c r="F14" i="19"/>
  <c r="F38" i="10"/>
  <c r="F82" i="25"/>
  <c r="F19" i="18" l="1"/>
  <c r="F36" i="10" l="1"/>
  <c r="F34" i="10"/>
  <c r="F11" i="21" l="1"/>
  <c r="F16" i="21" s="1"/>
  <c r="F17" i="21" s="1"/>
  <c r="F18" i="21" s="1"/>
  <c r="E35" i="4" s="1"/>
  <c r="C19" i="1" s="1"/>
  <c r="F32" i="10" l="1"/>
  <c r="F20" i="10"/>
  <c r="F10" i="11" l="1"/>
  <c r="F14" i="11" s="1"/>
  <c r="F15" i="11" s="1"/>
  <c r="F16" i="11" s="1"/>
  <c r="E20" i="4" s="1"/>
  <c r="F80" i="25"/>
  <c r="F78" i="25" l="1"/>
  <c r="F76" i="25"/>
  <c r="F74" i="25"/>
  <c r="F72" i="25"/>
  <c r="F70" i="25"/>
  <c r="F68" i="25"/>
  <c r="F66" i="25"/>
  <c r="F64" i="25"/>
  <c r="F49" i="25"/>
  <c r="F43" i="25"/>
  <c r="F13" i="25"/>
  <c r="F160" i="25" l="1"/>
  <c r="F30" i="14"/>
  <c r="F15" i="14"/>
  <c r="F10" i="20"/>
  <c r="F14" i="20" s="1"/>
  <c r="F15" i="20" s="1"/>
  <c r="F16" i="20" s="1"/>
  <c r="E32" i="4" s="1"/>
  <c r="F161" i="25" l="1"/>
  <c r="F162" i="25" s="1"/>
  <c r="E15" i="4" s="1"/>
  <c r="F66" i="23"/>
  <c r="F67" i="23" s="1"/>
  <c r="F68" i="23" s="1"/>
  <c r="E33" i="4" s="1"/>
  <c r="F35" i="14" l="1"/>
  <c r="F17" i="18" l="1"/>
  <c r="F13" i="18"/>
  <c r="F15" i="18"/>
  <c r="F11" i="18" l="1"/>
  <c r="F30" i="18" s="1"/>
  <c r="F10" i="19"/>
  <c r="F16" i="19" s="1"/>
  <c r="F31" i="18" l="1"/>
  <c r="F32" i="18" s="1"/>
  <c r="E29" i="4" s="1"/>
  <c r="F123" i="15"/>
  <c r="F41" i="15"/>
  <c r="F38" i="15"/>
  <c r="F12" i="15"/>
  <c r="F12" i="16"/>
  <c r="F10" i="16"/>
  <c r="F14" i="16" l="1"/>
  <c r="F15" i="16" s="1"/>
  <c r="F16" i="16" s="1"/>
  <c r="E27" i="4" s="1"/>
  <c r="F129" i="15"/>
  <c r="F130" i="15" s="1"/>
  <c r="F131" i="15" s="1"/>
  <c r="E28" i="4" s="1"/>
  <c r="F12" i="14"/>
  <c r="F17" i="19" l="1"/>
  <c r="F18" i="19" s="1"/>
  <c r="E30" i="4" s="1"/>
  <c r="F30" i="10"/>
  <c r="F28" i="10"/>
  <c r="F22" i="10"/>
  <c r="F11" i="10"/>
  <c r="F9" i="10"/>
  <c r="F18" i="8"/>
  <c r="F14" i="8"/>
  <c r="F12" i="8"/>
  <c r="F15" i="7"/>
  <c r="F11" i="7"/>
  <c r="F20" i="6"/>
  <c r="F18" i="6"/>
  <c r="F16" i="6"/>
  <c r="F14" i="6"/>
  <c r="F12" i="6"/>
  <c r="F19" i="7" l="1"/>
  <c r="F20" i="7" s="1"/>
  <c r="F21" i="7" s="1"/>
  <c r="E17" i="4" s="1"/>
  <c r="F64" i="10"/>
  <c r="F65" i="10" s="1"/>
  <c r="F66" i="10" s="1"/>
  <c r="E19" i="4" s="1"/>
  <c r="F24" i="8"/>
  <c r="F25" i="8" s="1"/>
  <c r="F26" i="8" s="1"/>
  <c r="E18" i="4" s="1"/>
  <c r="F24" i="6"/>
  <c r="F25" i="6" l="1"/>
  <c r="F26" i="6" s="1"/>
  <c r="E16" i="4" s="1"/>
  <c r="F32" i="14"/>
  <c r="F86" i="14" l="1"/>
  <c r="E21" i="4"/>
  <c r="C17" i="1" s="1"/>
  <c r="F87" i="14" l="1"/>
  <c r="F88" i="14" s="1"/>
  <c r="E26" i="4" s="1"/>
  <c r="E34" i="4" s="1"/>
  <c r="C18" i="1" l="1"/>
  <c r="C23" i="1" s="1"/>
  <c r="C25" i="1" s="1"/>
  <c r="C26" i="1" s="1"/>
  <c r="E37" i="4"/>
</calcChain>
</file>

<file path=xl/sharedStrings.xml><?xml version="1.0" encoding="utf-8"?>
<sst xmlns="http://schemas.openxmlformats.org/spreadsheetml/2006/main" count="2263" uniqueCount="816">
  <si>
    <t>Investitor:</t>
  </si>
  <si>
    <t>Mestna občina Ljubljana</t>
  </si>
  <si>
    <t>Objekt:</t>
  </si>
  <si>
    <t>Mestni trg 1, Ljubljana</t>
  </si>
  <si>
    <t>PZI - načrt Arhitekture</t>
  </si>
  <si>
    <t>Za gradnjo:</t>
  </si>
  <si>
    <t>Vrsta proj. dok.:</t>
  </si>
  <si>
    <t>Projektant:</t>
  </si>
  <si>
    <t>Ljubljana - Črnuče</t>
  </si>
  <si>
    <t>Št. projekta:</t>
  </si>
  <si>
    <t>POPIS DEL IN PROJEKTANTSKI PREDRAČUN GRADBENO OBRTNIŠKIH DEL</t>
  </si>
  <si>
    <t>SKUPNA REKAPITUACIJA</t>
  </si>
  <si>
    <t>1.</t>
  </si>
  <si>
    <t>A.</t>
  </si>
  <si>
    <t>GRADBENA DELA</t>
  </si>
  <si>
    <t>B.</t>
  </si>
  <si>
    <t>OBRTNIŠKA DELA</t>
  </si>
  <si>
    <t>C.</t>
  </si>
  <si>
    <t>ZUNANJA UREDITEV</t>
  </si>
  <si>
    <t>D.</t>
  </si>
  <si>
    <t>E.</t>
  </si>
  <si>
    <t>ELEKTRO NAPELJAVE</t>
  </si>
  <si>
    <t>SKUPAJ</t>
  </si>
  <si>
    <t>OPOMBA:</t>
  </si>
  <si>
    <t>Izvajalec je dolžan vse opise, mere, količine in obdelave kontrolirati po zadnje veljavnih načrtih, opisih in detajlih.</t>
  </si>
  <si>
    <t>SKUPAJ Z DDV</t>
  </si>
  <si>
    <t>Splošna opozorila in obveznosti izvajalca</t>
  </si>
  <si>
    <t>Pri izdelavi ponudbe in izvedbi je potrebno posebej upoštevati in zajeti v enotnih cenah nekatere dejavnike vezane na značaj in lokacijo objekta v katerem se izvajajo preureditvena dela.</t>
  </si>
  <si>
    <t>Datum proj:</t>
  </si>
  <si>
    <t>Posebnosti in zahtevnost lokacije objekta glede na prometni režim v mestu.</t>
  </si>
  <si>
    <t>Posebna zaščita prostorov, ki niso predmet preureditve.</t>
  </si>
  <si>
    <t>Povečan obseg ročnega dela in specifični gradbeni posegi pri izvajanju rušitvenih del.</t>
  </si>
  <si>
    <t>Problematika dostopov in dovozov ter zadrževanje gradbene mehanizacije (transporti) v zvezi z lego objekta v prostoru.</t>
  </si>
  <si>
    <t>Stroški zaradi organiziranja gradbišča v mestu (gradbiščna deponija, gradbiščna pisarna, prostori za delavce, sanitarije, takse in podobno).</t>
  </si>
  <si>
    <t>Povečano razmerje ročno vgrajenega materiala in ročnih transportov materiala in opreme.</t>
  </si>
  <si>
    <t>Visoka kakovost vgrajenih materialov.</t>
  </si>
  <si>
    <t>Vsa potrebna zaščita vseh elementov v objektu med izvajanjem del.</t>
  </si>
  <si>
    <t>Vsa potrebna zidarska in druga pomoč pri izvajanju predvidenih del.</t>
  </si>
  <si>
    <t>Čiščenje objekta med izvajanjem del in finalno čiščenje po končanih delih, oziroma pred predajo objekta naročniku.</t>
  </si>
  <si>
    <t>V primeru slabega vremena je izvajalec dolžan zaščititi notranjost stavbe pred vdorom vode in drugimi poškodbami.</t>
  </si>
  <si>
    <t>Pri pripravi vseh odprtin je potrebno upoštevati in izvesi tudi potrebna popravila obstoječe lesene konstrukcije, če je bila ta poškodovana v času rušitvenih del.</t>
  </si>
  <si>
    <t>Upoštervati stroške organizacije gradbišča, kot tudi vse druge potrebne stroške za izvedbo predvidenih del.</t>
  </si>
  <si>
    <t>Pri delu  materiali, ki vsebujejo azbest je dela potrebno izvajati v skladu z veljavnimi predpisi.</t>
  </si>
  <si>
    <t>Sestavni del popisa je načrt arhitekture z vsemi sestavnimi deli.</t>
  </si>
  <si>
    <t>Upoštevati je potrebno tudi izdelavo vse potrebne delavnišče dokumentacije za fasadne in druge gradbene elemente.</t>
  </si>
  <si>
    <t>Vsa navedena komercialna imane, oziroma nazivi materialov in izdelkov so navedena kot minimalne zahteve za kakovost in nivo ponujenih materialov in storitev. Izvajalec mora dobaviti in vgraditi po kakovosti enakovredne ali boljše elemente</t>
  </si>
  <si>
    <t>Energetska sanacija objekta in investicijsko vzdrževalna dela</t>
  </si>
  <si>
    <t xml:space="preserve">Arhitektonika d.o.o., Cesta v podboršt 11a, </t>
  </si>
  <si>
    <t>REKAPITULACIJA</t>
  </si>
  <si>
    <t>I.</t>
  </si>
  <si>
    <t>II.</t>
  </si>
  <si>
    <t>III.</t>
  </si>
  <si>
    <t>IV.</t>
  </si>
  <si>
    <t>V.</t>
  </si>
  <si>
    <t>VI.</t>
  </si>
  <si>
    <t>VII.</t>
  </si>
  <si>
    <t>Zemeljska dela</t>
  </si>
  <si>
    <t>Betonska dela</t>
  </si>
  <si>
    <t>Tesarska dela</t>
  </si>
  <si>
    <t>Zidarska dela</t>
  </si>
  <si>
    <t>Kanalizacija</t>
  </si>
  <si>
    <t>GRADBENA DELA SKUPAJ</t>
  </si>
  <si>
    <t>Krovsko kleparska dela</t>
  </si>
  <si>
    <t>Ključavničarska dela</t>
  </si>
  <si>
    <t>Mizarska dela</t>
  </si>
  <si>
    <t>Keramičarska dela</t>
  </si>
  <si>
    <t>Slikopleskarska dela</t>
  </si>
  <si>
    <t>Lahke predelne stene in stropovi</t>
  </si>
  <si>
    <t>OBRTNIŠKA DELA SKUPAJ</t>
  </si>
  <si>
    <t>SKUPAJ OCENJENA VREDNOST DEL</t>
  </si>
  <si>
    <t>Rušitvena dela se morajo izvajati v skladu s predpisi o varstvu pri delu in s rušitvenim elaboratom, če je ta potreben. Izvajalec  je dolžan zavarovati delovišče in okolico ter poskbeti da ne ogrozi okolice. V ceni je potrebno upoštevati vsa pomožna dela odre in podobno, dostope v in izven objekta, vse varovalne ukrepe, zaščito objekta v notranjosti in okolici, vse potrebne transporte, dovoljenja, zapore, komunalne takse in ostale stroške, vključno s predajo odpadnega materijala v trajno deponijo in plačilom ustreznih pristojbin in pridobitvijo certifikatov o prevzemu, oziroma uničenju materiala. Izvajalec mora poskrbeti za ustrezno začasno deponijo na gradbišču, pazljivo ravnanje in zaščita elementov, ki so predvideni za ponovno vgradnjo.</t>
  </si>
  <si>
    <t>Rušitvena dela povezana z lesenimi elementi obstoječega objekta morajo izvajati ustrezno kvalificirani izvajalci - mizarji.</t>
  </si>
  <si>
    <t>Vrsta dok.:</t>
  </si>
  <si>
    <t>Št. proj:</t>
  </si>
  <si>
    <t>enota</t>
  </si>
  <si>
    <t>kol</t>
  </si>
  <si>
    <t>cena/enoto</t>
  </si>
  <si>
    <t>skupaj</t>
  </si>
  <si>
    <t>kom</t>
  </si>
  <si>
    <t>kpl</t>
  </si>
  <si>
    <t>R07</t>
  </si>
  <si>
    <t>R08</t>
  </si>
  <si>
    <t>kos</t>
  </si>
  <si>
    <t>R09</t>
  </si>
  <si>
    <t>R10</t>
  </si>
  <si>
    <t>R11</t>
  </si>
  <si>
    <t>R12</t>
  </si>
  <si>
    <t>R13</t>
  </si>
  <si>
    <t>R15</t>
  </si>
  <si>
    <t>R16</t>
  </si>
  <si>
    <t>R17</t>
  </si>
  <si>
    <t>R18</t>
  </si>
  <si>
    <t>m2</t>
  </si>
  <si>
    <t>R23</t>
  </si>
  <si>
    <t>R24</t>
  </si>
  <si>
    <t>R25</t>
  </si>
  <si>
    <t>R26</t>
  </si>
  <si>
    <t>Ozn.</t>
  </si>
  <si>
    <t>Opis</t>
  </si>
  <si>
    <t>Ponudnik/izvajalec je dolžan pred oddajo ponudbe natančno pregledati objekt in okolico, v ponudbi pa upoštevati izdelavo rušitvenega projekta/elaborata in elaborat varstva pri delu skladno z vsemi veljavnimi standardi, predpisi in normativi, upoštevaje pri rušitvah vsa potrebna varovanja in ustrezne predpise, kot tudi predpise o ločevanju in deponiranju odpadkov in ruševin ter še posebej ravnanje z azbestnimi izdelki. Ponudba mora vsebovati vse morebitne druge štroške vezane na rušenje objekta.</t>
  </si>
  <si>
    <t>Splošni opis</t>
  </si>
  <si>
    <t>Vsa geodetska merjenja morajo biti zajeta v enotnih cenah zemeljskih del! Način izvedbe zemeljskih del je prepuščen tehnologiji in opremljenosti izvajalca in je v predračunu le predviden! Posebno pozornost je posvetiti izkopu ob in med obstoječimi objekti.</t>
  </si>
  <si>
    <t>Vse izkope je izvajalec dolžan izvajati v skladu s predpisi o varnosti pri delu!</t>
  </si>
  <si>
    <t xml:space="preserve">Izvajalec je dolžan pri sestavi ponudbe in izvajanju del upoštevati vse grafične in tekstualne dela projekta. V primeru tiskarskih napak in neskladij  v projektu je dolžan na to opozoriti projektanta pred oddajo ponudbe. </t>
  </si>
  <si>
    <t>Vsi delavniški načrti sodijo v v sklop izvajalčeve ponudbe in jih potrjuje projektant med njihovo izdelavo. Vzorce vseh finalnih materialov je ponudnik dolžan predložiti projektantu v potrditev. Pred oddajo ponudbe je obvezen ogled objekta.</t>
  </si>
  <si>
    <t>Izvajalec mora poskrbeti za ustrezno začasno deponijo na gradbišču in za stalno deponijo. V ceni je potrebno upoštevati vse varovalne ukrepe, zaščito objekta, podpiranje in zavarovanje obstoječih konstrukcij, vse potrebne transporte, dovoljenja, zapore, komunalne takse in ostale stroške.</t>
  </si>
  <si>
    <t>2.</t>
  </si>
  <si>
    <t>m3</t>
  </si>
  <si>
    <t>3.</t>
  </si>
  <si>
    <t>4.</t>
  </si>
  <si>
    <t>5.</t>
  </si>
  <si>
    <t>Zasip za temelji po končanih delih. Dovoz iz gradbiščne deponije do mesta vgrajevanja, razgrinjanje, planiranje in utrjevanje v plasteh do 20 cm do potrebne trdnosti, obračun po m3 utrjenega vgrajenega materiala.</t>
  </si>
  <si>
    <t>6.</t>
  </si>
  <si>
    <t xml:space="preserve">Nakladanje in odvoz odvečnega materiala od izkopov v trajno deponijo gradbenih odpadkov, vključno s potrebnimi pristojbinami. Obračun m3 v raščenem stanju. </t>
  </si>
  <si>
    <t>Pri vseh opisih delovnih postavk smiselno veljajo splošna določila standardiziranih opisov del za visoko gradnjo GIPOSS. V enotnih cenah je upoštevati ves potrebni material, delo in  transporte. Vgrajeno franko objekt!</t>
  </si>
  <si>
    <t>Vsi delavniški načrti sodijo v v sklop izvajalčeve ponudbe in jih potrjuje projektant med njihovo izdelavo. Vzorce vseh finalnih materialov je ponudnik dolžan predložiti projektantu v potrditev.</t>
  </si>
  <si>
    <t>Posebna opomba za izdelavo betona: Pri dobavi in vgradnji betonov za vidne površine betona je potrebna posebna pozornost za recepturo betona z ustrezno sestavo in zrnavostjo agregata v izogib nastajanju gnezd v betonu in podobno.</t>
  </si>
  <si>
    <t>Pri izvedbi vseh betonskih konstrukcijskih in drugih elementov je upoštevati izdelavo vseh potrebnih ležišč, stikov in prilagoditev na obstoječe elemente kot tudi vso potrebno zaščito obstoječega objekta.</t>
  </si>
  <si>
    <t>7.</t>
  </si>
  <si>
    <t>kg</t>
  </si>
  <si>
    <t>Posebna opomba za opaže: Pri vseh opažih za vidne površine betonov (vsi betoni z izjemo temeljev in površin zasutih z zemljino ali obdelanih kasneje z oblogami, se uporablja gladke opažne plošče.</t>
  </si>
  <si>
    <t>Vse plošče, na katerih se pokažejo poškodbe, oziroma prekomerna uporaba, je izvajalec dolžan brez opozorila takoj zamenjati z novimi, kar mora biti zajeto v osnovni ceni, kot tudi čiščenje in mazanje plošč po vsaki uporabi.</t>
  </si>
  <si>
    <t>Pri opaženju vseh betonskih konstrukcij je v enotnih cenah upoštevati tudi izdelavo vseh odprtin in prebojev za instalcije, razne prehode, vrata, okna in podobno, kot je predvideno po detajlnih načrtoh in opisih gradbeno-obrtniških in instalacijskih del.</t>
  </si>
  <si>
    <t>m1</t>
  </si>
  <si>
    <t>8.</t>
  </si>
  <si>
    <t>9.</t>
  </si>
  <si>
    <t>10.</t>
  </si>
  <si>
    <t>11.</t>
  </si>
  <si>
    <t>ura</t>
  </si>
  <si>
    <t>13.</t>
  </si>
  <si>
    <t xml:space="preserve">Ponudnik je dolžan pri ponudbi upoštevati vse povezane stroške, ki so potrebni za tehnično pravilno izvedbo del, ki jih ponuja v izvedbo (kot npr. razni pritrdilni,  vezni, tesnilni material, podkonstrukcije  in podobno. </t>
  </si>
  <si>
    <t xml:space="preserve">Ponudnik je dolžan pri ponudbi upoštevati vse povezane stroške, ki so potrebni za tehnično pravilno izvedbo del, ki jih ponuja v izvedbo (kot npr. razni pritrdilni, vezni, tesnilni material, podkonstrukcije  in podobno. </t>
  </si>
  <si>
    <t>Vsi vgrajeni materiali morajo biti usklajeni z obstoječimi.</t>
  </si>
  <si>
    <t>Prav tako je pri ponudbi in izvedbi potrebno upoštevati vso potrebno gradbeno, zidarsko in ostalo pomoč pri izvedbi obrtniških del in vgradnji predvidenih materialov.</t>
  </si>
  <si>
    <t xml:space="preserve">Ključavničarski izdelki mora biti izvedeni po shemah in podrobnih opisih! Vse mere preveriti na mestu po izvršenih gradbenih delih! </t>
  </si>
  <si>
    <t>Vsa vrata so opremljena s trojnimi trikrakimi nasadili.</t>
  </si>
  <si>
    <t>Okna in steklarska dela</t>
  </si>
  <si>
    <t>VIII.</t>
  </si>
  <si>
    <t>Podopolagalska dela</t>
  </si>
  <si>
    <t>IX.</t>
  </si>
  <si>
    <t>X.</t>
  </si>
  <si>
    <t>Lahke predelene stene in stropovi</t>
  </si>
  <si>
    <t>Vsi jekleni izdelki, ki niso RF izvedbe ali vročecinkani morajo biti pred dostavo na gradbišče očiščeni s peskanjem (Sa 2,0), protikorozijsko zaščiteni z osnovnim premazom Epoxi (2x 60 mikronov) in končnim premazom Poliuretan (2x50 mikronov). Barvni ton po izboru projektanta.</t>
  </si>
  <si>
    <t>SKUPAJ ZEMELJSKA DELA</t>
  </si>
  <si>
    <t>SKUPAJ BETONSKA DELA</t>
  </si>
  <si>
    <t>SKUPAJ TESARSKA DELA</t>
  </si>
  <si>
    <t>SKUPAJ ZIDARSKA DELA</t>
  </si>
  <si>
    <t>SKUPAJ KANALIZACIJA</t>
  </si>
  <si>
    <t>SKUPAJ KROVSKO KLEPARSKA DELA</t>
  </si>
  <si>
    <t>SKUPAJ KLJUČAVNIČARSKA DELA</t>
  </si>
  <si>
    <t>SKUPAJ MIZARSKA DELA</t>
  </si>
  <si>
    <t>SKUPAJ KERAMIČARSKA DELA</t>
  </si>
  <si>
    <t>SKUPAJ OKNA IN STEKLARSKA DELA</t>
  </si>
  <si>
    <t>SKUPAJ SLIKOPLESKARSKA DELA</t>
  </si>
  <si>
    <t>SKUPAJ PODOPOLAGALSKA DELA</t>
  </si>
  <si>
    <t>SKUPAJ KAMNOSEŠKA DELA</t>
  </si>
  <si>
    <t>SKUPAJ LAHKE PREDELNE STENE IN STROPOVI</t>
  </si>
  <si>
    <t>XI.</t>
  </si>
  <si>
    <t>Fasada</t>
  </si>
  <si>
    <t>Skupaj fasada</t>
  </si>
  <si>
    <t>€</t>
  </si>
  <si>
    <t>Razna režijska dela in pomoč, ki niso zajeta v popisu del, se pa izkažejo za nujna, obračunano po dejansko porabljenem času in materialu, ocenjeno, obračun ura PK.</t>
  </si>
  <si>
    <t>Razna režijska dela in pomoč, ki niso zajeta v popisu del, se pa izkažejo za nujna, obračunano po dejansko porabljenem času in materialu, ocenjeno, obračun ura KV.</t>
  </si>
  <si>
    <t>Odstranjevanje obstoječega opleska na stropu. Vse kompletno s čiščenjem podlage po tehnologiji izvajalca. Obračun m2.</t>
  </si>
  <si>
    <t>Barvanje stropov. Priprava podlage (po odstranitvi opleska), 2x kitanje  in brušenje, glajenje ter dvakratno barvanje z disperzijskimi barvami za notranja dela v tonu po izboru. Vključno ves material za pripravo podlage, kitanje, glajenje, barvanje. Izvedba del po specifikacijah in navodilih proizvajalcev materialov. Obračun m2.</t>
  </si>
  <si>
    <t>R05</t>
  </si>
  <si>
    <t>R06</t>
  </si>
  <si>
    <t>Teracerska in kamnoseška dela</t>
  </si>
  <si>
    <t>DDV 22%</t>
  </si>
  <si>
    <t>SKUPAJ VSA DELA</t>
  </si>
  <si>
    <t>Dobava in vgradnja zaščite pred poškodbami prstov na vratih. Dvodelna izvedba. Na notranji strani vrat PP profil vpet v alu profil privijačen na podlago. Vpenjanje na klik. Ojačani pregibni spoji. Na zunanji strani Alu pokrivni profil privijačen v vratni okvir. Velikost profila prilagojena dimenziji vratnega nasadila. Dolžina 210 cm. Standardna barva po izboru projektanta. Vključno z vsem potrebnim materialom in priborom. Obračun kos.</t>
  </si>
  <si>
    <t xml:space="preserve">Določanje dimenzij profilov in dimenzioniranje potrebnih podkonstrukcij je predmet dobavitelja stavbnega pohištva in je sestavni del izvedbe. </t>
  </si>
  <si>
    <t>Dovoz iz gradbiščne deponije, razgrnitev in ravnanje humusa za zatravitev terena na mestu zemeljskih del ob objektu v debelini 25 cm, zatravitev in vzdrževanje zelenice v  prvih šestih mesecih rasti trave. Vključno z dovozom in ravnanjem humsa, sejanjem trave, zalivanjem in košenjem. Vse po specifikaciji dobavitelja semenskega materiala in izvajalca del. Obračun m2.</t>
  </si>
  <si>
    <t>Skupaj</t>
  </si>
  <si>
    <t>XII.</t>
  </si>
  <si>
    <t>Zunanja ureditev</t>
  </si>
  <si>
    <t>Vzpostavitev gradbišča skladno z varnostnim načrtom in tehnologijo izvajalca del, vključno z ureditvijo začasne gradbiščne deponije za ločeno zbiranje gradbenih odpadkov, ureditvijo dovoznih poti preko funkcionalnega zemljišča investitorja. Všteti so tudi stroški za začasni vodovodni priključek na vodovodno in električno omrežje. Stroški za porabo vode in električlne energije so breme izvajalca. Obračun kpl.</t>
  </si>
  <si>
    <t>Pregled, zaznamovanje tras komunalnih vodov  vodovodnih in električnih napeljav v območju del na objektu s pristojnimi upravitelji komunalnih vodov. Obračun kpl.</t>
  </si>
  <si>
    <t>15.</t>
  </si>
  <si>
    <t>16.</t>
  </si>
  <si>
    <t>17.</t>
  </si>
  <si>
    <t>Montaža novega fasadnega držala za zastave na obstoječe mesto. Vključno podkonstrukcija, ves vezni, pritrdilni in tesnilni material. Obračun kos.</t>
  </si>
  <si>
    <t>Dolbenje utorov v obsteječo konstrukcijo stavbe globine 5 cm in širine od 5 do 8 cm za električne inštalacije. Obračun po tekočem metru.</t>
  </si>
  <si>
    <t>18.</t>
  </si>
  <si>
    <t>Belokranjska 27, Ljubljana</t>
  </si>
  <si>
    <t>Prenova zunanjega ovoja stavbe</t>
  </si>
  <si>
    <t>10/14</t>
  </si>
  <si>
    <t>Zahtevne rušitve montažne konstrukcije zasteklitve igralnic v pritličju.</t>
  </si>
  <si>
    <t>Fasadni odri višine do 12 m, skladno s predpisi o varstvu pri delu in ustrezni lahki premični odri za delo v objektu.</t>
  </si>
  <si>
    <t>Pri rušenju sten in drugih elementov v objektu je potrebno upoštevati odstranjevanje vseh elementov na in v stenah kot so instalacije razni vgrajeni elementi in podobno z vsemi potrebnimi deli in transporti.</t>
  </si>
  <si>
    <t>Pri vseh rušitvenih delih je izvajalčec dolžan izvesti rušitve tako, da je stanje po rušenju že prilagojeno za izvajanje ostalih del, tako količinsko kot tudi po dimenzijah in višinskih kotah.</t>
  </si>
  <si>
    <t xml:space="preserve">R01 </t>
  </si>
  <si>
    <t>R02</t>
  </si>
  <si>
    <t>O01 - dim: 121/87 cm</t>
  </si>
  <si>
    <t>O02 - dim: 40/62 cm</t>
  </si>
  <si>
    <t>O03 - dim: 90/65 cm</t>
  </si>
  <si>
    <t>O04 - dim: 90/130 cm</t>
  </si>
  <si>
    <t>O05 - dim: 100/87 cm</t>
  </si>
  <si>
    <t>O07 - dim: 40/62 cm</t>
  </si>
  <si>
    <t>O11 - dim: 50/75 cm</t>
  </si>
  <si>
    <t>O01 - dim: 137/103 cm</t>
  </si>
  <si>
    <t>O02 - dim: 56/78 cm</t>
  </si>
  <si>
    <t>O03 - dim: 106/81 cm</t>
  </si>
  <si>
    <t>O04 - dim: 106/146 cm</t>
  </si>
  <si>
    <t>O05 - dim: 116/103 cm</t>
  </si>
  <si>
    <t>O07 - dim: 56/78 cm</t>
  </si>
  <si>
    <t>O08 - dim: 76/152 cm</t>
  </si>
  <si>
    <t>O11 - dim: 66/91 cm</t>
  </si>
  <si>
    <t>O12 - dim: 116/91 cm</t>
  </si>
  <si>
    <t>O14 - dim: 66/102 cm</t>
  </si>
  <si>
    <t>O15 - dim: 116/102 cm</t>
  </si>
  <si>
    <t>O17 - dim: fi 80 cm</t>
  </si>
  <si>
    <t>O18 - dim: 146/142 cm</t>
  </si>
  <si>
    <t>Demontaža kovinske protivlomne zaščite na oknih. Pazljiva odstranitev po tehnologiji izvajalca in shranjevanje v skladiščni deponiji za potrebe ponovne vgradnje. Obračun kos.</t>
  </si>
  <si>
    <t>R03</t>
  </si>
  <si>
    <t>O06 - dim: 137/162 cm</t>
  </si>
  <si>
    <t>O09 - dim: 106/152 cm</t>
  </si>
  <si>
    <t>O10 - dim: 116/162 cm</t>
  </si>
  <si>
    <t>O13 - dim: 66/152 cm</t>
  </si>
  <si>
    <t>O16 - dim: 76/152 cm</t>
  </si>
  <si>
    <t>R04</t>
  </si>
  <si>
    <t>Odstranitev lesenega ročaja na ograjah. Pazljiva odstranitev po tehnologiji izvajalca. Vključno vezni in pritrdilni material. V ceni je všteto ločevanje gradbenih odpadkov v gradbiščni deponiji in odvoz na odlagališče pooblaščenega zbiralca gradbenih odpadkov. Obračun m1.</t>
  </si>
  <si>
    <t>O06 - dim: 170/200 cm</t>
  </si>
  <si>
    <t>O07 - dim: 55/70 cm</t>
  </si>
  <si>
    <t>O09 - dim: 265/190 cm</t>
  </si>
  <si>
    <t>O10 - dim: 155/200 cm</t>
  </si>
  <si>
    <t>O11 - dim: 100/125 cm</t>
  </si>
  <si>
    <t>O13, V03, O13 - dim: 260/270 cm</t>
  </si>
  <si>
    <t>O14 - dim: 105/140 cm</t>
  </si>
  <si>
    <t>O15 - dim: 155/140 cm</t>
  </si>
  <si>
    <t>O16 - dim: 260/190 cm</t>
  </si>
  <si>
    <t>O12 - dim: 150/125 cm</t>
  </si>
  <si>
    <t>Odstranitev zunanjih lesenih vrat z nadsvetlobo. Pazljiva odstranitev po tehnologiji izvajalca. Kompletno: leseno krilo, lesen podboj, kovinski prag in zastekljena polkrožna nadsvetloba. Vključno pritrdilni in vezni material za pritrjevanje v steno, ki je skrit v konstrukciji. V ceni je všteto krpanje morebitnih poškodb, ki bi nastale zaradi neprimerne tehnologije odstranjevanja z vsemi postopki in materiali, ki jih določi projektant, ločevanje gradbenih odpadkov v gradbiščni deponiji in odvoz na odlagališče pooblaščenega zbiralca gradbenih odpadkov. Vrata na vzhodni fasadi V01 dim: 124/291 cm. Obračun kos.</t>
  </si>
  <si>
    <t>Odstranitev zunanjih kovinskih vrat. Pazljiva odstranitev po tehnologiji izvajalca. Kompletno: delno zastekljeno kovinsko krilo, kovinski podboj in kovinski prag. Vključno pritrdilni in vezni material za pritrjevanje v steno, ki je skrit v konstrukciji. V ceni je všteto krpanje morebitnih poškodb, ki bi nastale zaradi neprimerne tehnologije odstranjevanja z vsemi postopki in materiali, ki jih določi projektant, ločevanje gradbenih odpadkov v gradbiščni deponiji in odvoz na odlagališče pooblaščenega zbiralca gradbenih odpadkov. Vrata na zahodni fasadi dim: 106/213 cm. Obračun kos.</t>
  </si>
  <si>
    <t>Odstranitev zunanjih lesenih vrat kasetne izvedbe (balkonska vrata). Pazljiva odstranitev po tehnologiji izvajalca. Kompletno: zunanja in notranja vrata medsebojno povezana z lesenim opažem, kovinskim in lesenim pragom. Vključno pritrdilni in vezni material za pritrjevanje v steno, ki je skrit v konstrukciji. V ceni je všteto krpanje morebitnih poškodb, ki bi nastale zaradi neprimerne tehnologije odstranjevanja z vsemi postopki in materiali, ki jih določi projektant, ločevanje gradbenih odpadkov v gradbiščni deponiji in odvoz na odlagališče pooblaščenega zbiralca gradbenih odpadkov. Vrata na severni fasadi v prvem nadstropju dim: 88/237 cm. Obračun kos.</t>
  </si>
  <si>
    <t>Odstranitev obloge iz keramičnih ploščic v špaletah oken. Pazljiva odstranitev keramike zaradi odstranjevanja okenskih okvirjev. V ceni je všteto popravilo vseh poškodb, ki bi nastale zaradi neprimerne tehnologije odstranjevanja z vsemi postopki in materiali, ki jih določi projektant, ločevanje gradbenih odpadkov v gradbiščni deponiji in odvoz na odlagališče pooblaščenega zbiralca gradbenih odpadkov. Obračun m2.</t>
  </si>
  <si>
    <t>Odstranitev mrežic za prezračevanje lesenih delov medetažne konstrukcije. Pazljiva odstranitev mrežic pred oblaganjem z dodatno toplotno izolacijo. V ceni je všteto popravilo vseh poškodb, ki bi nastale zaradi neprimerne tehnologije odstranjevanja, z vsemi postopki in materiali, ki jih določi projektant, ločevanje gradbenih odpadkov v gradbiščni deponiji in odvoz na odlagališče pooblaščenega zbralca gradbenih odpdkov. Obračun kpl (okoli 18 kom).</t>
  </si>
  <si>
    <t>Pripravljalna in rušitvena dela</t>
  </si>
  <si>
    <t>Odstranitev kovinske zaščitne meže z vrati pod povezovalnim hodnikom. Odstranitev mreže in vrat. Okvir iz pohištvenih cevi, mreža za žične in panelne ograje. Vključno vezni in pritrdilni material. V ceni je vključeno popravilo vseh poškodb, ki bi nastale zaradi neprimerne tehnologije odstranjevanja z vsemi postopki in materiali, ki jih določi projektnat, ločevanje gradbenih odpadkov v gradbiščni deponiji in odvoz na odlagališče pooblaščenega zbralca gradbenih odpadkov. Obračun kpl (cca 7 m2).</t>
  </si>
  <si>
    <t>Demontaža pločevine, ki pokriva delitacijski stik med starejšim in novejšim objetom. Pazljiva demontaža, čiščenje in shranjevanje za ponovno vgradnjo v gradbiščni deponiji. V ceni je vključeno popravilo vseh poškod, ki bi nastale zaradi neprimerne tehnologije odstranjevanja z vsemi postopki in materiali, ki jih določi projektant. Obračun m1.</t>
  </si>
  <si>
    <t>Odstranitev lesenega okna kasetne izvedbe. Pazljiva odstranitev po tehnologiji izvajalca. Kompletno: zunanja okenska polička, zunanje in notranje okno medsebojno povezano z lesenim opažem z leseno notranjo okensko poličko. Vključno pritrdilni in vezni material za pritrjevanje v steno, ki je skrit v konstrukciji. V ceni je všteto krpanje morebitnih poškodb, ki bi nastale zaradi neprimerne tehnologije odstranjevanja z vsemi postopki in materiali, ki jih določi projektant, ločevanje grabenih odpadkov v gradbiščni deponiji in odvoz na odlagališče pooblaščenega zbiralca gradbenih odpadkov. Okna brez roloja. Obračun kos.</t>
  </si>
  <si>
    <t>Odstranitev lesenega okna kasetne izvedbe z rolojem in omarico za rolo. Pazljiva odstranitev po tehnologiji izvajalca. Kompletno: zunanja okenska polička, zunanje in notranje okno medsebojno povezano z lesenim opažem z leseno notranjo okensko poličko. Vključno pritrdilni in vezni material za pritrjevanje v steno, ki je skrit v konstrukciji. V ceni je všteto krpanje morebitnih poškodb, ki bi nastale zaradi neprimerne tehnologije odstranjevanja z vsemi postopki in materiali, ki jih določi projektant, ločevanje grabenih odpadkov v gradbiščni deponiji in odvoz na odlagališče pooblaščenega zbiralca gradbenih odpadkov. Obračun kos.</t>
  </si>
  <si>
    <t>Dobava, polaganje in vezanje srednje komplicirane rebraste armature in armaturnih mrež, za izvedbo  AB konstrukcij, ki jih je potrebno izvesti za vgradnjo novih oken in vrat, kot npr. izravnava in utrditev okenskih parapetov in špalet, ocenjeno na m3 vgrajenega betona. Obračun kg vgrajenega materiala.</t>
  </si>
  <si>
    <t>Dobava in vgrajevanje armiranega betona C25/30, prereza 0,04 do 0,08 m3/m2-m1, za izvedbo  AB konstrukcij, jih je potrebno izvesti za vgradnjo novih oken in vrat, kot npr izravnava in utrditev okenskih parapetov in špalet. Vključno s pripravo obstoječih konstrukcij z emulzijami za boljšo sprijemljivost z novovgrajenimi materiali. Obračun m3 vgrajenega betona.</t>
  </si>
  <si>
    <t>Povečanje okenskih odprtin v območju parapetov za vgradnjo toplotne izolacije za preprečitev toplotnih mostov. Prilagoditev višine obstoječega parapeta po odstranitvi oken za vgradnjo oken. Pazljivo rezanje in sekanje opečnega zida in priprava površine za namestitev toplotne izolacije. V ceni je vključeno popravilo vseh poškodb, ki bi nastale zaradi neprimerne tehnologije odstranjevanja z vsemi postopki in materiali, ki jih določi projektant, ločevanje gradbenih odpadkov v gradbiščni deponiji in odvoz na odlagališče pooblaščenega zbralca gradbenih odpadkov. Povečanje odprtine do 10 cm v opečnem zidu debeline cca 45 cm. Obračun m3</t>
  </si>
  <si>
    <t>Izravnava neravnin na fasadi za vgradnjo dodatne toplotne izolacije. Pazljivo rezanje in sekanje izpostavljenih delov fasade iz ometa, opeke ali armiranega betona (npr. plastično oblikovan del okenskege obrobe na spodnjem robu okna. V ceni je vključeno popravilo vseh poškodb, ki bi nastale zaradi neprimerne tehnologije odstranjevanja z vsemi postopki in materiali, ki jih določi projektant, ločevanje gradbenih odpadkov v gradbiščni deponiji in odvoz na odlagališče pooblaščenega zbralca gradbenih odpadkov. Neravnine preseka okoli 17/3 cm. Obračun m1.</t>
  </si>
  <si>
    <t>Dobava, montaža in demontaža ter amortizacija enostranskega ali dvostranskega opaža za vgrajevanje armiranega betona, vključno vsa pomožna dela, prenosi materiala, ves potrebni vezni in pritrdilni material, čiščenje in mazanje opažev, obračun m2.</t>
  </si>
  <si>
    <t>Dobava, montaža in demontaža lahkih delovnih odrov na kozah, za vsa dela med potekom izvajanja vseh del, višine do 2,5 m, obračun m2 neto tlorisne površine starejšega dela objekta.</t>
  </si>
  <si>
    <t>Krpanje poškodovanih notranjih stenskih ometov. Podaljšana apnena malta deb. cca 2 cm, vključno s pripravo podlage za nanašanje malte na steno. Obračun m2.</t>
  </si>
  <si>
    <t>Krpanje poškodovanih zunanjih stenskih ometov. Podaljšana apnena malta deb. cca 2 cm, vključno s pripravo podlage za nanašanje malte na steno. Obračun m2.</t>
  </si>
  <si>
    <t>Pregled in popravilo ograje na balkonu nad vhodno vežo. Začasna demontaža celotne ograje, odstranitev kosov dotrajanih elementov in izdelava ter vgradnja nadomestnih delov izdelanih po vzoru obstoječe ograje. Odstranitev obstoječih opleskov, peskanje (Sa 2,0) in antikorozjska zaščita  (osnovni premaz Epoxi - 2x 60 mikronov in končni premaz PU - 2x 50 mikronov). Ton barve po izboru. Ponovna vgradnja. Vključno ves vezni, pritrdilni in tesnilni material. Ograja dimenzij cca (1,50 + 2,60 + 1,50 m) x 1 m. Obračun kpl.</t>
  </si>
  <si>
    <t>Pregled in popravilo ograje na dostopnem stopnišču. Popravilo poškodovanih delov in odstranitev obstoječih opleskov. Peskanje (Sa 2,0) in antikorozjska zaščita  (osnovni premaz Epoxi - 2x 60 mikronov in končni premaz PU - 2x 50 mikronov). Ton barve po izboru. Vključno ves vezni, pritrdilni in tesnilni material. Ograja dimenzij cca (1,80 + 2,00 m) x 1 m. Obračun kpl.</t>
  </si>
  <si>
    <t>Izravnava neravnin na fasadi za vgradnjo dodatne toplotne izolacije. Pazljivo rezanje in sekanje izpostavljenih delov fasade iz ometa, opeke ali armiranega betona (npr. plastično oblikovan del okenskege obrobe nad kamnitim okvirjem na zgornji strani okna). V ceni je vključeno popravilo vseh poškodb, ki bi nastale zaradi neprimerne tehnologije odstranjevanja z vsemi postopki in materiali, ki jih določi projektant, ločevanje gradbenih odpadkov v gradbiščni deponiji in odvoz na odlagališče pooblaščenega zbralca gradbenih odpadkov. Neravnine preseka okoli 17/25 cm. Obračun m1.</t>
  </si>
  <si>
    <t>Prilgoditev obstoječega peskolova po spremenjeni legi strešnih odtokov zaradi izvedbe dodatne toplotne izolacije fasade nad kletnimi stenami objekta. Prilagoditev vtoka iz LTŽ cevi v obstoječi betonski peskolov. Sekanje betonske stene peskolova, opaženje in polno obbetoniranje LTŽ cevi in  priključevanje vtočne cevi strešnega odtoka. Vključno tesnilini material in po potrebi novi fazonski kosi, kolena in priključki, obbetonirano. Obračun kos.</t>
  </si>
  <si>
    <t>Dolžina 40-50 cm</t>
  </si>
  <si>
    <t>Dolžina 50-60 cm</t>
  </si>
  <si>
    <t>Dolžina 60-70 cm</t>
  </si>
  <si>
    <t>Dolžina 90-100 cm</t>
  </si>
  <si>
    <t>Dolžina 100-110 cm</t>
  </si>
  <si>
    <t>Dolžina 120-130 cm</t>
  </si>
  <si>
    <t>Dolžina 130-140 cm</t>
  </si>
  <si>
    <t>Dolžina 210-220 cm</t>
  </si>
  <si>
    <t>Dobava materiala in izvedba stenske obloge - keramika v špaletah oken in krpanje keramike na stenah okoli oken. Izvedba: priprava podlage po zaključenih zidarskih delih. Oblaganje sten s stenskimi keramičnimi ploščicami, glazirane ploščice I. klase,  polaganje v lepilo primerno za lepljenje na GK in druge stene z ustrezno pripravo(impregnacijo) podalge po navodilih dobavitelja lepila. Keramika srednjega cenovnega razreda velikosti enaka obstoječi (cca 20x20 cm), barva in način polaganja enako kot obstoječi, zaključki z PVC kotniki (enaki kot obstoječi), vezni material, fugiranje s fugirno maso primerno za zahtevne pogoje prostorov kjer se uporabljajo kemikalije za pranje, čiščenje po končanih delih, vse vgrajeno po specifikaciji proizvajalcev vgrajenih materialov. Ploščice v sanitarijah. Obračun  m2 obloge.</t>
  </si>
  <si>
    <t>Dobava materiala in krpanje talne obloge. Izvedba: priprava podlage po zaključenih zidarskih delih. Krpanje tlaka s ploščicami iz prešanega kamnitega drobirja (granitogres) 1. kategorije,  polaganje v lepilo primerno za lepljenje zunanjih površin z ustrezno pripravo (impregnacijo) podlge po navodilih dobavitelja lepila. Keramika srednjega cenovnega razreda velikosti cca 10x10 cm - po vzoru obstojče, barva in načinpolaganja po izbiri projektanta in investitorja - dopolnjevanje vzorca obstoječega tlaka, vezni material, fugiranje s fugirno maso primerno za zahtevne pogoje prostorov kjer se uporabljajo kemikalije za pranje, čiščenje po končanih delih, vse vgrajeno po specifikaciji proizvajalca tesnilnih mas. Ploščice ob vratih na vzhodni fasadi. Obračun  m2 obloge.</t>
  </si>
  <si>
    <t>O 11, dim 66/91 cm</t>
  </si>
  <si>
    <t>O 12, dim 116/91 cm</t>
  </si>
  <si>
    <t>O 14, dim 66/102 cm</t>
  </si>
  <si>
    <t>O 15, dim 116/102 cm</t>
  </si>
  <si>
    <t>O 18, dim 146/142 cm</t>
  </si>
  <si>
    <t>O 17, dim fi 80 cm</t>
  </si>
  <si>
    <t>Senčilo 125/162 cm</t>
  </si>
  <si>
    <t>Senčilo 94/152 cm</t>
  </si>
  <si>
    <t>Senčilo 54/152 cm</t>
  </si>
  <si>
    <t>Senčilo 84/152 cm</t>
  </si>
  <si>
    <t>Senčilo 125/104 cm</t>
  </si>
  <si>
    <t>Senčilo 64/148 cm</t>
  </si>
  <si>
    <t>Odstranjevanje poškodovanih delov obstoječega opleska na stenah. Vse kompletno s čiščenjem podlage po tehnologiji izvajalca. Obračun m2.</t>
  </si>
  <si>
    <t>Krpanje obstoječega tlaka ob novih vratih (vhodna vrata in balkonska vrata). Priprava podlage, dobava in vgradnja toplotne izolacije (XPS d=3 cm) in betonskega estriha d=5. Obračun m2.</t>
  </si>
  <si>
    <t>R27</t>
  </si>
  <si>
    <t xml:space="preserve">Povečanje okenskih in vratnih odprtin ob kamnitih okenskih okvirjih za vgradnjo toplotne izolacije za preprečitev toplotnih mostov. Pazljivo rezanje in sekanje opečnega zida in priprava utorov za namestitev toplotne izolacije. V ceni je vključeno popravilo vseh poškodb, ki bi nastale zaradi neprimerne tehnologije odstranjevanja z vsemi postopki in materiali, ki jih določi projektant, ločevanje gradbenih odpadkov v gradbiščni deponiji in odvoz na odlagališče pooblaščenega zbralca gradbenih odpadkov. Utor preseka cca 5x15 cm. Obračun m1 </t>
  </si>
  <si>
    <t>Povečanje vratnih odprtin v območju pragov za vgradnjo toplotne izolacije za preprečitev toplotnih mostov. Prilagoditev višine obstoječega praga po odstranitvi vrat za vgradnjo novih vrat in krpanje tlaka v območju praga. Pazljivo rezanje in sekanje tlaka in priprava površine za namestitev toplotne izolacije. V ceni je vključeno popravilo vseh poškodb, ki bi nastale zaradi neprimerne tehnologije odstranjevanja z vsemi postopki in materiali, ki jih določi projektant, ločevanje gradbenih odpadkov v gradbiščni deponiji in odvoz na odlagališče pooblaščenega zbralca gradbenih odpadkov. Povečanje odprtine do 10 cm v opečnem zidu debeline cca 45 cm. Obračun m3.</t>
  </si>
  <si>
    <t>Krpanje PVC tlaka d=2 mm. Nanos izravnalne mase do 3 mm, opasovanje, vroče varjenje spojev, lepljenje z disperzijskim mikroarmiranim lepilom. Zahteve za oblogo: vrhnji sloj d=min. 0,70 mm, za zelo obremenjene prostore (EN685, razred 34.43), ognjeodpornost (Bfl-s1), odpornost na odtis &lt; 0,05 mm, protidrsnost R10, odpornost na obrabo skupina T, poliuretanska zaščita površine, antistatična.  Vključno vezni material in priprava podlage. Vgradnja vseh materialov za izvedbo po navodilih in specifikacijah proizvajalcev. Barva po vzoru obstoječega tlaka. Kot npr. Forbo Eternal ali enakovredno. Obračun  m2 tlaka.</t>
  </si>
  <si>
    <t>Kamnoseška dela in umetni kamen</t>
  </si>
  <si>
    <t>O10 - dim: 124/148 cm</t>
  </si>
  <si>
    <t>O11 - dim: 74/77 cm</t>
  </si>
  <si>
    <t>O12 - dim: 124/77 cm</t>
  </si>
  <si>
    <t>O14 - dim: 74/88 cm</t>
  </si>
  <si>
    <t>O15 - dim: 124/88 cm</t>
  </si>
  <si>
    <t>O09 - dim: 235/138 cm</t>
  </si>
  <si>
    <t>O13, V03, O13 - dim: 228/138 cm</t>
  </si>
  <si>
    <t>O16 - dim: 228/138 cm</t>
  </si>
  <si>
    <t>Dobava in vgradnja odkapnika na robu terase nad vhodno vežo. Plastificirana vročecinkana pločevina d=0,60 mm, rš = 20 cm. Vgradnja pod robom obstoječe AB plošče. Zgornji rob pločevine vložen v obstoječi odkapni nos plošče. Vključno ves pritrdilni, vezni in tesnilni material. Obračun m1.</t>
  </si>
  <si>
    <t>Dobava in vgradnja strešne obrobe na stiku med starejši objektom in veznim hodnikom pod balkonom. Plastificirana vročecinkana pločevina d=0,60 mm, rš = 80 cm. Vgradnja štukaturo pod robom obstoječe AB plošče. Zgornji rob pločevine vgrajen v kontaktno fasado po detajlu dobavitelja fasadnega sistema. Vključno ves pritrdilni, vezni in tesnilni material. Obračun m1.</t>
  </si>
  <si>
    <t>Demontaža odtočnega žleba na robu balkona nad vhodno vežo v starem objektu in ponovna montaža po dokončanih delih. Pazljiva demontaža, čiščenje in shranjevanje v gradbiščni deponiji za ponovno vgradnjo. V ceni je vključeno popravilo vseh poškodb, ki bi nastale zaradi neprimerne tehnologije odstranjevanja z vsemi postopki in materiali, ki jih določi projektant. Vključno ves pritrdilni, vezni in tesnilni material potreben za ponovno montažo. Obračun kpl (žleb dolžine cca 1,8 m).</t>
  </si>
  <si>
    <t>Dobava in montaža zatemnitvenih rolojev na notranji strani oken v igralnicah v podpritličju. Rolo v kaseti z vodili, pritrjeno na okensko krilo. Upravljanje z verižico. Tkanina enostransko metalizirana. Barva ohišja mehanizma in platna po izboru iz kataloga dobavitelja. Obračun kos.</t>
  </si>
  <si>
    <t>Demontaža okenskih okvirjev iz kamna ali umetnega kamna. Pazljiva demontaža po tehnologiji izvajalca, čiščenje, skladiščenje v gradbiščni deponiji za ponovno vgradnjo. Okvir okoli okna z vsemi sestavnimi deli in obrobami. Vključno vezni in pritrdilni material. V ceni je všteto krpanje morebitnih poškodb, ki bi nastale zaradi neprimerne tehnologije odstranjevanja z vsemi postopki in materiali, ki jih določi projektant. Elementi in material, ki se jih ne bo ponovno vgradilo - sortiranje v gradbiščni deponiji in odvoz na trajno deponijo gradbenega materiala. Obračun kpl.</t>
  </si>
  <si>
    <t>Zaščita prostorov pred pričetkom del. Zaščita pred vdorom vode, vlago, mehanskimi poškodbami in prahom. (Tlaki v objektu, stavbno pohištvo, ki se ne menja, elementi električnih in strojnih napeljav, vgrajena in pomična oprema prostorov, montažne pregradne stene, sanitarni elementi ...). Obračun m2 neto tlorisne površine objekta.</t>
  </si>
  <si>
    <t>Vgradnja okenskih okvirjev iz umetnega kamna, obstoječi okvir, okrogle oblike. Vgrajevanje z lepljenjem na podlago in RF sidri z vrtanjem v okenski okvir za nasadilo in opečno steno za namestitev RF navojnih sider in lepljenje z epoksidnim lepilom (kot npr Hilti). Glej detajl. Vključno ves vezni, pritrdilni in tesnilni material. Obračun kpl. RF sidra z nasadili za vgradnjo v opečni zid so predmet druge postavke.</t>
  </si>
  <si>
    <t>V01 - dim: 148/225 cm</t>
  </si>
  <si>
    <t>Vgradnja obstoječega vratnega portala iz kamna ali umetnega kamna. Deli v obliki oboka in sklepnik v oboku. Vgrajevanje z lepljenjem na podlago in RF sidri z vrtanjem v vratni okvir za nasadilo in opečno steno za namestitev RF navojnih sider in lepljenje z epoksidnim lepilom (kot npr Hilti). Glej detajl. Vključno ves vezni, pritrdilni in tesnilni material. Obračun kpl. RF sidra z nasadili za vgradnjo v opečni zid so predmet druge postavke.</t>
  </si>
  <si>
    <t>V01 - dim: 148/87 cm</t>
  </si>
  <si>
    <t>O07 - dim: 52/58 cm</t>
  </si>
  <si>
    <t>Prenova in impregnacija obstoječih zunanjih površin iz teraca na dostpnem stopnišču, polkrožnem stopnišču in terasi nad vhodno vežo. Finalno odstranjevanje ostankov maha in alg s peskanjem površine, sanacija poškodovanih delov po vzoru obstoječih tlakov, impregnacija z hidrofobnim premazom za beton za pohodne površine (kot. npr. Fila Hidrooep ali enakovredno). Za sanacijo poškodovanih delov teraca se uporabi namensko razvite materiale. Vgrajevanje vseh materialov po specifikaciji proizvajalcev. Obračun m2.</t>
  </si>
  <si>
    <t>Odstranitev GK stropa pod toplotno izolacijo v mansardi. Pazljiva odstranitev GK plošč, vključno s folijo, podkonstrukcijo stropa in toplotno izolacijo.Vključno vezni in pritrdilni material. Ohrani se toplotna izolacija za ponovno vgradnjo. V ceni je všteto popravilo vseh poškodb, ki bi nastale zaradi neprimerne tehnologije odstranjevanja z vsemi postopki in materiali, ki jih določi projektant, ločevanje gradbenih odpadkov v gradbiščni deponiji in odvoz na odlagališče pooblaščenega zbiralca gradbenih odpadkov. Obračun m2.</t>
  </si>
  <si>
    <t>O06 - dolžina cca 169 cm</t>
  </si>
  <si>
    <t>O09 - dolžina cca 259 cm</t>
  </si>
  <si>
    <t>O10 - dolžina cca 148 cm</t>
  </si>
  <si>
    <t>O11 - dolžina cca 98 cm</t>
  </si>
  <si>
    <t>O12 - dolžina cca 148 cm</t>
  </si>
  <si>
    <t>013 - dolžina cca 252 cm</t>
  </si>
  <si>
    <t xml:space="preserve">kom </t>
  </si>
  <si>
    <t>O14 - dolžina cca 98 cm</t>
  </si>
  <si>
    <t>O15 - dolžina cca 148 cm</t>
  </si>
  <si>
    <t>O16 - dolžina cca 252 cm</t>
  </si>
  <si>
    <t>O09 - dolžina cca 235 cm</t>
  </si>
  <si>
    <t>O06 - dim: 145/148 cm</t>
  </si>
  <si>
    <t>O06 - dolžina cca 145 cm</t>
  </si>
  <si>
    <t>O10 - dolžina cca 124 cm</t>
  </si>
  <si>
    <t>O11 - dolžina cca 74 cm</t>
  </si>
  <si>
    <t>O12 - dolžina cca 124 cm</t>
  </si>
  <si>
    <t>013 - dolžina cca 74 cm</t>
  </si>
  <si>
    <t>O14 - dolžina cca 74 cm</t>
  </si>
  <si>
    <t>O15 - dolžina cca 124 cm</t>
  </si>
  <si>
    <t>O16 - dolžina cca 228 cm</t>
  </si>
  <si>
    <t>Dobava in vgradnja mrežic za prezračevanje lesenih delov konstrukcije. Mrežica dim. cca 6x6 cm, perforirana ALU pločevina, na notranji strani mrežica proti insektom. Vključno ves vezni, pritrdilni in tesnilni material. Barva usklajena z barvo fasade. Obračun kos.</t>
  </si>
  <si>
    <t>Izdelava in dobava vratnega okvirja iz umetnega kamna po vzoru obstoječega okvirja. Betonski bloki preseka do 20/18 cm. Zelene barve. Robovi širine 2 cm gladko brušeni, ostalo štokano. Vgrajevanje z lepljenjem na podlago in RF sidri z vrtanjem v okenski okvir za nasadilo in opečno steno za namestitev RF navojnih sider in lepljenje z epoksidnim lepilom (kot npr Hilti). Glej detajl. Vključno ves vezni, pritrdilni in tesnilni material. Obračun kpl (vratni okvir: 2x podstavek vertikalnega dela, 2x vertikalni del, 2x sklepnik vertikalnega dela, 1x horizontala nad vrati). RF sidra z nasadili za vgradnjo v opečni zid so predmet druge postavke.</t>
  </si>
  <si>
    <t>12.</t>
  </si>
  <si>
    <t>14.</t>
  </si>
  <si>
    <t>Izdelava in dobava RF sider in pritrdilnega meteriala za vgradnjo kamnitih okvirjev oken in vrat. RF kotna pločevina 130/70/4 mm dolžina 200 mm, 2x nasadilo fi 12 mm polno vajeno na pločevino,  2x luknja za pritrditev z navojnimi sidri, 2x navojno sidro fi 12 mm, dolžina cca 250 mm. Glej detajl.  Obračun kpl.</t>
  </si>
  <si>
    <t>V04 cca 61/97 cm</t>
  </si>
  <si>
    <t>V05 cca 78/97 cm</t>
  </si>
  <si>
    <t>Demontaža jeklene zaščitne pred parapetnimi deli stranskih svetlob ob vhodnih vratih in oknih. Pazljiva odstranitev po tehnologiji izvajalca in shranjevanje v gradbiščni deponiji za potrebe ponovne vgradnje. Obračun kos.</t>
  </si>
  <si>
    <t>O24 cca 188/97 cm</t>
  </si>
  <si>
    <t>O25 cca 194/97 cm</t>
  </si>
  <si>
    <t>R28</t>
  </si>
  <si>
    <t>O 02 dim cca 40 cm</t>
  </si>
  <si>
    <t>O 07 dim cca 40 cm</t>
  </si>
  <si>
    <t>O 08 dim cca 60 cm</t>
  </si>
  <si>
    <t>O 11 dim cca 54 cm</t>
  </si>
  <si>
    <t>O 10 dim cca 104 cm</t>
  </si>
  <si>
    <t>O 09 dim cca 94 cm</t>
  </si>
  <si>
    <t>O 13 dim cca 54 cm</t>
  </si>
  <si>
    <t>O 14 dim cca 53 cm</t>
  </si>
  <si>
    <t>O 12 dim cca 104 cm</t>
  </si>
  <si>
    <t>O 01 dim cca 121 cm</t>
  </si>
  <si>
    <t>O 03 dim cca 90 cm</t>
  </si>
  <si>
    <t>O 04 dim cca 90 cm</t>
  </si>
  <si>
    <t>O 05 dim cca 100 cm</t>
  </si>
  <si>
    <t>O 06 dim cca 125 cm</t>
  </si>
  <si>
    <t>O 15, dim cca104 cm</t>
  </si>
  <si>
    <t>O 16 dim cca 208 cm</t>
  </si>
  <si>
    <t>O 18 dim cca 130 cm</t>
  </si>
  <si>
    <t>Odstranitev lesenega okna z izolacijsko zasteklitvijo. Lesen okvir, deloma fiksna zasteklitev. Pazljiva odstranitev po tehnologiji izvajalca. Kompletno: zunanja okenska polička, okno in zasteklitev, notranja okenska polička. Vključno ves pritrdilni in vezni material za pritrjevanje, ki je skrit v konstrukciji. V ceni je všteto krpanje morebitnih poškodb, ki bi nastale zaradi neprimerne tehnologije odstranjevajna z vsemi postopki in materiali, ki jih določi projektant, ločevanje gradbenih odpadkov v gradbiščni deponiji in odvoz na odlagališče pooblaščenega zbiralca gradbenih odpadkov. Obračun kos.</t>
  </si>
  <si>
    <t>O19 dim cca 411/152 cm</t>
  </si>
  <si>
    <t>O20 dim cca 196/82 cm</t>
  </si>
  <si>
    <t>O21 dim cca 203/162 cm</t>
  </si>
  <si>
    <t>O22 dim cca 276/162 cm</t>
  </si>
  <si>
    <t>O23 dim cca 130/162 cm</t>
  </si>
  <si>
    <t>O24 dim cca 198/252 cm</t>
  </si>
  <si>
    <t>O25 dim cca 204/252 cm</t>
  </si>
  <si>
    <t>O26 dim cca 90/102 cm</t>
  </si>
  <si>
    <t>O27 dim cca 354/152 cm</t>
  </si>
  <si>
    <t>O28 dim cca 124/82 cm</t>
  </si>
  <si>
    <t>O29 dim cca 338/82 cm</t>
  </si>
  <si>
    <t>O30 dim cca 401/82 cm</t>
  </si>
  <si>
    <t>O31 dim cca 609/120 cm</t>
  </si>
  <si>
    <t>O32 dim cca 609/160 cm</t>
  </si>
  <si>
    <t>O36 dim cca 120/132 cm</t>
  </si>
  <si>
    <t>Odstranitev svetlobne kupole na povezovalnem hodnku. Kupola z nastavkom. Pazljiva odstranitev svetlobnega dela in nastavka po tehnologiji izvajalca. V ceni je všteto krpanje morebitnih poškodb, ki bi nastale zaradi neprimerne tehnologije odstranjevanja z vsemi postopki in materiali, ki jih določi projektant, ločevanje gradbenih odpadkov v gradbiščni deponiji in odvoz na odlagališče pooblaščenega zbralca gradbenih odpadkov. Dim cca 120/120 cm. Obračun kpl.</t>
  </si>
  <si>
    <t>R31</t>
  </si>
  <si>
    <t>R32</t>
  </si>
  <si>
    <t>Odstranitev vrat s stransko svetlobo. Lesen okvir, leseno krilo, fiksna zasteklitev stranske svetlobe. Pazljiva odstranitev po tehnologiji izvajalca. Kompletno z deli, ki so vgrajeni v tlak. Vključno ves pritrdilni, in vezni material za pritrjevanje, ki je skrit v konstrukciji. V ceni je všteto krpanje morebitnih poškodb, ki bi nastale zaradi neprimerne tehnologije odstranjevanja z vsemi postopki in materiali, ki jih določi projektant, ločevanje gradbenih odpdkov v gradbiščni deponiji in odvoz na odlagališče pooblaščenega zbiralca gradbenih odpadkov. Obračun kos.</t>
  </si>
  <si>
    <t>V04 dim cca 173/252</t>
  </si>
  <si>
    <t>V05 dim cca 192/252</t>
  </si>
  <si>
    <t>Odstranitev vrat. Lesen okvir, leseno krilo. Pazljiva odstranitev po tehnologiji izvajalca. Kompletno z deli, ki so vgrajeni v tlak. Vključno ves pritrdilni, in vezni material za pritrjevanje, ki je skrit v konstrukciji. V ceni je všteto krpanje morebitnih poškodb, ki bi nastale zaradi neprimerne tehnologije odstranjevanja z vsemi postopki in materiali, ki jih določi projektant, ločevanje gradbenih odpdkov v gradbiščni deponiji in odvoz na odlagališče pooblaščenega zbiralca gradbenih odpadkov. Obračun kos.</t>
  </si>
  <si>
    <t>V04 dim cca 115/252</t>
  </si>
  <si>
    <t>R33</t>
  </si>
  <si>
    <t>R34</t>
  </si>
  <si>
    <t>Demontaža zaščite za radiatorje ob leseni fasadni steni, ki se ruši in ponovna montaža po dokončanih delih. Pazljiva odstranitev po tehnologiji izvajalca. Kompletno kovinski okvir, lesene obloge. Shranjevanje v gradbiščni deponiji in montaža po dokončanih delih. Vključno ves pritrdilni, vezni in tesnilni material. Dim cca 500x60x60 cm. Obračun kpl.</t>
  </si>
  <si>
    <t>R35</t>
  </si>
  <si>
    <t>R36</t>
  </si>
  <si>
    <t>R37</t>
  </si>
  <si>
    <t>Odstranitev zunanjih okenskih senčil pred okni v igralnicah novejšega objekta. Vse po tehnologiji izvajalca. Vključno ves pritrdilni in vezni material za pritrjevanje, ki je skrit v konstrukciji. V ceni je všteto krpanje morebitnih poškodb, ki bi nastale zaradi neprimerne tehnologije odstranjevanja z vsemi postopki in materiali, ki jih določi projektant, ločevanje gradbenih odpdkov v gradbiščni deponiji in odvoz na odlagališče pooblaščenega zbiralca gradbenih odpadkov. Obračun kos.</t>
  </si>
  <si>
    <t>R39</t>
  </si>
  <si>
    <t>R40</t>
  </si>
  <si>
    <t>R41</t>
  </si>
  <si>
    <t>R42</t>
  </si>
  <si>
    <t>Demontaža lesenih ograj pred igralnicami v pritličju novejše stavbe. Pazljiva odstranitev po tehnologiji izvajalca. Kompletno: lesena ograja, kovinski stebrički, v obsegu, ki je potreben za nemoten izkop ob temeljih objekta za izvedbo dodatne toplotne izolacije. Čiščenje in shranjevanje v gradbiščni deponiji ter ponovna montaža po dokončanih delih. Vključno ves pritrdilni in vezni material za pritrjevanje in beton za ponovno postavitev stebrička. V ceni je všteto popravilo morebitnih poškodb, ki bi nastale zaradi neprimerne tehnologije odstranjevanja z vsemi postopki in materiali, ki jih določi projektant. Šest ograj (cca obseg ene ograje: demontaža dveh polj in enega stebrička). Obračun kpl.</t>
  </si>
  <si>
    <t>Rušenje tlaka iz gumijastega drobirja. Pazljiva odstranitev po tehnologiji izvajalca. Kompletno: rezanje gumijaste obloge (d=4 cm) in odstranitev v obsegu, ki je potreben za nemoten izkop ob temeljih objekta za izvedbo dodatne toplotne izolacije. V ceni je všteto popravilo morebitnih poškodb, ki bi nastale zaradi neprimerne tehnologije odstranjevanja z vsemi postopki in materiali, ki jih določi projektant, ločevanje gradbenih odpadkov v gradbiščni deponiji in odvoz na odlagališče pooblaščenega zbiralca gradbenih odpadkov. Širina odstranjevanja cca 1m. Obračun m2.</t>
  </si>
  <si>
    <t>Rušenje podložne AB plošče pod gumijastim tlakom. Pazljiva odstranitev po tehnologiji izvajalca. Kompletno: rezanje AB plošče (d=cca 8 cm) in sekanje betona. V ceni je všteto popravilo morebitnih poškodb, ki bi nastale zaradi neprimerne tehnologije odstranjevanja z vsemi postopki in materiali, ki jih določi projektant, ločevanje gradbenih odpadkov v gradbiščni deponiji in odvoz na odlagališče pooblaščenega zbiralca gradbenih odpadkov. Širina odstranjevanja cca 1m. Obračun m2.</t>
  </si>
  <si>
    <t>Strojni in ročni izkop globine cca 100 z vso potrebno mehanizacijo, izkop ob objektu za namestitev nove hidro in toplotne izolacije ob temeljih. Predvidoma utrjeno nasutje, vključno z morebitnimi ostanki gradbenih materialov in elementov v tleh. Odvoz materiala v gradbiščno deponijo s sortiranjem. Obračun m3 v raščenem stanju.</t>
  </si>
  <si>
    <t>Dobava in vgrajevanje gramoznega tampona deb. 30 cm z izravnavanjem in utrjevanjem do potrebne trdnosti pod površino gumijastega tlaka po dokončanih izolacijskih deli. Obračun m3 vgrajenega utrjenega materiala.</t>
  </si>
  <si>
    <t>Dobava, montaža in demontaža ter amortizacija fasadnih odrov višine do 13 m, cevni odri, vključno vsi potrebni dostopi - stopnice za dostop na odre in na delovišče, zaščita pred padcem v globino, za ves čas izvajanja del. Po tehnologiji izvajalca, in v skludu z varnostnim načrtom. Odri - novejši objekt. Obračun m2 narisa fasade.</t>
  </si>
  <si>
    <t>Dobava, montaža in demontaža ter amortizacija fasadnih odrov višine do 13 m, cevni odri, vključno vsi potrebni dostopi - stopnice za dostop na odre in na delovišče, zaščita pred padcem v globino, za ves čas izvajanja del. Po tehnologiji izvajalca, in v skludu z varnostnim načrtom. Odri - starejši objekt. Obračun m2 narisa fasade.</t>
  </si>
  <si>
    <t>Dobava, montaža in demontaža lahkih delovnih odrov na kozah, za vsa dela med potekom izvajanja vseh del, višine do 2,5 m, obračun m2 neto tlorisne površine novejšega dela objekta.</t>
  </si>
  <si>
    <t>Odstranitev lesene fasadne stene z vrati, okni in fiksno zasteklitvijo. Pazljiva odstranitev po tehnologiji izvajalca. Kompletno: lesena zunanja okenska polička, vrata, okna, fiksna zasteklitev, notranja okenska polička. Vključno ves pritrdilni in vezni material za pritrjevanje, ki je skrit v konstrukciji. V ceni je všteto krpanje morebitnih poškodb, ki bi nastale zaradi neprimerne tehnologije odstranjevanja z vsemi postopki in materiali, ki jih določi projektant, ločevanje gradbenih odpadkov v gradbiščni deponiji in odvoz na odlagališče pooblaščenega zbiralca gradbenih odpadkov. Dim cca 609/252 cm Obračun kos.</t>
  </si>
  <si>
    <t>Izdelava in montaža kovinske zaščitne mreže z vrati pod povezovalnim hodnikom. Okvir iz pohištvenih cevi, polnilo - mreža za panelne ograje, sistemski pritrdilni material za pritrditev mreže, kljuka in cilindrična ključavnica za zaklepanje. Vse vročecinkano in suhoprašno barvano. pritrjevanje v AB in kamen. Barvni ton iz lestvice RAL. Vključno vezni, pritrdilni in tesnilini material. Dim cca: vrata 160/150 cm, stranica 2,80/150 cm. Obračun komplet.</t>
  </si>
  <si>
    <t>20.</t>
  </si>
  <si>
    <t>21.</t>
  </si>
  <si>
    <t>Odstranitev vseh kovinskih delov na fasadi (npr. nosici za zastave, hišna številka, nosilci napeljav ...), čiščenje, shranjevanje v gradbiščni deponiji za ponovno vgradnjo. Ponovna montaža po dokončanih delih. V ceni je vključeno popravilo vseh poškodb, ki bi nastale zaradi neprimerne tehnologije odstranjevanja z vsemi postopki in materiali, ki jih določi projektant. Obračun kpl.</t>
  </si>
  <si>
    <t xml:space="preserve">Čiščenje okolice (dvorišča)starejše zgradbe - pazljiva demontaža elementov opreme (omara za igrače in podobno) v območju gradbišča pred pričetkom del. Skladiščenje ementov, ki se ohranijo in shranjevanje za ponovno montažo v skladiščni deponiji. Odvoz odpadnega materiala - sortiranje in odvoz na trajno deponijo gradbenih odpadkov. Obračun kpl (cca 200 m2). </t>
  </si>
  <si>
    <t xml:space="preserve">Čiščenje okolice (dvorišča)novejše zgradbe - pazljiva demontaža elementov opreme v območju gradbišča pred pričetkom del. Skladiščenje ementov, ki se ohranijo in shranjevanje za ponovno montažo v skladiščni deponiji. Odvoz odpadnega materiala - sortiranje in odvoz na trajno deponijo gradbenih odpadkov. Obračun kpl (cca 500 m2). </t>
  </si>
  <si>
    <t>Čiščenje objekta med gradnjo in finalno čiščenje objekta po končanih delih pred predajo naročniku. Čiščenje notranjosti, notranjih oken in vrat, tlakov, oblog, vgrajene in pomične opreme, sanitarnih elementov, elementov in naprav strojnih in električnih instalacij. Obračun  m2 neto površine objekta.</t>
  </si>
  <si>
    <t>Dobava, priprava in vgradnja industrijsko pripravljene mikroarmirane malte za izvedbo naklonov pod okenskimi policami d=1-2 cm. Vključno z vsem potrebnim materialom, ki je potreben za vgrajevanje skladno z navodili dobavitelja malte. Širina police cca 20 cm. Obračun m2.</t>
  </si>
  <si>
    <t>Sanacija odluščenih delov AB konstrukcije (SZ vogal v 1.N novejšega objekta). Strojno in ročno luščenje odlomljenih betonskih delov, čiščenje armature z žično ščetko do stopnje Sa 21/2 po DIN 55928, del 4. Zaščita armature s cementnim pastoznim premazom, reprofilacija betona z mikroarmirano sanacijsko malto v več plasteh ali injektiranjem v opaž, končna zaščita pred atmosferskimi vplivi s fino mikroarmirano sanacijsko malto. Po potrebi izvedba dodatnih armaturnih sider z vrtanjem v obstoječo AB konstrukcijo. Vključno z vsemi emulzijami za boljšo sprejemljiovost betona, opaži in podpiranjem opečnega vogala nad mestom sanacije. Vsi uporabljeni materiali morajo biti vgrajeni skladno z navodili proizvajalcev. Obračun kpl.</t>
  </si>
  <si>
    <t>Odstranitev prodnatega nasutja na ravnih strehah novejše stavbe, pranje in ponovna namestitev po izvedbi dodatne toplotne izolacije. Pazljiva odstranitev po tehnologiji izvajalca. Kompletno: transport na mesto pranja, pranje, skladiščenje v gradbiščni deponiji, transport na streho in razgrnitev. Po potrebi dodajanje novega materiala - cca 30%. Debelina plasti cca 7 cm.  Obračun m2.</t>
  </si>
  <si>
    <t>Zunanja enokrilna vrata z nadsvetlobo. Toplotna izolativnost vrat UD boljše ali enako 1,1 W/m2K. Krilo iz večslojne plošče, ojačane z okvirjem iz masivnega lesa smreke z integriranimi elementi, ki preprečujejo krivljenje, oblepljeno z lamelami iz masivnega lesa po vzoru obstoječih. Dvoslojno tesnenje med krilom in podbojem, dodatno talno tesnilo za tesnenje na talno pripiro, tritočkovno zaklepanje, trojna trokraka nasadila. Vrata imajo standardno odpiranje in zaklepanje s cilindrično ključavnico s sistemskim klučem, mehanizem za fiksiranje vrat v odprtem položaju,  kljuka po vzoru obstoječe. Podboj vrat in okensko krilo industrijsko barvano, usklajeno z barvo oken. Premaz za les najvišje kakovosti odporen na UV žarke in atmosferske vplive. Odpiranje enako obstoječemu, nadsvetloba je fiksno zastekljena.</t>
  </si>
  <si>
    <t>V01, dim. cca 124/291 - standardno zaklepanje</t>
  </si>
  <si>
    <t xml:space="preserve">V02, dim. cca 106/213 - električno zaklepanje </t>
  </si>
  <si>
    <t>V04, dim cca 102+71/252 cm</t>
  </si>
  <si>
    <t xml:space="preserve">V05, dim cca 102+87/252 cm </t>
  </si>
  <si>
    <t>Dobava in montaža notranjih okenskih polic. Kompozitne plošče za fasadne obloge (kot npr. FunderMax F-Quality ali enakovredno) d=13 mm prilepljene na podlago. Vidni robovi minimalno zaobljeni in polirani (sprednji rob je izmaknjen iz ravnine stene za 20 mm  - glej detajl). Barva po izboru iz kataloga dobavitelja plošč. Vgradnjo polic uskladiti z dobaviteljem oken. Vključno ves pritrdilni, vezni in tesnilni material. Širina cca 40 cm. Obračun m1.</t>
  </si>
  <si>
    <t>Sanacija stikov AB konstrukcije in opečne fasadne obloge v vertikalnih špaletah oken. Pazljiva odstranitev cementne malte v fugi med AB zidom in opečno fasadno oblogo. Dolbljenje obstoječe toplotne izolacje za cca 3 cm za namestitev nove toplotne izolacije. Dobava in vgradnja nove TI (XPS) z opasovanjem v celotno širino fuge kot podloga za namestitev elastične tesnilne mase za betonske in zidane fasade (npr. Sikaflex Construction ali enakovredno). Vključno s čiščenjem in pripravo po potrebi zidarske sanacije podlage , vsi materiali in postopki, ki jih predvideva proizvajalec tesnilne mase za kakovostno izvedbo del. Obračun m1.</t>
  </si>
  <si>
    <t>Dobava in montaža zunanjih okenskih senčil. Lamele - C profil š=80 mm. Vodila iz ekstrudiranega aluminija. Montirano v sistemskem ohišju nad okensko odprtino za okvirjem iz umetnega kamna. Ročni pogon za uravnavanje senčil. Vse po specifikaciji dobavitelja senčil in pogonov. Izbor barve senčila iz kataloga RAL. Vključno ves vezni, pritrdilni in tesnilni material. Obračun kos.</t>
  </si>
  <si>
    <t>Senčilo cca 203/205 cm</t>
  </si>
  <si>
    <t>Senčilo cca 90/205 cm</t>
  </si>
  <si>
    <t>Senčilo cca 143/205 cm</t>
  </si>
  <si>
    <t>Senčilo cca 203/165 cm</t>
  </si>
  <si>
    <t>Senčilo cca 143/165 cm</t>
  </si>
  <si>
    <t>22.</t>
  </si>
  <si>
    <t>23.</t>
  </si>
  <si>
    <t>Dobava in montaža obrob nad okviri oken pred ravnino fasade na starejšem objektu. Bakrena pločevina d=0,55 mm, rš cca 330 mm, kleparski zaključki, stik s steno po detajlu proizvajalca fasadnega sistema. Vgradnjo polic uskladiti z dobaviteljem elementov EPS okenskih okvirjev. Vključno ves vezni, pritrdilni in tesnilni material. Obračun m1.</t>
  </si>
  <si>
    <t>Dolžina 190-210 cm</t>
  </si>
  <si>
    <t>Dolžina 260-280 cm</t>
  </si>
  <si>
    <t>Dolžina 390-410 cm</t>
  </si>
  <si>
    <t>Dolžina 510-530 cm</t>
  </si>
  <si>
    <t>Dolžina 600-620 cm</t>
  </si>
  <si>
    <t>Dobava in montaža zunanjih okenskih senčil. Lamele - C profil š=80 mm. Vodila iz ekstrudiranega aluminija. Montirano nad okensko odprtino na mestu, kjer so montirana obstoječa senčil. Ročni pogon za uravnavanje senčil. Vse po specifikaciji dobavitelja senčil in pogonov. Izbor barve senčila iz kataloga RAL. Vključno ves vezni, pritrdilni in tesnilni material. Obračun kos.</t>
  </si>
  <si>
    <t>Zatemnitveni rolo cca 55/80 cm</t>
  </si>
  <si>
    <t>Zatemnitveni rolo cca 40/60 cm</t>
  </si>
  <si>
    <t>Zatemnitveni rolo cca 40/125 cm</t>
  </si>
  <si>
    <t>Zatemnitveni rolo cca 45/80 cm</t>
  </si>
  <si>
    <t>24.</t>
  </si>
  <si>
    <t>V01 - 20 sider</t>
  </si>
  <si>
    <t>Demontaža tend za zaščito pred soncem nad okni v igralnicah v pritličju in 1. nadstropju. Demontaža, shranjevanje v gradbiščni deoniji in ponovna montaža in priklop po dokončanih delih. Tende na električni pogon. Vse po tehnologiji izvajalca. Vključno ves vezni, pritrdilni in tesnilni material. Obračun kos.</t>
  </si>
  <si>
    <t>Tlak za padec z višine do 1,2 m</t>
  </si>
  <si>
    <t>Dobava materiala in izdelava monolitnga kompzitnega varovalnega tlaka, porozne izvedbe vgrajenega na peščeno ali betonsko podlago za padce z višine skladno z EN 1177 iz gumijastega drobirja in veziv debeline skladne specifikaciji proizvajalca tlaka. Vrhnji sloj v barvnem tonu obstoječega tlaka iz EPDM gume, vse kompletno, skladno z tehničnimi specifikacijami in detajli proizvajalca tlaka. Obračun  m2.</t>
  </si>
  <si>
    <t>Čiščenje objekta med gradnjo in finalno čiščenje objekta po končanih delih pred predajo naročniku. Čiščenje in vzpostavitev vseh zunajih površin v prvotno stanje, ki so se uporabljale za izvajanje del. Vključno z odstranitvijo poškodovanih in vgradnjo nadomestnih materialov za ureditev površin zunanje ureditve. Cca 700 m2. Obračun  kpl.</t>
  </si>
  <si>
    <t>Dobava materiala in izdelava vertikalne hidroizolacije z vsemi stiki zavihki, priključitvami, preklopi in prilagoditvami. Priklop na obstoječo hidroizolacijo pod porušeno lahko fasadno steno, hidroizolacija zunanje lahke fasadne stene na južni strani igralnic v pritličju do višine 50 cm nad terenom. Bitumenska hidroizolacija na steklenem voalu d=4 mm, 100 % varjeno na podlago, vključno z vsemi elementi za vgradnjo v vogalih po izvedbenih detajlih dobavitelja hidroizolacije, z zavihki ob stenah, priključevanjem na obstoječo hidroizolacijo, vključno bitumenski prednamaz po navodilih dobavitelja hidroizolacije, čiščenje podlage po tehnologiji izvajalca in po potrebi zidarska izravnava s sanacijsko izravnalno maso z ustrezno pripravo podlage po navodilih dobavitelja sanacijske mase (površine za vzgradnjo hidroizolacije, vse kompletno. Obračun m2 izolirane površine.</t>
  </si>
  <si>
    <t>Dobava in vgradnja dodatnih ograj na oknih v pritličju in 1.nadstropju starejšega objekta. Zgornja in spodnja prečka polno jeklo 8/25 mm, priključne pločevine d=4 mm za pritrjevanje v špalete oken, vertikale v obliki valovite krivulje 6/20 mm. Vsi vari polnovarjeni. Vroče cinkano in suhoprašno barvano. Ton barve iz karte RAL. Pritrjevanje v opečno steno. Detajl sidranja uskladiti z dobaviteljem žaluzij za senčenje. Vključno ves vezni, pritrdilni in tesnilni material. Obračun kos.</t>
  </si>
  <si>
    <t>O06 - dim cca 121/44 cm</t>
  </si>
  <si>
    <t>O09 - dim cca 90/44 cm</t>
  </si>
  <si>
    <t>O10 - dim cca 100/44 cm</t>
  </si>
  <si>
    <t>O16 - dim cca 60/44 cm</t>
  </si>
  <si>
    <t>S 01 dim cca 500 cm</t>
  </si>
  <si>
    <t>V02a, dim 88/230 cm</t>
  </si>
  <si>
    <t xml:space="preserve">Barvanje koviskih vrat in okvirjev inštlacijskih omaric na fasadah objektov. Odstranjevanje rje in priprave podlage za barvanje. Epoksidni temelj 2x in 2x PU lak odporen na UV in atmosferske vplive. Ton barve - enak obstječim opleskom. Obračun m2. </t>
  </si>
  <si>
    <t>Demontaža strešnih odtokov in strelovodov ter ponovna montaža po dokočanih delih.  Pazljiva demontaža po tehnologiji izvajalca, čiščenje, skladiščenje v gradbiščni deponiji za ponovno vgradnjo. Vključno odstranitev veznega in pritrdilnega materiala. V ceni je všteto popravilo morebitnih poškodb, ki bi nastale zaradi neprimerne tehnologije odstranjevaja z vsemi postopki in materiali, ki jih določi projektant. Po končanih delih ponovna montaža odtočnih cevi in strelovodov. Izvedba meritev strelovodnega omrežja. Odtočne cevi iz pocinkane plastificirane pločevine, v spodnjem delu cca 2 m LTŽ. Vključno tudi ves potrebni kleparski material (kolena, spojke, deli odtočnih cevi in strelovodne napeljave), pritrdilni in vezni material in delo za prilagoditev strešnih odtokov in strelovodov zaradi spremenjene lege. Vsi novi elementi so iz enakega materaiala kot obstoječi. Odtoki na starejšem objektu. Obračun m1.</t>
  </si>
  <si>
    <t>Odklop, demontaža, začasno skladiščenje, ponovna montaža po končanih delih in priklop raznih elementov elektro napeljav, npr. luči na fasadi, domofoni, stikala. Vključno ves potrebni instalacijski, vezni, pritrdilni in tesnilni material. Obračun kpl.</t>
  </si>
  <si>
    <t>Prestvitev domofona in električnega sitikala za odpiranje na nasprotno stran vrat zaradi spremembe odpiranja vrat. Domofon in stikalo na zunanji strani, stikalo na notranji strani. Vključno ves instalacijski material (l=cca 6 m), cevna instalacija, doze za stikala, vezni, pritrdilni in tesnilni material. Ohranijo se obstoječi terminal domofonske napeljave in stikalo za odpiranje vrat na notranji strani. Obračun kpl.</t>
  </si>
  <si>
    <t>25.</t>
  </si>
  <si>
    <t>R29</t>
  </si>
  <si>
    <t>R30</t>
  </si>
  <si>
    <t>R38</t>
  </si>
  <si>
    <t>R14</t>
  </si>
  <si>
    <t>R19</t>
  </si>
  <si>
    <t>26.</t>
  </si>
  <si>
    <t>Odstranitev zasteklitve iz akrilnih plošč na svetlobnikih v novejši stavbi. Pazljiva odstranitev po tehnologiji izvajalca. Kompletno: strešne obrobe med okni igralnic in akrilno zasteklitvijo, akrilne plošče, lopute za prezračevanje z odpiralnimi mehanizmi, kovinska podkonstrukcija in podložni materiali vse do AB nosilne konstrukcije. Vključno ves pritrdilni in vezni material za pritrjevanje, ki je skrit v konstrukciji. V ceni je všteto krpanje morebitnih poškodb, ki bi nastale zaradi neprimerne tehnologije odstranjevanja z vsemi postopki in materiali, ki jih določi projektant, ločevanje gradbenih odpadkov v gradbiščni deponiji in odvoz na odlagališče pooblaščenega zbiralca gradbenih odpadkov. Dim cca 1690/100 cm. Obračun kpl.</t>
  </si>
  <si>
    <t>Dobava materiala in izvedba hidroizolacije v območju stika ravne strehe in nove zasteklitve svetlobnika nad prostori v pritličju. Sistem bitumenske hidroizolacije (1x ventilacijski sloj, 2x hidroizlacijski sloj, 1x vrhnji sloj s posipom) na steklenem voalu in prilagojeno obstoječi hidroizolaciji strehe. Mehansko pritrjeno v podlago. Detajl priključevanja na zasteklitev uskladiti z dobaviteljem zasteklitve. Vgrajevanje hidroizolacije po navodilih proizvajalca sistema, vključno vsi namazi, vezni, pritrdkilni in tesnilni matrial. Širina cca 50 cm. Obračun m1.</t>
  </si>
  <si>
    <t>Dobava materiala in izvedba vertikalnih obrob pritrjenih na rob svetlobnika. ALU pločevina d=0,8 mm, rš= 450 mm. Kleparski zključki, dilatacijski spoji na stikih pločevin pri daljših pločevinah, stik z zasteklitvijo svetlobnika uskladiti z izvajalcem zasteklitve.Vključno ves vezni, pritrdilni in tesnilni material. Obroba za zaščito hidroizolacije na stiku svetlobnika in ravne strehe na ravni strehi v prvem nadstropju . Obračun m1.</t>
  </si>
  <si>
    <t>R43</t>
  </si>
  <si>
    <t>Dobava materiala in izvedba instalacije za elektromotorni pogon za odpiranje okna za zračenje v zasteklitvi nadsvetlobe. Podometni kabel, podometna doza, instalacijski materail. Priklop na obstoječo instalacijo stavbe. Dolžina instalacije cca 4 m. Obračun kpl.</t>
  </si>
  <si>
    <t>Demontaža vratnega portala iz kamna ali umetnega kamna. Deli v obliki oboka s sklepnikom nad obokom in vertikalni deli se pazljivo demontirajo po tehnologiji izvajalca, očistijo in skladiščijo v gradbiščni deponiji za ponovno vgradnjo. Preostali deli z vsemi sestavnimi deli in obrobami se odstranijo vključno z veznim in pritrdilnim materialom. Odstranjeni deli se sortirajo v gradbiščni deponiji in odpeljejo v trajno deponijo gradbenih odpadkov. V ceni je všteto krpanje morebitnih poškodb, ki bi nastale zaradi neprimerne tehnologije odstranjevanja z vsemi postopki in materiali, ki jih določi projektant. Obračun kpl.</t>
  </si>
  <si>
    <t>Čiščenje obstoječe fasade in barvanje z barvo za fasade na silikonski osnovi. Pranje pod visokim pritiskom, pranje s paro, kemično odstranjevanje alg in mahov, impregnacijski premaz, fasadna barva v dveh nanosih. Zahteve za barvo: silikonska in organska veziva, mineralna polnila, mineralni in organski dodatki, paropropustnost μ 80-120. Izvedba skladno z navodili proizvajalca fasadne barve. Ton barve po izboru iz kataloga proizvajalca barve. Barva se tudi spodnji del hodnika. Obračun m2.</t>
  </si>
  <si>
    <t>Barvanje stropov. Priprava podlage (po odstranitvi opleska), 2x kitanje  in brušenje, glajenje ter dvakratno barvanje z fasadnimi barvami za zunanji prostor v tonu po izboru. Vključno ves material za pripravo podlage, kitanje, glajenje, barvanje. Izvedba del po specifikacijah in navodilih proizvajalcev materialov. Obračun m2.</t>
  </si>
  <si>
    <t>Strojna in ročna odstranitev humusa debeline cca 25 cm na mestu izkopov. Ločevanje morebitnih ostankov gradbenih materialov, transport in shranjevanje v gradbiščni deponiji za uporabo po dokončanih zemeljskih delih. Izkopi za izvedbo toplotne izolacije temeljev in kletne stene. Širina izkopa cca 1m. Po končanih delih povrnitev v prvotno stanje z dovozom materiala iz gradniščne deponije, razgrnitev, fino planiranje, utrjevanje, gnojenje in zatravitev, vključno z enoletnim vzdrževanjem zelenice (košnja, zalivanje, dognojevanje). Setev trave po navodilih dobavitelja semenskega materiala. Vključno odvoz odvečnega materiala po dokončanih delih na deponijo pooblaščenega zbiralca gradbenih materialov. Obračun m2.</t>
  </si>
  <si>
    <t>Prestavitev obstoječega peskolova po spremenjeni legi strešnih odtokov zaradi izvedbe nove lesene fasade in dodatne toplotne izolacije temeljev v pritličju novejšega objekta. Prilagoditev vtoka iz cevi v obstoječi betonski peskolov. Sekanje betonske stene peskolova, opaženje in polno obbetoniranje in  priključevanje vtočne cevi strešnega odtoka. Prilagoditev iztoka peskolova v obstoječo kanalzacijo. Vključno tesnilini material in po potrebi novi fazonski kosi, kolena in priključki, obbetonirano. Obračun kos.</t>
  </si>
  <si>
    <t>Izdelava, dobava in montaža zunanjih enokrilnih vhodnih vrat s polkrožno nadsvetlobo. Zunanji videz vrat po vzoru obstoječih. Toplotna izolativnost vrat Ud boljše ali enako 1,1 W/m2K. Krilo iz večslojne plošče, ojačane z okvirjem iz masivnega lesa smreke z integriranimi elementi, ki preprečujejo krivljenje, oblepljeno z lamelami masivnega lesa po vzoru obstoječih, vključno z dekoracijo v stikčišču lamel. Dvoslojno tesnenje med krilom in podbojem, dodatno talno tesnilo za tesnenje na talno pripiro, tritočkovno zaklepanje, trojna trokrakka nasadila. Toplotno izolacijska zasteklitev nadsvetlobe z nakazano delitvijo na trikotna polja po vzori obstoječe. Vrata imajo standardno odpiranje in zaklepanje s cilindrično ključavnico s sistemskim klučem, mehanizem za fiksiranje vrat v odprtem položaju,  kljuka obstoječa. Suhomontažna vgradnja z vsem potrebnim materialom in priborom po smernicah RAL.  Podboj vrat in okensko krilo industrijsko barvano, ton barve po izboru investitorja in projektanta iz lestvice dobavitelja usklajen z barvo oken. Premaz za les najvišje kakovosti odporen na UV žarke in atmosferske vplive. Notranjost in zunanjost vrat v različnem odtenku.   Odpiranje enako obstoječemu, nadsvetloba je fiksno zastekljena. Obračun kos.</t>
  </si>
  <si>
    <t>Izdelava, dobava in montaža zunanjih enokrilnih zastekljenih vhodnih vrat. Zunanji videz vrat po risbi iz sheme. Toplotna izolativnost vrat Ud boljše ali enako 1,1 W/m2K. Krilo je iz masivnega lesa z integriranimi elementi, ki preprečujejo krivljenje. Dvoslojno tesnenje med krilom in podbojem, dodatno talno tesnilo za tesnenje na talno pripiro, tritočkovno zaklepanje, trojna trokraka nasadila. Toplotno izolacijska zasteklitev iz kaljenega lepljenega stekla. Vrata imajo odpiranje z električno ključavnico in zaklepanje s cilindrično ključavnico s sistemskim klučem, na notranji in zunanji strani bunko, samozapiralo, mehanizem za fiksiranje vrat v odprtem položaju.  Kljuka deljena mat krom s polkrožnimi zaključki. Na zunanji strani je nameščen inox drog iz obstoječih vrat. Suhomontažna vgradnja z vsem potrebnim materialom in priborom po smernicah RAL.  Podboj vrat industrijsko barvan, ton barve po izboru investitorja in projektanta iz lestvice dobavitelja in usklajen z barvo oken. Premaz za les najvišje kakovosti odporen na UV žarke in atmosferske vplive. Notranjost in zunanjost vrat v različnem odtenku. Odpiranje navzven, nasprotno obstoječemu (prestavitev domofona). Obračun kos.</t>
  </si>
  <si>
    <t>Dobava in montaža zunanjih enokrilnih vrat s stransko svetlobo. Toplotna izolativnost vrat Ud boljše ali enako 1,1 W/m2K. Krilo iz večslojne plošče, ojačane z okvirjem iz masivnega lesa smreke z integriranimi elementi, ki preprečujejo krivljenje, oblepljeno z lamelami iz masivnega lesa po vzoru obstoječih. Dvoslojno tesnenje med krilom in podbojem, dodatno talno tesnilo za tesnenje na talno pripiro, tritočkovno zaklepanje, trojna trokraka nasadila. Vrata imajo standardno odpiranje in zaklepanje s cilindrično ključavnico s sistemskim klučem, mehanizem za fiksiranje vrat v odprtem položaju,  kljuka po vzoru obstoječe. Podboj vrat industrijsko barvan, usklajen z barvo oken. Vratno krilo barvano s pokrivnim lakom - odtenek barve enak obstoječemu. Odpiranje enako obstoječemu.</t>
  </si>
  <si>
    <t>Odklop, začasna demontaža zunanjih enot split sistemov pohlajevanja igralnic,  shranjevanje v skladiščni deponiji, prilagoditev, po potrebi podaljšanje) instalacijskih vodov, ponovna montaža po dokončanih delih, polnjenje sistema, servis naprav, zagon, preizkus in nastavitev delovanja. Vključno ves pritrdilni, vezni in tesnilni material. Sestavni del storitve je tudi dobava ustreznega hladilnega medija, skladno s specifikacijo proizvajalca naprave. Praznenje sistema po veljavnih predpisih. Obračun kos.</t>
  </si>
  <si>
    <t>Dobava in montaža ALU zunanjih okenskih polic. ALU pločevina d=2 mm, širina cca 250 mm, suhoprašno barvano, sistemski zaključki iz plastike v enaki barvi kot polica, pod okensko polico bitumenski trak, pritrjeno na okno in toplotnoizolirani parapet. Vgrdnjo polic uskladiti z dobaviteljem oken. Vključno ves vezni, pritrdilni in tesnilni material. Obračun kos.</t>
  </si>
  <si>
    <t>Dobava in montaža ALU zunanjih okenskih polic. ALU pločevina d=2 mm, širina cca 180 mm, suhoprašno barvano, sistemski zaključki iz plastike v enaki barvi kot polica, pod okensko polico bitumenski trak, pritrjeno na okno in toplotnoizolirani parapet lesene fasadne stene. Stikovanje s podložno pločevino, lepljenjem in kovičenjem. Vgradnjo polic uskladiti z dobaviteljem oken. Vključno ves vezni, pritrdilni in tesnilni material. Obračun kos.</t>
  </si>
  <si>
    <t>Pregled, popravilo in prilagoditev novim okenskim okvirjem obtoječih kovinskih zaščit na kletnih oknih. Popravilo poškodovanih delov in odstranjevanje opleskov na kovinskih protivlomnih zaščitah na oknih. Peskanje (Sa 2,0) in antikorozijska zaščita (osnovni premaz Epoxi - 2x 60 mikronov in končni premaz PU - 2x 50 mikronov). Ton barve po izboru. Ponovna vgradnja. Vključno ves vezni, pritrdilni material. Priprava podlage za barvanje in nanos barv skladno z navodili proizvajalca barve. Obračun kos.</t>
  </si>
  <si>
    <t>Izdelava in dobava RF sider in pritrdilnega meteriala za vgradnjo kamnitih okvirjev oken (okvir trojnega okna - O16). RF stojka s priključnimi ločevinami na obeh koncih - kotna pločevina 50/70/4 mm dolžina 1550 mm, priključna pločevina spodaj 80/115/4 mm, priključna pločevina zgoraj 200/70/4 mm vse polno varjeno,  7x RF nasadilo - sidro: navojna palica fi 12 mm ,  11x luknja za pritrditev z RF sidrom, 4x navojno sidro fi 12 mm, dolžina cca 250 mm. Glej detajl.  Obračun kpl.</t>
  </si>
  <si>
    <t>Izdelava in dobava RF sider in pritrdilnega meteriala za vgradnjo kamnitih okvirjev oken (pokončni okvir ob balkonskih vratih - O13). RF stojka s priključnimi ločevinami na obeh koncih - U profil 60/70/4 mm dolžina 1640 mm, priključna pločevina spodaj 80/210/4 mm, priključna pločevina zgoraj 210/80/4 mm vse polno varjeno,  7x RF nasadilo - sidro: navojna palica fi 12 mm ,  11x luknja za pritrditev z RF sidrom, 4x navojno sidro fi 12 mm, dolžina cca 250 mm. Glej detajl.  Obračun kpl.</t>
  </si>
  <si>
    <t>O16 - 2 stojki s sidri</t>
  </si>
  <si>
    <t>O13 - 1 stojka s sidrom</t>
  </si>
  <si>
    <t>Dobava in vgradnja obloge iz cementnih plošč na notranji strani svetlobnikov na stropu pritličja novejšega objekta. Cementne plošče odporne proti vodi za zunanjo uporabo pritrjene neposredno na obstoječo konstrukcijo. Bandažirano z vodoodpornim lepilom. Brušenje stikov. Vključno vezni, protrdilni in tesnilni material. Vse po tehnologiji proizvajalca cementnih plošč. Obračun m2.</t>
  </si>
  <si>
    <t>Barvanje notranjih sten svetlobnika. Fasadna barva izdelana na osnovi silikonskih veziv. Kitanje in brušenje površine, dva nanosa barve. Vključno impregnacija in priprava podlage. Vgrajevanje po tehnlogiji proizvajalca barve. Obračun m2.</t>
  </si>
  <si>
    <t>Izdelava in montaža novega lesenega ročaja na zunanjih ograjah. Tikov masivni les preseka cca 3,5/5 cm, zaobljeni robovi, na spodnji strani utor za namestitev na jekleno ograjo. Vključno ves vezni, pritrdilni in tesnilni material (vijaki RF izvedbe). Obračun m1.</t>
  </si>
  <si>
    <t>Čiščenje maha na betonskem tlaku balkona nad vhodno vežo na severni strani fasade. Mehansko odstranjevanje, pranje pod visokim pritiskom in kemijsko uničevanje rastlinskih delov v porah betona po tehnologiji dobavitelja kemijske substance za odstranjevanje rastlinskih delov. Cena vključuje tudi izvedbo zaščitnih ukrepov za varovanje okolja pri izvedbi del z nevarnimi snovmi, skladno z navodili dobavitelja kemikalije. Izvedba hidrofobnega premaza primernega za tlake na očiščenih površinah. Enokomponenten, UV obstojen premaz na vodni osnovi, paropropusten, odporen na soli, za preprečitev rasti mahovja in plesni. Obračun m2.</t>
  </si>
  <si>
    <t>Barvanje obstoječega lesenega napušča. Debeloslojna alkidna lazura primerna za zaščito lesa, ki je izpostavljen izjemno zahtevnim vremenskim vplivom in UV žarkom. Vključno priprava podlage podlage, premaz proti plesni in algam in lazurni premaz po specifikaciji dobavitelja novega premaza. Dvojni premaz lazure, barva po izboru iz kataloga dobavitelja lazure. Obračun m2 površine opaža.</t>
  </si>
  <si>
    <t>Dobava in vgradnja dekorativnih obrob iz EPS izolacije teže 30kg/m3, površinsko obdelanih z mehansko trdno oblogo odporno na UV žarke in staranje in z dobro oprijemljivostjo za vgradnjo zaključnih slojev fasade in fasadne barve in izvedba dekorativnega ometa na obrobah enakih tehničnih lastnosti kot ostali deli fasade. Obrobe izdelane po meri - vzoru obstoječega profila preseka cca 17/25 cm z izvedbo zaključnega sloja z granulacijo, ki je podobna štokanemu delu okenskega okvirja. Na stiku s kamnitim okvirjem gladko zaglajen rob, kot gladek del obstoječega okenskega okvirja. Obrobe nad okenskim okvirom. Obračun kos.</t>
  </si>
  <si>
    <t>Dobava in vgradnja dekorativnih obrob iz EPS izolacije teže 30kg/m3, površinsko obdelanih z mehansko trdno oblogo odporno na UV žarke in staranje in z dobro oprijemljivostjo za vgradnjo zaključnih slojev fasade in fasadne barve in izvedba dekorativnega ometa na obrobah enakih tehničnih lastnosti kot ostali deli fasade. Obrobe izdelane po meri - vzoru obstoječega profila preseka cca 3/14 cm z izvedbo zaključnega sloja z granulacijo, ki je podobna štokanemu delu okenskega okvirja. Na robovih in stiku z okenskim okvirjem gladko zaglajen rob, kot gladek del obstoječega okenskega okvirja. Obrobe pod oknom. Obračun kos.</t>
  </si>
  <si>
    <t>Dobava in vgradnja dekorativnih obrob iz EPS izolacije teže 30kg/m3, površinsko obdelanih z mehansko trdno oblogo odporno na UV žarke in staranje in z dobro oprijemljivostjo za vgradnjo zaključnih slojev fasade in fasadne barve in izvedba dekorativnega ometa na obrobah enakih tehničnih lastnosti kot ostali deli fasade. Obrobe izdelane po meri - vzoru obstoječega profila preseka cca 2/12 cm z izvedbo zaključnega sloja z granulacijo, ki je podobna štokanemu delu okenskega okvirja. Na robovih in stiku z okenskim okvirjem gladko zaglajen rob, kot gladek del obstoječega okenskega okvirja. Nadomstilo obstoječega okenskega okvirja iz kamna ali umetnega kamna. Obračun kpl (enojno okno: 2x vertikalni del in 1x horizontala nad oknom).</t>
  </si>
  <si>
    <t>Dobava in vgradnja dekorativnih obrob iz EPS izolacije teže 30kg/m3, površinsko obdelanih z mehansko trdno oblogo odporno na UV žarke in staranje in z dobro oprijemljivostjo za vgradnjo zaključnih slojev fasade in fasadne barve in izvedba dekorativnega ometa na obrobah enakih tehničnih lastnosti kot ostali deli fasade. Obrobe izdelane po meri - vzoru obstoječega profila preseka cca 2/12 cm z izvedbo zaključnega sloja z granulacijo, ki je podobna štokanemu delu okenskega okvirja. Na robovih in stiku z okenskim okvirjem gladko zaglajen rob, kot gladek del obstoječega okenskega okvirja. Nadomstilo obstoječega okenskega okvirja iz kamna ali umetnega kamna. Obračun kpl (dvojno okno: 4x vertikalni del in 1x horizontala nad oknom).</t>
  </si>
  <si>
    <t>Dobava in vgradnja dekorativnih obrob iz EPS izolacije teže 30kg/m3, površinsko obdelanih z mehansko trdno oblogo odporno na UV žarke in staranje in z dobro oprijemljivostjo za vgradnjo zaključnih slojev fasade in fasadne barve in izvedba dekorativnega ometa na obrobah enako kot ostali deli fasade. Obrobe izdelane po meri - vzoru obstoječega profila preseka cca 2/12 cm z izvedbo zaključnega sloja z granulacijo, ki je podobna štokanemu delu okenskega okvirja. Na robovih in stiku z okenskim okvirjem gladko zaglajen rob, kot gladek del obstoječega okenskega okvirja. Nadomstilo obstoječega okenskega okvirja iz kamna ali umetnega kamna. Obračun kpl (trojno okno: 4x vertikalni del in 1x horizontala nad oknom).</t>
  </si>
  <si>
    <t>Dobava in vgradnja dekorativnih obrob iz EPS izolacije teže 30kg/m3, površinsko obdelanih z mehansko trdno oblogo odporno na UV žarke in staranje in z dobro oprijemljivostjo za vgradnjo zaključnih slojev fasade in fasadne barve in izvedba dekorativnega ometa na obrobah enako kot ostali deli fasade. Obrobe izdelane po meri - vzoru obstoječega profila preseka cca 2/6 cm z izvedbo zaključnega sloja z granulacijo, ki je podobna štokanemu delu okenskega okvirja. Na robovih in stiku z okenskim okvirjem gladko zaglajen rob, kot gladek del obstoječega okenskega okvirja. Nadomstilo obstoječega okenskega okvirja iz kamna ali umetnega kamna. Obračun kpl (enojno okno: 2x vertikalni del in 1x horizontala nad oknom in 1x horizontala pod oknom).</t>
  </si>
  <si>
    <t>Dobava in vgradnja dekorativnih obrob iz EPS izolacije teže 30kg/m3, površinsko obdelanih z mehansko trdno oblogo odporno na UV žarke in staranje in z dobro oprijemljivostjo za vgradnjo zaključnih slojev fasade in fasadne barve in izvedba dekorativnega ometa na obrobah enako kot ostali deli fasade. Obrobe izdelane po meri - vzoru obstoječega profila preseka cca 17/25 cm z izvedbo zaključnega sloja z granulacijo, ki je podobna štokanemu delu okenskega okvirja. Na stiku s kamnitim okvirjem gladko zaglajen rob, kot polirani del okenskega okvrja. Obrobe na robu terase nad vhodno vežo. Obračun m1.</t>
  </si>
  <si>
    <t>Dobava in vgrajevanje poroznega betona 20/25 prereza 0,08 do 0,12 m3/m2-m1, za izvedbo podložne plošče pod gumijastim tlakom. Vključno s pripravo obstoječih konstrukcij z emulzijami in vrtanjem za namestitev sider za boljšo povezavo z novovgrajenimi materiali. Natančnost izvedbe skladno z zahtevami dobavitelja gumijastega tlaka. Obračun m3 vgrajenega betona</t>
  </si>
  <si>
    <t>XIII.</t>
  </si>
  <si>
    <t>Izvedba testa zrakotesnosti in izdelava poročila. Zahteve za objekt, ki se delno sanira: n50&lt;3,0 h-1. Preverjajo se stikiin mesta kjer uhaja zrak. V primeru, da objekt ne doseže zahtevane tesnosti se mora ponovni test izvajati z generatorjem megle. Obračun kpl.</t>
  </si>
  <si>
    <t>SKUPAJ ZUNANJA UREDITEV</t>
  </si>
  <si>
    <t>Vse skupaj</t>
  </si>
  <si>
    <t>Ostalo</t>
  </si>
  <si>
    <t>OSTALO</t>
  </si>
  <si>
    <t xml:space="preserve">zap.št. </t>
  </si>
  <si>
    <t xml:space="preserve">opis </t>
  </si>
  <si>
    <t xml:space="preserve">kol. </t>
  </si>
  <si>
    <t>en.cena</t>
  </si>
  <si>
    <t xml:space="preserve">skupaj </t>
  </si>
  <si>
    <t>ELEKTRIČNE INŠTALACIJE IN ELEKTRIČNA OPREMA</t>
  </si>
  <si>
    <t>. demontaža dveh inštalacijskih odklopnikov C16A, 1p</t>
  </si>
  <si>
    <t>. vgradnja dveh novih B10A, 1p</t>
  </si>
  <si>
    <t>. priključitev dveh dodatnih kablov FG7R 3x1.5 mm2</t>
  </si>
  <si>
    <t>. drobni in vezni material</t>
  </si>
  <si>
    <t>- Kabli uvlečeni v zaščitne cevi oz. NIK kanale:</t>
  </si>
  <si>
    <t xml:space="preserve">. FG7R 3x1.5 mm2 </t>
  </si>
  <si>
    <t>m</t>
  </si>
  <si>
    <t>- Dvojno tipkalo za krmiljenje EMP oken - zapiranje /odpiranje, nadgradne izvedbe</t>
  </si>
  <si>
    <t>- Priključitev EMP pogonov oken oz. kupol</t>
  </si>
  <si>
    <t>- NIK kanal različnih dimenzij</t>
  </si>
  <si>
    <t>- Zaščitna cev položena nadometno:</t>
  </si>
  <si>
    <t>. Φ 16 mm</t>
  </si>
  <si>
    <t>- Preverjanje obstoječega stanja</t>
  </si>
  <si>
    <t>ur</t>
  </si>
  <si>
    <t>- Drobni in vezni material</t>
  </si>
  <si>
    <t>- Izvedba preverjanj varnosti inštalacij v skladu s SIST HD 60364-6</t>
  </si>
  <si>
    <t xml:space="preserve">Skupaj </t>
  </si>
  <si>
    <t>Vrtec Mladi rod, enota Čira Čara</t>
  </si>
  <si>
    <t>Obračun količin:</t>
  </si>
  <si>
    <t>&gt; odprtine do 3m2 se ne odbijajo in se špalete ne obračunavajo posebej</t>
  </si>
  <si>
    <t>&gt; odprtine od 3m2 do 5m2 se odbijajo površine preko 3m2 in se špalete posebej ne obračunavajo</t>
  </si>
  <si>
    <t>&gt; pri odprtina velikosti preko 5m2 se odbijajo površine preko 3m2 in se špalete posebej zaračunajo</t>
  </si>
  <si>
    <t>&gt; če so špalete širše od 20 cm, se širina preko 20 cm obračunava posebej v m2 (neglede na velikost odprtine</t>
  </si>
  <si>
    <t>feb. 2017</t>
  </si>
  <si>
    <t>Ljubljana, februar 2017</t>
  </si>
  <si>
    <t>februar 2017</t>
  </si>
  <si>
    <t>R44</t>
  </si>
  <si>
    <t>Demontaža strešnih odtokov in strelovodov ponovna montaža po dokočanih delih.  Pazljiva demontaža po tehnologiji izvajalca, čiščenje, skladiščenje v gradbiščni deponiji za ponovno vgradnjo. Vključno odstranitev veznega in pritrdilnega materiala. V ceni je všteto popravilo morebitnih poškodb, ki bi nastale zaradi neprimerne tehnologije odstranjevaja z vsemi postopki in materiali, ki jih določi projektant. Po končanih delih ponovna montaža odtočnih cevi in strelovodov. Izvedba meritev ustreznosti strelovodnega omrežja. Odtočne cevi iz pocinkane plastificirane pločevine. Vključno tudi ves potrebni kleparski material (kolena, spojke, deli odtočnih cevi in strelovodne napeljave), pritrdilni in vezni material in delo za prilagoditev strešnih odtokov in strelovodov zaradi spremenjene lege. Vsi novi elementi so iz enakega materaiala kot obstoječi. Odtoki na novejšem objektu. Obračun m1.</t>
  </si>
  <si>
    <t>R45</t>
  </si>
  <si>
    <t>Pazljiva demontaža obstoječe kritine iz plastificirane trapezne pločevine, pripadajočih obrob na robovih streh, lesene podkonstrukcije in toplotne izolacije - predvidoma mineralna volna d=5 cm Predvidoma širovci 10/12 cm, lege 5/8 cm. V ceni je všteto krpanje morebitnih poškodb, ki bi nastale zaradi neprimerne tehnologije odstranjevanja z vsemi postopki in materiali, ki jih določi projektant, ločevanje gradbenih odpadkov v gradbiščni deponiji in odvoz na odlagališče pooblaščenega zbralca gradbenih odpadkov. Obračun m2. Poševne strehe novejši objekt.</t>
  </si>
  <si>
    <t xml:space="preserve">Dobava in montaža lesene podkonstrukcije za vgradnjo nove strešne kritine na poševnih strehah novejše stavbe. Lesene letve 8/4 cm sidrane skozi toplotno izolacijo d=30 cm (trda mineralna volna) v AB ali penobetonsko ploščo. Na kapnem robu lesena lega dim cca 20/12 cm poševno prirezana skupna dolžina cca 45,5 m. Letve: navzkrišno polaganje v razmaku maks. 60 cm. Zaščita lesa pred glivami, insekti in termiti z insekticidom (kot. npr. Silvanolin ali enakovredno) z namakanjem (min 24 ur). Pritrjevanje v podlago po tehnologiji izvajalca in zahtevah dobavitellja strešne kritine (valovita trapezna pločevina). Vključno ves vezni in pritrdilni imaterial. Obračun m2 strehe. </t>
  </si>
  <si>
    <t>02.</t>
  </si>
  <si>
    <t>03.</t>
  </si>
  <si>
    <t>04.</t>
  </si>
  <si>
    <t>07.</t>
  </si>
  <si>
    <t>08.</t>
  </si>
  <si>
    <t xml:space="preserve">Dobava in vgradnja toplotne izolacije. Ekstrudirani polistiren (XPS) d=8 cm, λD manj ali enako 0,036 [W/mK], tlačna trdnost pri 10% deformaciji več ali enako 300 [kPa], WD(V)vol% = 1%,  robovi obdelani v obliki črke L. Vgradnja po navodilih dobavitelja materiala. Vključno prilagoditve, izrezi, zavihki, vertikalni zaključki ob stenah, prezračevalnih jaških in vencih streh do višine 60 cm. Obračun m2. </t>
  </si>
  <si>
    <t xml:space="preserve">Dobava in vgradnja toplotne izolacije. Ekstrudirani polistiren (XPS) d=10 cm, λD manj ali enako 0,036 [W/mK], tlačna trdnost pri 10% deformaciji več ali enako 300 [kPa], WD(V)vol% = 1%,  robovi obdelani v obliki črke L. Vgradnja po navodilih dobavitelja materiala. Vključno prilagoditve, izrezi, zavihki, vertikalni zaključki ob stenah, prezračevalnih jaških in vencih streh do višine 60 cm. Obračun m2. </t>
  </si>
  <si>
    <t xml:space="preserve">Dobava in vgradnja hladnega bitumenskega prednamaza na osnovi organski topil za pripravo površin kjer se bo vgrajevala bitumenska hidroizolacija. Vgrajeno na očiščeno in poravnano površino naklonskega betona. Vgradnja po navodilih dobavitelja materiala. Vključno izravnava podlage v primeru večjih neravnin (10 mm). in premaz vseh vertikalnih delov kjer bo nameščena hidroizolcija, vključno stene in zgornje površine prezračevalnih jaškov. Poraba min 300g/m2. Ravne strehe novejše stavbe. Obračun m2. </t>
  </si>
  <si>
    <t>Dobava in vgradnja parne zapore. Hidroizolacijski trak iz nosilcev steklenega voala in aluminijaste folije na obeh straneh obložen z oksidiranim bitumnom. Vgradnja po navodilih dobavitelja materiala. Vključno prilagoditve, izrezi, zavihki, vertikalni zaključki na stenah in prezračevalnih jaških. ravne strehe novejše stavbe. Obračun m2.</t>
  </si>
  <si>
    <t xml:space="preserve">Dobava in vgradnja toplotne izolacije. Plošče iz ekspandiranega polistirena (EPS) d=20 cm, λD manj ali enako = 0,034 [W/mK], tlačna trdnost pri 10% deformaciji več ali enako 150 [kPa], enostransko kaširana z bitumenskim varilnim trakom iz steklene tkanine, ki je obložen s kakovostno bitumensko maso d=4 mm. Vgradnja po navodilih dobavitelja materiala. Vključno prilagoditve, izrezi, zavihki, vertikalni zaključki ob stenah in prekrivanja vencev. Toplotna izolacija na spodnji strani hidroizolacije. Ravne strehe novejše stavbe. Obračun m2. </t>
  </si>
  <si>
    <t xml:space="preserve">Dobava in vgradnja hidroizolacijskega traku za izvedbo ravne strehe. Dvoslojna strešna kritina iz elastomer-bitumenskih trakov. Spodnji trak: hidroizolacijski trak iz steklene tkanine, na obeh straneh obložen bitumensko maso modificirano z dodatki plastomerov d=4 mm. Zgornji trak: hidroizolacijski trak iz poliesterskega nosilca, na obeh straneh obložen z bitumensko maso modificirano z dodatki plastomerov d=5 mm. Pritrjevanje in vgradnja skladno z navodili dobavitelja izolacijskega traka. 100% varjenje po celotni površini. Vsi preklopi, stiki, zavihki, izrezi, vertikalni zaključki, žlote v strešini, preboji zaradi instalacij in konstrukcije, priključevanje na obrobne pločevine, vertikalne obloge sten h=cca 50 cm, po celotni višini in kapah prezračevalnih jaškov in podobno. Vključno ves pritrdilni, tesnilni in vezni material. Ravne strehe novejše stavbe. Obračun m2. </t>
  </si>
  <si>
    <t>Dobava in vgradnja prodnatega nasutja na ravnih strehah. Prodec 16/32 mm d= 6 cm. Obračum m2.</t>
  </si>
  <si>
    <t xml:space="preserve">Dobava in vgradnja vtočnika povezljivega z obstoječimi odtoki meteorne vode na stavbi. Strešni odtočnik z dodatnim elementom za priključitev parne zapore, maksimalna zmogljivost odtekanja enaka obstoječemu, telo vtočnika primerno za stikovanje z bitumenskimi strešnimi folijami, zaščitni koš s funkcijsko ploščo. Dodatni element za priključitev parne zapore. Debelina toplotne izolacije med parno zaporo in hidroizolacijo 20 cm. Fiksiranje in protikondenzna izolacija odtočne cevi na notranji strani objekta. Vključno vezni, protrdilni in tesnilni material. Izbor vtočnika in vgrajevanje po navodilih proizvajalca. Odtočniki na ravnih strehah novejšega objekta. Obračun kos. </t>
  </si>
  <si>
    <t>Dobava in montaža zunanjih okenskih polic. Plastificirana vročecinkana jeklena pločevina d=0,6 mm, rš cca 250 mm, kleparski zaključki, dilatacijski spoji na stikih pločevin pri daljših dolžinah, stik s steno z zarezovanjem v AB steno in pokrivno pločevino, pritrjeno na obstoječi opečni zid in AB steno. Vgradnjo polic uskladiti z dobaviteljem oken. Vključno ves vezni, pritrdilni in tesnilni material. Okna na novejšem objektu. Obračun m1.</t>
  </si>
  <si>
    <t>O20a dim cca 196/82 cm</t>
  </si>
  <si>
    <t>O20b dim cca 196/82 cm</t>
  </si>
  <si>
    <t>O20c dim cca 196/82 cm                                                           razširitveni profil 150 mm 1x</t>
  </si>
  <si>
    <t>O20d dim cca 196/82 cm                                                           razširitveni profil 150 mm 1x</t>
  </si>
  <si>
    <t>O23 dim cca 130/162 cm                                                         razširitveni profil 150 mm 1x</t>
  </si>
  <si>
    <t>O21 dim cca 203/162 cm                                                         razširitveni profil 150 mm 1x</t>
  </si>
  <si>
    <t>O32a dim cca 609/160 cm                                                           razširitveni profil 150 mm 1x</t>
  </si>
  <si>
    <t>O32b dim cca 609/160 cm                                                           razširitveni profil 150 mm 1x</t>
  </si>
  <si>
    <t>O 01, dim 137/103 cm - Var. zasteklitev - celota</t>
  </si>
  <si>
    <t>O 02, dim 56/78 cm  - Var. zasteklitev - celota</t>
  </si>
  <si>
    <t>O 03, dim 106/81 cm - Var. zasteklitev - celota</t>
  </si>
  <si>
    <t>O 04, dim 106/146 cm - Var. zasteklitev - celota</t>
  </si>
  <si>
    <t>O 05, dim 116/103 cm - Var. zasteklitev - celota</t>
  </si>
  <si>
    <t>O 07, dim 56/78 cm - Var. zasteklitev - celota</t>
  </si>
  <si>
    <t>O 08, dim 76/152 cm - Var. zasteklitev - delno</t>
  </si>
  <si>
    <t>O 11a, dim 66/91 cm - Var. zasteklitev - celota</t>
  </si>
  <si>
    <t>O19 dim cca 411/152 cm - Var. zasteklitev - celota                                                         razširitveni profil 150 mm 2x</t>
  </si>
  <si>
    <t>O26 dim cca 90/102 cm - Var. zasteklitev - celota</t>
  </si>
  <si>
    <t>O25 dim cca 204/252 cm - Var. zasteklitev - celota</t>
  </si>
  <si>
    <t>O24 dim cca 198/252 cm - Var. zasteklitev - celota                                                         razširitveni profil 150 mm 1x</t>
  </si>
  <si>
    <t>V03, dim. cca 88/237 cm - standardno zaklepanje</t>
  </si>
  <si>
    <t>O 06, dim 137/162 cm - Var. zasteklitev - celota</t>
  </si>
  <si>
    <t>O 09, dim 106/152 cm - Var. zasteklitev - celota</t>
  </si>
  <si>
    <t>O 10, dim 116/162 cm - Var. zasteklitev - celota</t>
  </si>
  <si>
    <t>O 13, dim 66/152 cm  - Var. zasteklitev - celota</t>
  </si>
  <si>
    <t>O 16, dim 76/152 cm - Var. zasteklitev - celota</t>
  </si>
  <si>
    <t>O36 dim cca 120/132 cm - Var. zasteklitev - celota</t>
  </si>
  <si>
    <t>Izdelava, dobava in montaža zunanjih enokrilnih zastekljenih balkonskih vrat sestavljenih v niz s stranskimi okni. Zunanji videz vrat po risbi iz sheme. Toplotna izolativnost vrat Ud boljše ali enako 1,1 W/m2K. Krilo je iz masivnega lesa z integriranimi elementi, ki preprečujejo krivljenje. Dvoslojno tesnenje med krilom in podbojem, dodatno talno tesnilo za tesnenje na talno pripiro, tritočkovno zaklepanje, trojna trokraka nasadila. Toplotno izolacijska zasteklitev iz kaljenega lepljenega stekla (obojestransko). Vrata imajo standardno odpiranje in zaklepanje s cilindrično ključavnico s sistemskim klučem, mehanizem za fiksiranje vrat v odprtem položaju.  Kljuka deljena mat krom s polkrožnimi zaključki. Na notranji strani vrtljiva bunka. Suhomontažna vgradnja z vsem potrebnim materialom in priborom po smernicah RAL.  Podboj vrat industrijsko barvan, ton barve po izboru investitorja in projektanta iz lestvice dobavitelja in usklajen z barvo oken. Premaz za les najvišje kakovosti odporen na UV žarke in atmosferske vplive. Notranjost in zunanjost vrat v različnem odtenku. Zvočna izolativnost Rw 32 dB. Odpiranje po vzoru obstoječih vrat. Obračun kos.</t>
  </si>
  <si>
    <t>Stranska svetloba iz fiksnozastekljenega lesenega okna za nizkoenergetske stavbe z maksimalno prehodnostjo okna boljše ali enako Uw= 0,91W/m2K. Zvočna izolacija stekla Rw=28 dB. Notranje in zunanje steklo varnostno,  kaljeno - lepljeno do višine 1,25 m (glej risbo) ali navadno steklo, RAL montaža v betonsko steno. Zunanja in notranja stran vrat in stranske svetlobe temnorjave barve. Horizontalni deli zaščiteni z ALU odkapnimi profili. Zaščitni  premaz za les odporen na UV in atmosferske vplive najvišje kakovosti. Dimenzije in odpiranje po shemah. Vključno z vsemi zaključnimi letvami, tesnili, vijačnim in pritrdilnim materialom in prilagoditvami v zvezi z montažo senčil. Na spodnji del sranske svetlobe se vgradi obstoječo zaščitno rešetko. Smer odpiranja se določi na objektu po vzoru obstoječih elementov, ki se menjajo. Obračun kos.</t>
  </si>
  <si>
    <t>Izdelava, dobava in montaža notranjih enokrilnih zastekljenih toplotnoizolativnih vrat. Zunanji videz vrat po risbi iz sheme. Toplotna izolativnost vrat Ud boljše ali enako 1,1 W/m2K. Krilo je iz masivnega lesa z integriranimi elementi, ki preprečujejo krivljenje. Dvoslojno tesnenje med krilom in podbojem, dodatno talno tesnilo za tesnenje na talno pripiro,  trojna trokraka nasadila. Toplotno izolacijska zasteklitev. Notranje in zunanje steklo varnostno  kaljeno lepljeno. Vrata imajo standardno ključavnico in zaklepanje s cilindrično ključavnico s sistemskim klučem, samozapiralo in mehanizem za fiksiranje vrat v odprtem položaju.  Kljuka deljena mat krom s polkrožnimi zaključki. Suhomontažna vgradnja z vsem potrebnim materialom in priborom po smernicah RAL.  Podboj in krilo vrat industrijsko barvano, ton barve po izboru investitorja in projektanta iz lestvice dobavitelja in usklajen z barvo oken. Odpiranje navzven. Obračun kos.</t>
  </si>
  <si>
    <t>Dobava materiala in izvedba vertikalnih obrob pritrjenih na steno na južni strani objekta. Plastificirana vročecinkana jeklena pločevina d=0,6 mm, rš= 450 mm. Pod pločevino je toplotna izolacija XPS d= 10 cm, ki je sestavni del dobave strehe. Kleparski zključki, dilatacijski spoji na stikih pločevin pri daljših pločevinah, stik s steno z zarezovanjem v AB steno in pokrivno pločevino dodatno tesnjeno s trajnoelastičnim kitom. Vključno ves vezni, pritrdilni in tesnilni material. Obrobe med nizom oken v igralnicah in nadsvetlobami na ravni strehi v prvem nadstropju. Obračun m1.</t>
  </si>
  <si>
    <t>Dobava materiala in izvedba vertikalnih  obrob pritrjenih na steno med okni in ravno streho na severni strani objekta. Plastificirana vročecinkana jeklena pločevina d=0,60 mm, rš=750 mm. Pod pločevino je toplotna izolacija XPS d= 10 cm, ki je sestavni del dobave strehe. Vključno okenska polička pod oknom nad obrobo rš= 22 cm. Kleparski zključki, dilatacijski spoji na stikih pločevin pri daljših pločevinah, stik s steno z zarezovanjjem v AB steno in pokrivno pločevino dodatno tesnjeno s trajnoelastičnim kitom. Vključno ves vezni, pritrdilni in tesnilni material. Obrobe pod okni na severni strani igralnic. Obračun m1.</t>
  </si>
  <si>
    <t>obroba rš=35 cm</t>
  </si>
  <si>
    <t>obroba rš=45 cm</t>
  </si>
  <si>
    <t>obroba rš=85 cm</t>
  </si>
  <si>
    <t>obroba rš=75 cm</t>
  </si>
  <si>
    <t>Dobava in vgradnja zaključnih obrob na obodnih vencih strehe. Plastificirana vročecinkana jeklena plčevina d=0,6 mm. Vključno vsi preklopi, stiki, zavihki, izrezi, vertikalni zaključki, priključna mesta za strelovodno napeljavo, pritrdilni, tesnilni in vezni material. Mehansko pritrjevanje pločevine. Medsebojno stikovanje pločevin s kleparskimi spoji. Ton barve po vzoru obsouječe kritine. Obračun m1.</t>
  </si>
  <si>
    <t>obroba rš=15 cm</t>
  </si>
  <si>
    <t>Dobava in vgradnja zaključnih obrob na obodnih vencih strehe. Plastificirana vročecinkana jeklena plčevina d=0,6 mm in lesena podlaga iz OSB 3 plošč d=18 mm, lesene letve 40/60 mm s konusom za nagib. Vključno vsi preklopi, stiki, zavihki, izrezi, vertikalni zaključki, priključna mesta za strelovodno napeljavo, pritrdilni, tesnilni in vezni material. Mehansko pritrjevanje pločevine in lesene podloge. Medsebojno stikovanje pločevin s kleparskimi spoji. Ton barve po vzoru obstoječe kritine. Obračun m1.</t>
  </si>
  <si>
    <t>Dobava materiala in izvedba vertikalnih  obrob pritrjenih na vrh in notranji rob strešnih vencev ravne strehe. Plastificirana vročecinkana jeklena pločevina d=0,60 mm, rš=55-65 cm. Pod pločevino je toplotna izolacija XPS d= 10 cm, ki je sestavni del dobave strehe. Kleparski zključki, dilatacijski spoji na stikih pločevin pri daljših pločevinah. Vključno ves vezni, pritrdilni in tesnilni material. Obrobe pod okni na severni strani igralnic. Obračun m1.</t>
  </si>
  <si>
    <t>Pazljivo odstranjevanje konstrukcij ravnih streh. Predvidoma: prodec 3 cm, pesek 2 cm, bitumenska hidroizolacija 1, 5 cm, naklonski beton 3-12 cm, toplotna izolacija - EPS 5 cm, bitumenska hidroizolacija 1,0 cm. Mehansko čiščenje podlage (AB plošča) in priprava za vgradnjo naklonskega betona nove strešne konstrukcije. Vključno vse konstrukcije na vertikalnih zaključkih streh (bitumenske kritine in toplotne izolacije) in pločevinaste obrobe na vrhu oboodnih vencev streh. V ceni je všteto krpanje morebitnih poškodb, ki bi nastale zaradi neprimerne tehnologije odstranjevanja z vsemi postopki in materiali, ki jih določi projektant, ločevanje gradbenih odpadkov v gradbiščni deponiji in odvoz na odlagališče pooblaščenega zbralca gradbenih odpadkov. Obračun m2. Ravne strehe novejši objekt.</t>
  </si>
  <si>
    <t>Lesene obloge na stenah</t>
  </si>
  <si>
    <t>Lesene poličke na stenah - dolžina cca 1,2 m</t>
  </si>
  <si>
    <t>Lesene poličke na stenah - dolžina cca 2,0 m</t>
  </si>
  <si>
    <t xml:space="preserve">Polica z obešalnikom dim cca 180/20/40 cm. </t>
  </si>
  <si>
    <t xml:space="preserve">Polica z obešalnikom dim cca 160/20/40 cm. </t>
  </si>
  <si>
    <t xml:space="preserve">Polica z obešalnikom dim cca 120/20/40 cm. </t>
  </si>
  <si>
    <t xml:space="preserve">Odstranitev polic za copate na kovinskih konzolnih nosilčkih in odvoz na trajno deponijo gradbenih odpadkov. Police š=cca 20 cm, skupna dolžina cca 11 m. Obračun kpl. </t>
  </si>
  <si>
    <t>Polica dim 180/20/25 cm</t>
  </si>
  <si>
    <t>Polica dim 120/20/25 cm</t>
  </si>
  <si>
    <t>Polica dim 160/20/25 cm</t>
  </si>
  <si>
    <t>Začasna demontaža lesenih oblog in polic na stenah igralnic, shranjevanje v gradbiščni deponiji in ponovna montaža po dokončanih TI delih. Lesene obloge in police furnirana iverica ali iveral, masivne zaključne letve, paneli delno dodatno ogledala, predvidoma lesena podkonstrukcija. Pritrjevanje v AB steno skozi XPS + omet d=13 cm. V ceni je všteto popravilo morebitnih poškodb, ki bi nastale zaradi neprimerne tehnologije demontaže ali izvedbe del z vsemi postopki in materiali, ki jih določi projektant in nadzornik. Vključno ves pritrdilni, vezni in tesnilni material. Višina obloge cca 1,5 m. Obračun m1 ali kom.</t>
  </si>
  <si>
    <t>Začasna demontaža lesenih oblog na stenah igralnic, shranjevanje v gradbiščni deponiji, prilagoditev zaradi dodatne toplotne izolacije (ožanje za cca 15 cm) in ponovna montaža po dokončanih TI delih. Lesene obloge furnirana iverica ali iveral, masivne zaključne letve, predvidoma lesena podkonstrukcija. Pritrjevanje v AB ali opečno steno. V ceni je všteto popravilo morebitnih poškodb, ki bi nastale zaradi neprimerne tehnologije demontaže ali izvedbe del z vsemi postopki in materiali, ki jih določi projektant in nadzornik. Višina obloge cca 1,5 m. Vključno ves pritrdilni, vezni in tesnilni material. Obračun m1.</t>
  </si>
  <si>
    <t>Začasna demontaža lesenih pregradnih omar med igralnico in garderobo, prilagoditev širine zaradi dodatne toplotne izolacije (ožanje za cca 15 cm), shranjevanje v gradbišni deponiji in ponovna montaža po dokončanih zaključnih delih. Omara dim cca 100/60/250 cm. Izdelava novih ličnic (vratca omar dim cca 50/50 cm - 4 kom/omaro) po vzoru obstoječih (masivna nalepka š= cca 30 mm na obeh vertikalnih robovih, furnirana iverica - bukev, obstoječa nasadila).V ceni je všteto popravilo morebitnih poškodb, ki bi nastale zaradi neprimerne tehnologije demontaže ali izvedbe del z vsemi postopki in materiali, ki jih določi projektant in nadzornik.  Vključno ves pritrdilni, vezni in tesnilni material. Obračun omara kpl.</t>
  </si>
  <si>
    <t xml:space="preserve">Začasna demontaža lesenih polic z obešalniki v garderobah. Police z vertikalnimi pregradami. Pritrjevanje v AB steno skozi XPS + omet d= 13 cm. V ceni je všteto popravilo morebitnih poškodb, ki bi nastale zaradi neprimerne tehnologije demontaže ali izvedbe del z vsemi postopki in materiali, ki jih določi projektant in nadzornik. Vključno ves pritrdilni, vezni in tesnilni material. Obračun kos.  </t>
  </si>
  <si>
    <t>Izdelava in montaža novih klpi - polic za copate. lesena polička z nogami. Polička: iveral d=18 mm po vzoru obstoječe opreme v garderobah, ABS d=2 mm, kovinska podkonstrukcija pohištveni profili 20/20/2 mm, antikorozijska zaščita temeljna barva + PU lak, ton barve RAL 9010, plastični čepi na nogicah. Pritrjeno v tlak. Vključno ves pritrdilni, vezni in tesnilni material. Po posebni shemi. Obračun kos.</t>
  </si>
  <si>
    <t>Začasna demontaža lesenih oblog pred radiatorji na stikih s stenami na katere se dodaja toplotna izolacija. Prilagoditev letev(skrajšenje za cca 15 cm), po potrebi prilagoditev podkonstrukcije, ponovna montaža po dokončanih delih. Ledve dim cca 120/2 cm, višina maske cca 100 cm, širina maske cca 25 cm. Vključno ves pritrdilni, vezni in tesnilni material. Igralnice v nadstropju. Obračun kpl igralnica.</t>
  </si>
  <si>
    <t>Začasna demontaža lesenih oblog pred radiatorji na stikih s stenami na katere se dodaja toplotna izolacija. Prilagoditev zaščitne plošče (ožanje za cca 15 cm), po potrebi prilagoditev podkonstrukcije, ponovna montaža po dokončanih delih. Plošča dim cca 160/65 cm, d=2 cm. Vključno ves pritrdilni, vezni in tesnilni material. Garderoba v pritličju. Obračun kom.</t>
  </si>
  <si>
    <t>Začasna demontaža lesenih pregradnih omar med igralnico in garderobo in zasteklitve, prilagoditev širine zaradi dodatne toplotne izolacije (ožanje za cca 15 cm), shranjevanje v gradbišni deponiji in ponovna montaža po dokončanih zaključnih delih. Omara dim cca 100/60/150 cm. Izdelava novih ličnic (vratca omar dim cca 50/50 cm - 4 kom/omaro) po vzoru obstoječih (masivna nalepka š= cca 30 mm na obeh vertikalnih robovih, furnirana iverica - bukev, obstoječa nasadila), nova zasteklitev med omaro in stropom. Novo kaljeno steklo dim cca 185/120 cm d=8 mm z varnostno folijo vgrajeno v obstoječe profile. V ceni je všteto popravilo morebitnih poškodb, ki bi nastale zaradi neprimerne tehnologije demontaže ali izvedbe del z vsemi postopki in materiali, ki jih določi projektant in nadzornik.  Vključno ves pritrdilni, vezni in tesnilni material. Obračun omara z zasteklitvijo kpl.</t>
  </si>
  <si>
    <t xml:space="preserve">Pazlljiva demontaža obstoječih vrat in prilagoditev stranske svetlobe (ožanje za cca 15 cm). Lesen podboj iz masivnega lesa, novo stekleno polnilo - varnostno kaljeno lepljeno steklo. Prilagoditev (ožanje) jeklenih zaščitnih rešetk za zaščito pred naletom na steklo in ponovna montaža. Pritrjevanje na AB steno in penobetonski strop na istih mestih kot so bila prvotno vgrajena vrata. Jeklena podkonstrukcija protrjena v tlak in strop za pritrjevanje na XPS in srednjeslojni omet (d=13 cm). Vključno jeklena podkonstrukcija, antikorozijska zaščita, vezni, pritrdilni in tesnilni material. Obračun kpl. </t>
  </si>
  <si>
    <t>Barvanje obstoječih kovinskih rešetk za zaščito steklenih površin na spodnjih delih oken in stranskih svetlobah. Jeklene rešetke iz okroglih jeklenih palic v razmaku cca 10 cm in polnega jekla. Mehansko odstranjevanje preperelih delov, priprava podlage, temeljni premaz in finalni premaz po navodilijh dobavitelja barve. UV visoko odporen PU premaz na vodni osnovi skladno z ISO 12944: razred C2, visoka obstojnost (več kot 15 let do prvega vzdrževanja). Barvni ton po vzoru obstoječega. Obračun m2 rešetke.</t>
  </si>
  <si>
    <t>Barvanje sten. Priprava podlage, 2x kitanje in brušenje, glajenje ter dvakratno barvanje z visokopralnimi barvami na osnovi vodne disperzije polimernih veziv. Odpornost na mokro drgnjenje razred 1 (SIST EN 13300) in čiščenje z običajnimi gospodinjskimi čistili in medicinskimi razkužili. Vključno ves material za pripravo podlage, kitanje, glajenje, barvanje. Izvedba del po specifikacijah in navodilih proizvajalcev materialov. Polmat, ton barve po vzoru obstoječega. Obračun m2.</t>
  </si>
  <si>
    <t>Krpanje lesenega tlaka ob balkonskih vratih. Bukov lamelni parket po vzoru obstoječega tlaka. Vgradnja z lepljenjem na betonsko podlago. Opasovanje in brušenje - priprava za izvedbo lakiranja. Lakiranje - lak za parket na vodni osnovi. Stikovanje z obstoječim tlakom po dogovoru s projektantom. Vključno ves vezni, pritrdilni in tesnilni material. Obračun m2.</t>
  </si>
  <si>
    <t>Dobava in vgradnja zaključnega  PVC profila na stiku PVC tlaka in stene obložene z novo TI. PVC trak 50/15 cm barva prilagojena obstoječemu tlaku. Priprava podlage, vgradnja z lepljenjem v skladu z navodili dobavitelja traka. Obračun m1.</t>
  </si>
  <si>
    <t>Zaščita prostorov v katerih se izvajajo dela pred poškodbami zaradi del povezanih vgradnjo toplotne izolacije ali stavbnega pohištva. Robustna zaščita proti prahu, ostankom gradbenih materialov in mehanskim poškodbam tlakov, sten in vgrajenega pohištva. Vse po tehnologiji izvajalca in potrditvi naročnika in nadzornika. Izvajalec,  investitor in nadzor pred pričetkom del prostore pregledajo. Osnovno čiščenje med izvedbo in po dokočanih delih. Finalno čiščenje opravi izvajalec. Po dokončanih delih morajo biti v enakem stanju kot ob pričetku. Zaradi neprimerne zaščite je v ceni izvedbe del všteto popravilo poškodovanih delov stavbe in obstoječih instalacij z vsemi postopki in materiali, ki jih določi projektant. Večinoma PVC obloga.  Obračun m2 tlorisne površine.</t>
  </si>
  <si>
    <t xml:space="preserve">Nepredvidena dela: 10% </t>
  </si>
  <si>
    <t>19.</t>
  </si>
  <si>
    <t xml:space="preserve">Vertikalno strojno rezanje fasadne obloge za izvedbo prestavitve vrat V04a v ravnino okna O20d in rušenje fasadne obloge v sestavi: fasadna opeka d=12 cm in EPS 5 cm pritrjen na AB steno. V ceni je všteto krpanje morebitnih poškodb, ki bi nastale zaradi neprimerne tehnologije odstranjevanja z vsemi postopki in materiali, ki jih določi projektant, ločevanje gradbenih odpadkov v gradbiščni deponiji in odvoz na odlagališče pooblaščenega zbralca gradbenih odpadkov. Obračun m2. </t>
  </si>
  <si>
    <t>Dobava in vgradnja PE filca gostote več ali enako 140 g/m2 pod tamponom tlakovanih površin. Prekrivanje 20 cm. Obračun m2 tlakovane površine.</t>
  </si>
  <si>
    <t>Dobava materiala in izdelava oblog iz penobetonskih plošč. Obloge na mestu odstranjenih okenskih okvirjev iz umetnega kamna. Penobetonske plošče debeline 100 mm, kakovost 3/0,45 N/mm2/t/m3, vključno vsi preklopi, stiki in zaključki. Vgradnja z lepljenjem na obstoječo konstrukcijo, vse po tehnologiji proizvajalca. Presek 0,013 m2, debelina obloge 10 cm. Obračun m1.</t>
  </si>
  <si>
    <t xml:space="preserve">Dobava materiala in izvedba nadvišanja konstrukcije svetlobnika nad notranjimi prostori v pritličju. Penobetonski bloki debeline 150 mm, lepilo, vključno vsi preklopi, stiki in zaključki ter vogalni element za izvedbo roba špalete. Vgradnja z lepljenjem in mehanskim sidranjem na obstoječo konstrukcijo vse po tehnologiji dobavtelja fasadnega sistema. Širina cca 15 cm, zgornji rob v nagibu - prilagojen nagibu zasteklitve. Detajl izvedbe uskladiti z dobaviteljem zasteklitev, izvajalcem hidroizolacije in kleparskih del. Vključno ves vezni, pritrdilni in tesnilni material. Obračun m1. </t>
  </si>
  <si>
    <t>Dobava in vgradnja PES filca gostote več ali enako 300 g/m2. Dve plasti: pod novo toplotno izolacijo XPS in pod prodnatim nasutjem na ravnih strehah novejše stavbe.  Prekrivanje 20 cm. Vključno z vsemi izrezi, zavihki in prilagoditvami. Obračun m2 prodnate površine.</t>
  </si>
  <si>
    <t>Dobava materiala in izdelava oblog iz XPS plošč za povečane obremenitve. Obloge na mestu odstranjenih okenskih okvirjev iz umetnega kamna. XPS plošče (λD manj ali enako 0,038 W/mK) debeline 40 mm, kakovost CS(10\Y)i=700 kPa, vključno vsi preklopi, stiki in zaključki. Vgradnja z lepljenjem na obstoječo konstrukcijo, vse po tehnologiji proizvajalca. Presek 0,005 m2, debelina obloge 4 cm. Obračun m1.</t>
  </si>
  <si>
    <t>Dobava in vgradnja dodatne toplotne izolacije v špaletah na notranji zgornji strani oken in izvedba srednjeslojne kontaktne fasade(d= 8 mm ali več) na notranji strani TI. XPS (λD manj ali enako 0,038 W/mK) debeline 30 mm, kakovost CS(10\Y)i=300 kPa. Lepilo, osnovni omet in armirna mrežica za povečano odpornost ometa na udarce, kot npr. Jubizol strong ali enakovredno. Fasadno lepilo, osnovni omet - 2 sloja, armirna fasadna mrežica 160 g/m2- 2 sloja, mehansko pritrjevanje, osnovni premaz, zaključna obdelava finozglajeni apneno cementni omet granulacije 1,5 mm vključno vsi preklopi, stiki in zaključki ter vogalni element za izvedbo roba špalete. Vgradnja z lepljenjem in mehanskim sidranjem na obstoječo konstrukcijo vse po tehnologiji dobavtelja fasadnega sistema.  Širina cca 30 cm, debelina obloge 3 cm. Vsa okna razen velikih zasteklitev v igralnicah novejšega objekta. Obračun m1</t>
  </si>
  <si>
    <t>Dobava in vgradnja dodatne toplotne izolacije v špaletah na notranji zgornji strani oken in izvedba srednjeslojne kontaktne fasade (d= 8 mm ali več) na notranji strani TI. XPS (λD manj ali enako 0,038 W/mK)debeline 30 mm, kakovost CS(10\Y)i=300 kPa, Lepilo, osnovni omet in armirna mrežica za povečano odpornost ometa na udarce, kot npr. Jubizol strong ali enakovredno. Fasadno lepilo, osnovni omet - 2 sloja, armirna fasadna mrežica 160 g/m2- 2 sloja, mehansko pritrjevanje, osnovni premaz, zaključna obdelava finozglajeni apneno cementni omet granulacije 1,5 mm vključno vsi preklopi, stiki in zaključki ter vogalni element za izvedbo roba špalete. Vgradnja z lepljenjem in mehanskim sidranjem na obstoječo konstrukcijo vse po tehnologiji dobavtelja fasadnega sistema. Širina cca 25 cm, debelina obloge 3 cm. Velike zasteklitve v igralnicah novejšega objekta. Obračun m1.</t>
  </si>
  <si>
    <t>Dobava in vgradnja dodatne toplotne izolacije v špaleti na spodnji strani svetlobne kupole in izvedba srdnjeslojne kontaktne fasade (d= 8 mm ali več) na notranji strani TI. XPS (λD manj ali enako 0,038 W/mK) debeline 30 mm, kakovost CS(10\Y)i=300 kPa. Lepilo, osnovni omet in armirna mrežica za povečano odpornost ometa na udarce, kot npr. Jubizol strong ali enakovredno. Fasadno lepilo, osnovni omet - 2 sloja, armirna fasadna mrežica 160 g/m2- 2 sloja, mehansko pritrjevanje, osnovni premaz, zaključna obdelava finozglajeni apneno cementni omet granulacije 1,5 mm vključno vsi preklopi, stiki in zaključki ter vogalni element za izvedbo roba špalete. Vgradnja z lepljenjem in mehanskim sidranjem na obstoječo konstrukcijo vse po tehnologiji dobavtelja fasadnega sistema. Širina cca 50 cm, debelina obloge 3 cm. Svetlobna kupola na povezovalnem hodniku. Obračun m1</t>
  </si>
  <si>
    <t>Dobava in vgradnja dodatne toplotne izolacije v špaletah na zunanji zgornji strani oken in izvedba  srednjeslojne kontaktne fasade (d= 8 mm ali več) na zunanji strani TI. Srednjeslojni kontaktni fasadni sistem na ploščah iz penjene fenolne smole z odzivom na ogenj najmanj B1.Toplotna izolacija iz penjenih fenolnih plošč d=8 cm in 3 cm, (λD manj ali enako 0,022 W/mK). Pritrjevanje na obstoječo AB konstrukcijo z lepljenjem in s sidri po navodilih dobavitelja fasadnega sistema.  Lepilo, osnovni omet in armirna mrežica za povečano odpornost ometa na udarce, kot npr. Jubizol strong ali enakovredno. Fasadno lepilo, osnovni omet - 2 sloja, armirna fasadna mrežica 160 g/m2- 2 sloja, mehansko pritrjevanje, osnovni premaz, zaključna obdelava finozglajeni apneno cementni omet granulacije 1,5 mm vključno vsi preklopi, stiki in zaključki ter vogalni element za izvedbo roba špalete. Vgradnja z lepljenjem in mehanskim sidranjem na obstoječo konstrukcijo vse po tehnologiji dobavtelja fasadnega sistema. Širina obloge d=30 mm cca 19 cm, širina obloge d=80 mm cca 12 cm. Nad velikimi zasteklitvami v igralnicah novejšega objekta. Obračun m1</t>
  </si>
  <si>
    <t>Dobava in vgradnja dodatne toplotne izolacije na notranji strani fasadnih sten in izvedba srednjeslojne kontaktne fasade (d= 8 mm ali več) na notranji strani TI. XPS (λD manj ali enako 0,038 W/mK) debeline 120 mm, kakovost CS(10\Y)i=300 kPa. Lepilo, osnovni omet in armirna mrežica za povečano odpornost ometa na udarce, kot npr. Jubizol strong ali enakovredno. Fasadno lepilo, osnovni omet - 2 sloja, armirna faadna mrežica 160 g/m2- 2 sloja, mehansko pritrjevanje, osnovni premaz, zaključna obdelava finozglajeni apneno cementni omet granulacije 1,5 mm vključno vsi preklopi, stiki in zaključki ter vogalni element za izvedbo roba špalete. Vgradnja z lepljenjem in mehanskim sidranjem na obstoječo konstrukcijo vse po tehnologiji dobavtelja fasadnega sistema. Zunanje stene v igralnicah in garderobah na vzgodni in zahodni strani novejšega objekta. Obračun m2.</t>
  </si>
  <si>
    <t>Dobava in vgradnja dodatne toplotne izolacije na notranji strani fasadnih sten in izvedba srednjeslojne kontaktne fasade (d= 8 mm ali več) na notranji strani TI. XPS (λD manj ali enako 0,038 W/mK) debeline 180 mm in 30 mm v špaleti oken, kakovost CS(10\Y)i=300 kPa. Lepilo, osnovni omet in armirna mrežica za povečano odpornost ometa na udarce, kot npr. Jubizol strong ali enakovredno. Fasadno lepilo, osnovni omet - 2 sloja, armirna faadna mrežica 160 g/m2- 2 sloja, mehansko pritrjevanje, osnovni premaz, zaključna obdelava finozglajeni apneno cementni omet granulacije 1,5 mm vključno vsi preklopi, stiki in zaključki ter vogalni element za izvedbo roba špalete. Vgradnja z lepljenjem in mehanskim sidranjem na obstoječo konstrukcijo vse po tehnologiji dobavtelja fasadnega sistema. Zunanje stene v igralnicah, parapeti pod nadsvetlobo v dvonivojskem delu novejšega objekta. Obračun m2.</t>
  </si>
  <si>
    <t>Toplotna izolacija fasade in srednjeslojni omet (d=8 mm).  Izpostavljeni deli AB sten med okni nadsvetlob v igralnicah na severni strani objekta  Srednjeslojni kontaktni fasadni sistem z odzivom na ogenj najmanj B1,d1. Toplotna izolacija XPS (λD manj ali enako 0,038 W/mK) d= 5 cm. Pritrjevanje na podlago z lepljenjem in s sidri. Podlaga za zaključni sloj: fasadno lepilo (d=6 mm) z armirno mrežico (mrežica je vtopljena v zgornjo tretino lepila), osnovni premaz, zaključni sloj z vezivom iz akrila in kremenčevih peskov, odtenek sive barve po izboru. Izvedba fasade vključuje tudi pripravo podlage in sistemske rešitve po specifikaciji dobavitelja fasade ob fasadnih odprtinah in delitacijah z zaključnimi letvami, odkapnimi, vogalnimi profili in delitacijskimi profili, ves vezni/pritrdilni material, vključno čiščenje in priprava podlage, dobava materiala in izvedba kontaktne fasade. Pred izvedbo mora izvajalec predložiti specifikacijo tehnične rešitve, ki jo pripravi dobavitelj fasadnega sistema. Obračun po m2.</t>
  </si>
  <si>
    <t>Dolžina 350-370 cm; š = cca 270 mm</t>
  </si>
  <si>
    <t>Dobava in montaža notranjih okenskih polic iz večplastnega vodoodpornega materiala in površinsko obdelanih z maso iz umetnih snovi. Debelina police 18 mm. Montaža po navodilih za vgradnjo proizvajalca polic na AB steno. Vključno pritrdilni, vezni in tesnilni material. Barva iz kataloga dobavitelja polic usklajena z barvo okenskih okvirov. Širina cca 100 mm ali 270 mm. Obračun m1.</t>
  </si>
  <si>
    <t xml:space="preserve">Dolžina 90-110 cm; š = cca 270 mm </t>
  </si>
  <si>
    <t>Dobava in montaža zunanjega enokrilnega lesenega okna za nizkoenergetske stavbe z maksimalno prehodnostjo okna manj ali enako Uw= 0,91W/m2K. Dodatna horizontalna delitev po vzoru obstoječih oken. Zvočna izolacija stekla več ali enako  Rw=28 dB. Notranje in zunanje steklo varnostno,  kaljeno - lepljeno do višine 1,25 m (glej risbo) ostalo navadno steklo, RAL montaža v opečno steno. Zunanja stran okna temnorjave barve, notranja stran bela. Horizontalni deli zaščiteni z ALU odkapnimi profili. Zaščitni  premaz za les odporen na UV in atmosferske vplive najvišje kakovosti. Dimenzije oken po shemah. Vključno z vsemi zaključnimi letvami, tesnili, vijačnim in pritrdilnim materialom in prilagoditvami v zvezi z montažo senčil. Smer odpiranja se določi na objektu. Obračun kos.</t>
  </si>
  <si>
    <t>Dobava in montaža zunanjega dvokrilnega lesenega okna za nizkoenergetske stavbe z maksimalno prehodnostjo okna manj ali enako Uw= 0,91W/m2K. Dodatna horizontalna delitev po vzoru obstoječih oken. Zvočna izolacija stekla Rw več ali enako 28 dB. Notranje in zunanje steklo varnostno,  kaljeno - lepljeno do višine 1,25 m (glej risbo) ali navadno steklo, RAL montaža v opečno steno. Zunanja stran okna temnorjave barve, notranja stran bela. Horizontalni deli zaščiteni z ALU odkapnimi profili. Zaščitni  premaz za les odporen na UV in atmosferske vplive najvišje kakovosti. Dimenzije oken po shemah. Vključno z vsemi zaključnimi letvami, tesnili, vijačnim in pritrdilnim materialom in prilagoditvami v zvezi z montažo senčil. Smer odpiranja se določi na objektu. Obračun kos.</t>
  </si>
  <si>
    <t>Dobava in montaža zunanjega enokrilnega lesenega okna v nizu (medsebojno povezana tri okna) za nizkoenergetske stavbe z maksimalno prehodnostjo okna manj ali enako Uw= 0,91W/m2K. Dodatna horizontalna delitev po vzoru obstoječih oken. Zvočna izolacija stekla Rw več ali enako 28 dB. Notranje in zunanje steklo varnostno,  kaljeno - lepljeno do višine 1,25 m (glej risbo), RAL montaža v opečno steno. Zunanja stran okna temnorjave barve, notranja stran bela. Horizontalni deli zaščiteni z ALU odkapnimi profili. Zaščitni  premaz za les odporen na UV in atmosferske vplive najvišje kakovosti. Dimenzije oken po shemah. Vključno z vsemi zaključnimi letvami, tesnili, vijačnim in pritrdilnim materialom in prilagoditvami v zvezi z montažo senčil. Smer odpiranja se določi na objektu. Obračun kos.</t>
  </si>
  <si>
    <t>Dobava in montaža zunanjega enokrilnega lesenega okna v nizu z vrati (medsebojno povezana okna in vrata) za nizkoenergetske stavbe z maksimalno prehodnostjo okna manj ali enako Uw= 0,91W/m2K. Dodatna horizontalna delitev po vzoru obstoječih oken. Zvočna izolacija stekla Rw več ali enako 28 dB. Notranje in zunanje steklo varnostno,  kaljeno - lepljeno do višine 1,25 m (glej risbo), RAL montaža v opečno steno. Zunanja stran okna temnorjave barve, notranja stran bela. Horizontalni deli zaščiteni z ALU odkapnimi profili. Zaščitni  premaz za les odporen na UV in atmosferske vplive najvišje kakovosti. Dimenzije oken po shemah. Vključno z vsemi zaključnimi letvami, tesnili, vijačnim in pritrdilnim materialom in prilagoditvami v zvezi z montažo senčil. Smer odpiranja se določi na objektu. Obračun kos.</t>
  </si>
  <si>
    <t>Dobava in montaža zunanjega okroglega lesenega okna za nizkoenergetske stavbe z maksimalno prehodnostjo okna manj ali enako Uw= 0,91W/m2K. Dodatna horizontalna delitev po vzoru obstoječih oken. Zvočna izolacija stekla Rw več ai enako 28 dB. RAL montaža v opečno steno. Zunanja stran okna temnorjave barve, notranja stran bela. Zaščitni  premaz za les odporen na UV in atmosferske vplive najvišje kakovosti. Dimenzije oken po shemah. Vključno z vsemi zaključnimi letvami, tesnili, vijačnim in pritrdilnim materialom in prilagoditvami v zvezi z montažo senčil. Smer odpiranja se določi na objektu. Obračun kos.</t>
  </si>
  <si>
    <t>Dobava in montaža zunanjega deloma fiksnozastekljenega lesenega okna v nizu (medsebojno povezanih več oken) za nizkoenergetske stavbe z maksimalno prehodnostjo okna manj ali enako Uw= 0,91W/m2K. Dodatno mehanizem za električno odpiranje okna. Zvočna izolacija stekla Rw več ali enako 28 dB. RAL montaža v betonsko steno. Zunanja in notranja stran okna temnorjave barve. Horizontalni deli zaščiteni z ALU odkapnimi profili. Zaščitni  premaz za les odporen na UV in atmosferske vplive najvišje kakovosti. Dimenzije oken in odpiranje po shemah. Vključno z vsemi zaključnimi letvami, tesnili, vijačnim in pritrdilnim materialom in prilagoditvami v zvezi z montažo senčil. Smer odpiranja se določi na objektu po vzoru obstoječih oken, ki se menjajo. Obračun kos.</t>
  </si>
  <si>
    <t>Dobava in montaža lesene montažne stene sestavljene iz oken in vrat v nizu in nizkega parapeta. Okviri oken so istočasno tudi nosilni deli parapeta. Okna deloma fiksnozastekljena za nizkoenergetske stavbe z maksimalno prehodnostjo okna manj ali enako Uw= 0,91W/m2K. Dodatno toplotnoizolativni sendvič na spodnjem delu h=cca 60 cm (vlaknocementne ploče zunaj,  EPS/3 plošča d=15 mm, paropropustna folija (vetrna ovira) na zunanji TI, TI iz penjenih fenolnih plošč d=16 cm, (λD manj ali enako 0,022 W/mK),folija kot parna ovira na notranji strani TI, lepljeni stiki folij za doseganje zrakotesnosti, vodoodporna vezana plošča d=12 mm kot obloga na notranji strani. Okno za zračenje s fiksno leseno rešetko iz lesenih letev, na notranji strani enokrilno okno v enaki horizontalni delitvi kot okno, ki se odpora v sosednjem polju.</t>
  </si>
  <si>
    <t>Zvočna izolacija stekla Rw boljše ali enako 28 dB. Notranje in zunanje steklo varnostno,  kaljeno - lepljeno do višine 1,25 m (glej risbo) ali navadno steklo, RAL montaža v betonsko steno. Zunanja in notranja stran oken in vrat temnorjave barve. Horizontalni deli zaščiteni z ALU odkapnimi profili. Zaščitni  premaz za les odporen na UV in atmosferske vplive najvišje kakovosti. Dimenzije oken in odpiranje po shemah. Vključno z vsemi zaključnimi letvami, tesnili, vijačnim in pritrdilnim materialom in prilagoditvami v zvezi z montažo senčil. Smer odpiranja se določi na objektu po vzoru obstoječih oken, ki se menjajo. Obračun kos.</t>
  </si>
  <si>
    <t>Dobava in vgradnja okna s kupolo za ravne strehe z okvirjem za vgradnjo. Okvir za vgradnjo polnjen z visoko izolativno peno, varnostna zasteklitev notranjega okna (kaljeno zunanje in lepljeno notranje steklo), akrilna kupola. Uw manj ali enako 1,4W/m2K. Vključno izvedba priključka hidroizolacije iz bitumenskih trakov po vzoru obstoječe strešne kritine (zaključni sloj TI s posipom), pritrdilni vezni in tesnilni material. Vgradnja po navodilu in detajlih proizvajalca kupole. Dimenzija kupole 1,2/1,2 m. Obračun kos.</t>
  </si>
  <si>
    <t>Dobava in montaža komarnika. Fiksna izvedba. Barva okvirja enaka barvi okenskega okvirja. Vključno ves vezni, pritrdilni in tesnilni material. Obračun kos.</t>
  </si>
  <si>
    <t xml:space="preserve">Dim: 85/150 cm (kuhinja) </t>
  </si>
  <si>
    <t>Dim: 68/82 cm (kuhinja, sanitarije kuhinja)</t>
  </si>
  <si>
    <t>Dim: 60/110 cm (prezračevalne rešetke igralnice)</t>
  </si>
  <si>
    <t>Dobava in vgradnja zasteklitve svetlobnika nad prostori v pritličju z delnim odpiranjem na električni pogon za naravno prezračevanje. ALU profilacija in zasteklitev primerna za izvedbo zimskih vrtov (kot. npr. AluK SL50 ali enakovredno). Sončno zaščitno steklo z nanosom za sončno in toplotno zaščito. Maksimalna prehodnost okna manj ali enako Uw= 1,1 W/m2K, g&lt;45%. Dodatno okno za zračenje na elektromotorni pogon - odpiranje po vzoru obstoječega okna. Zvočna izolacija stekla Rw več ali enako 28 dB. Notranje in zunanje steklo je kaljene lepljene izvedbe, RAL montaža v betonsko steno po detajlih dobavitelja ALU profilacije zasteklitve. Dim cca: 17,00/1,30 m, okno, ki se odpira 0,90/1,30 m (3x). Vključno ves vezni, pritrdilni in tesnilni material in priključne pločevine na stikih z obstoječo strešno kritino. Okno O37. Obračun kos.</t>
  </si>
  <si>
    <t>Tankoslojni kontaktni fasadni sistem na ploščah iz penjene fenolne smole (PFS) z odzivom na ogenj najmanj B1.Toplotna izolacija PFS d=8 cm, (λD manj ali enako 0,022 W/mK). Pritrjevanje na obstoječo fasado z lepljenjem in s sidri po navodilih dobavitelja fasadnega sistema, podlaga za zaključni sloj: fasadno lepilo z armirno mrežico , osnovni premaz, zaključni sloj na silikonski osnovi (koefecient navlaževanja w&lt;0,1 kg/m2h0,5, paropropustnost μ &lt; 85, Sd vrednost &lt; 0,17 m, granulacija 1,5 mm, okenski okviri 2 mm, robovi gladko zaglajeni. Vse špalete – priključevanje ob oknih, parapetih in vogalih konzol je izvedeno s ploščami iz PFS ( λ manj ali enako 0,022 W/mK) d=2-3 cm. Glej detajle za izvedbo.  Izvedba fasade vključuje tudi pripravo podlage in sistemske rešitve po specifikaciji dobavitelja fasade ob fasadnih odprtinah in delitacijah z zaključnimi letvami, odkapnimi, vogalnimi profili in delitacijskimi profili, ves vezni/pritrdilni material, vključno čiščenje in priprava podlage, dobava materiala in izvedba kontaktne fasade. Pred izvedbo mora izvajalec predložiti specifikacijo tehnične rešitve, ki jo pripravi dobavitelj fasadnega sistema, ki bo vgrajen v stavbo. Na fasadi so krogi različnih barv premera 18, 26 in 36 cm v petih odtenkih po izboru iz kataloga proizvajalca fasadnega sistema. Glej list A008 - Fasade starejšega objekta - barvne študije. Obračun po m2.</t>
  </si>
  <si>
    <t>Dobava in vgradnja naklonskih betonov C16/20,  padec 2 %, d= 2 - 14 cm na ravnih strehah objekta. Vgrajevanje na AB ploščo ali ploščo iz penobetonskih elementov. Vključno priprava podlage. Ravne strehe novejše stavbe. Obračun m2.</t>
  </si>
  <si>
    <t>Dobava in montaža zunanjega deloma fiksnozastekljenega lesenega okna v nizu (medsebojno povezanih več oken) za nizkoenergetske stavbe z maksimalno prehodnostjo okna manj ali enako Uw= 0,91W/m2K. Okno za zračenje s fiksno leseno rešetko iz lesenih letev, na notranji strani enokrilno okno v enaki horizontalni delitvi kot okno, ki se odpora v sosednjem polju. Zvočna izolacija stekla Rw več ali enako 28 dB. Notranje in zunanje steklo varnostno,  kaljeno - lepljeno do višine 1,25 m (glej risbo) ali navadno steklo, RAL montaža v betonsko steno. Zunanja in notranja stran okna temnorjave barve. Horizontalni deli zaščiteni z ALU odkapnimi profili. Zaščitni  premaz za les odporen na UV in atmosferske vplive najvišje kakovosti. Dimenzije oken in odpiranje po shemah. Vključno z vsemi zaključnimi letvami, tesnili, vijačnim in pritrdilnim materialom, prilagoditvami v zvezi z montažo senčil in blokada odpiranja oken. Smer odpiranja se določi na objektu po vzoru obstoječih oken, ki se menjajo. Obračun kos.</t>
  </si>
  <si>
    <t>Dobava in montaža zunanjega deloma fiksnozastekljenega lesenega okna v nizu (medsebojno povezanih več oken) za nizkoenergetske stavbe z maksimalno prehodnostjo okna manj ali enako Uw= 0,91W/m2K. Dodatno toplotnoizolativni sendvič na spodnjem delu (leseni opaž na pero in utor - zunaj,  paropropustna folija (vetrna ovira) na zunanji strani TI, TI iz penjenih fenolnih plošč d=8 cm, (λD manj ali enako 0,022 W/mK),folija kot parna ovira na notranji strani TI, lepljeni stiki folij za doseganje zrakotesnosti, vodoodporna vezana plošča kot obloga na notranji strani) - vse po vzoru obstoječega okna. Zvočna izolacija stekla Rw več ali enako 28 dB. RAL montaža v betonsko steno. Zunanja in notranja stran okna temnorjave barve. Horizontalni deli zaščiteni z ALU odkapnimi profili. Zaščitni  premaz za les odporen na UV in atmosferske vplive najvišje kakovosti. Dimenzije oken in odpiranje po shemah. Vključno z vsemi zaključnimi letvami, tesnili, vijačnim in pritrdilnim materialom in prilagoditvami v zvezi z montažo senčilin. Smer odpiranja se določi na objektu po vzoru obstoječih oken, ki se menjajo. Obračun kos.</t>
  </si>
  <si>
    <t>Dobava in montaža zunanjega deloma fiksnozastekljenega lesenega okna v nizu (medsebojno povezanih več oken) za nizkoenergetske stavbe z maksimalno prehodnostjo okna manj ali enako Uw= 0,91W/m2K. Zvočna izolacija stekla Rw več ali enako 28 dB. Notranje in zunanje steklo varnostno,  kaljeno - lepljeno do višine 1,25 m (glej risbo) ali navadno steklo, RAL montaža v betonsko steno. Zunanja in notranja stran okna temnorjave barve. Horizontalni deli zaščiteni z ALU odkapnimi profili. Zaščitni  premaz za les odporen na UV in atmosferske vplive najvišje kakovosti. Dimenzije oken in odpiranje po shemah. Vključno z vsemi zaključnimi letvami, tesnili, vijačnim in pritrdilnim materialom, prilagoditvami v zvezi z montažo senčil in blokada odpiranja oken. Na spodnji del stranske svetlobe se novemu oknu prilagodi in vgradi obstoječo zaščitno rešetko.  Smer odpiranja se določi na objektu po vzoru obstoječih oken, ki se menjajo. Obračun kos.</t>
  </si>
  <si>
    <t xml:space="preserve">Izdelava in postavitev stalne plošče ali panoja izdelanega iz trdega obstojnega materiala. Naročnik lahko po lastni presoji izbere najbolj primerno velikost table. Priporočena velikost je 100 cm x 150 cm. Prostor na stalni plošči ali panoju rezerviran za opis aktivnosti ter navedbo financiranja mora zavzemati najmanj 25 odstotkov celotne površine stalne plošče. Vsebina informacij na panoju: ime in glavni namen/cilj operacije, ustrezen logotip EKP 2014–2020, obrazložitev vloge Evropske unije z naslednjimi navedbami: »Kohezijski sklad«; navedba slogana: »Naložba v vašo prihodnost«, in navedba izjave: »Naložbo sofinancirata Evropska unija in Republika Slovenija«. Tabla in napisi odporni na atmosferske vplive in UV sevanje. Obstojnost najmanj 5 let. Vse po navodilih in skladno z zahtevami organa upravljanja na področju komuniciranja vsebin evropske kohezijske politike v programskem obdobju 2014-2020. Obračun kpl. </t>
  </si>
  <si>
    <t>Postavitev začasnega panoja na začetku del pri vseh gradbenih dejavnostih na vidnem mestu in v skladu z zahtevami in navodili organa upravljanja na področju komuniciranja vsebin evropske kohezijske politike v programskem obdobju 2014-2020 ter skladno s Pravilnikom o gradbiščih (Uradni list RS, št. 55/08 s spremembami) upoštevati določila o gradbiščnih tablah. 
Začasni pano mora vsebovati naslednje elemente, ki morajo zajemati najmanj 25 odstotkov panoja:
- ime in glavni namen/cilj operacije,
- ustrezen logotip EKP 2014–2020,
- obrazložitev vloge Evropske unije z naslednjimi navedbami: »Kohezijski sklad«; navedba slogana: »Naložba v vašo prihodnost«, in navedba izjave: »Naložbo sofinancirata Evropska unija in Republika Slovenija«.
Pano mora biti izdelan iz obstojnega materiala, podatki pa morajo biti čitljivi.
Poškodovano ali zbledelo označitev je upravičenec dolžan nadomestiti z novo.
Obračun kpl.</t>
  </si>
  <si>
    <t>Izdelava projekta izvedenih del v skladu s Pravilnikom o projektni dokumentaciji. Vodilna mapa, načrt arhitekture. Obračun kpl.</t>
  </si>
  <si>
    <t>Dobava in montaža zunanjih enokrilnih vrat. Toplotna izolativnost vrat Ud boljše ali enako 1,1 W/m2K. Krilo iz večslojne plošče, ojačane z okvirjem iz masivnega lesa smreke z integriranimi elementi, ki preprečujejo krivljenje, oblepljeno z lamelami iz masivnega lesa po vzoru obstoječih. Dvoslojno tesnenje med krilom in podbojem, dodatno talno tesnilo za tesnenje na talno pripiro, tritočkovno zaklepanje, trojna trokraka nasadila. Vrata imajo standardno odpiranje in zaklepanje s cilindrično ključavnico s sistemskim klučem, mehanizem za fiksiranje vrat v odprtem položaju,  kljuka po vzoru obstoječe. Podboj vrat industrijsko barvan, usklajen z barvo oken. Vratno krilo barvano s pokrivnim lakom - odtenek barve enak obstoječemu. Odpiranje enako obstoječemu. Obračun kos.</t>
  </si>
  <si>
    <t>O31 dim cca 609/120 cm                                                          razširitveni profil cca 75 mm nad oknom, ki se odpira</t>
  </si>
  <si>
    <t>O31a dim cca 609/120 cm                                                       razširitveni profil 150 mm 1x                            razširitveni profil cca 75 mm nad oknom, ki se odpira</t>
  </si>
  <si>
    <t>O31b dim cca 609/120 cm                                                       razširitveni profil 150 mm 1x                               razširitveni profil cca 75 mm nad oknom, ki se odpira</t>
  </si>
  <si>
    <t>S01 dim cca 609/262 cm - Var. zasteklitev - delno</t>
  </si>
  <si>
    <t>S01a dim cca 609/262 cm - Var. zasteklitev - delno                                                          razširitveni profil 150 mm 1x</t>
  </si>
  <si>
    <t>S01b dim cca 609/262 cm - Var. zasteklitev - delno                                                          razširitveni profil 150 mm 1x</t>
  </si>
  <si>
    <t xml:space="preserve">V06, dim cca 115/262 cm </t>
  </si>
  <si>
    <t>V04a, dim cca 102+71/262 cm                                                razširitveni profil 150 mm 2x</t>
  </si>
  <si>
    <t xml:space="preserve">5.              </t>
  </si>
  <si>
    <t xml:space="preserve">3.         </t>
  </si>
  <si>
    <t>A1.   Ponudnik mora v ponudbeni predračun pri vsaki poziciji vpisati proizvajalca in model ponujene opreme. V kolikor ponudnik pri proizvajalcu ali  model vpiše "izdelano po meri" ali "izdelano po specifikaciji" mora predložiti podrobno skico izdelave iz katere je razvidno, da ponujeni element v celoti izpolnjuje podane tehnične zahteve. Za skice, opremo izdelane po meri, niso dovoljene opomba, npr.: slika/skica je simbolična). Naročnik bo take ponudbe izločil kot neustrezne.</t>
  </si>
  <si>
    <t>A2.   V ceni ponudbe morajo biti zajeti še naslednji stroški:  en (1) izvod tehnične dokumentacije z ustreznimi certifikati o kakovosti opreme,  dva (2) izvoda navodil za varno rokovanje in vzdrževanje z opremo v slovenskem jeziku (in original v jeziku proizvajalca), šest (6) izvodov projektov izvedenih del (PID) v tiskani obliki in en (1) izvod v elektronski obliki, stroški usklajevanja s vsemi izvajalci in projektanti v fazi izvedbe, stroški izdelave projektov za izvedbo (PZI) in projektov izvedenih del (PID) vse v skladu s pravilnikom o vsebini projektne in tehnične dokumentacije, stroški zavarovanja del do drugih izvajalcev in svojih izvajalcev.</t>
  </si>
  <si>
    <t xml:space="preserve">A3.    Če naročnik iz priloženih tehničnih katalogov in opisov ne more  potrditi tehnične ustreznosti ponujene opreme lahko ponudnika pozove k dopolnitvi ali pojasnilu ponudbe ali predložitvi vzorca ponujene opreme ali preveri tehnične navedbe ponudnika z ogledom istovrstne opreme. </t>
  </si>
  <si>
    <t>A4.   V primeru, da se popisi oziroma tehnične specifikacije sklicujejo na posamezno znamko ali vir se pri takem sklicevanju skladno s 68. členom ZJN-3 upošteva, da lahko ponudnik ponudi »enakovreden« predmet oziroma artikel. Vse morebitne posledice zaradi spremembe tipov opreme, vključno z morebitnimi spremembami oziroma dopolnitvami PZI, stroškovno in časovno bremenijo ponudnika.</t>
  </si>
  <si>
    <t>A5.   V primeru neskladij med risbo tehnološke opreme in popisom del se pri razlagi prioritetno upošteva popis del.</t>
  </si>
  <si>
    <t>A6.      Ponudniki morajo v okviru ponudbenega predračuna navesti proizvajalca in model ponujenih artiklov (SEZNAM PONUJENE OPREME) ter v dokaz izpolnjevanja tehničnih zahtev predložiti ustrezen katalog, skico ali sliko, tehnične podatke in opis ponujenega artikla. V primeru, da je izpolnjevanje določene tehnične zahteve artikla vezano na nudenje dodatne oziroma opcijske oprema morajo ponudniki poleg navedbe proizvajalca in modela jasno navesti, da je ponujen artikel z zahtevano dodatno oziroma opcijsko opremo ter navesti ustrezen model ali kataloško številko le-te, v zvezi z navedenim pa tudi predložiti ustrezen katalog, skico ali sliko, tehnične podatke in opis ponujene dodatne oziroma opcijske opreme. V kolikor ponudnik v ponudbi ne bo navedel proizvajalca in modela ponujenih artiklov, oziroma dejstva, da ponuja zahtevano dodatno oziroma opcijsko opremo, bo takšna ponudba brez pozivanja na dopolnitev izločena iz nadaljnjega postopka.</t>
  </si>
  <si>
    <t>A7.      Ponudniki morajo v okviru ponudbenega predračuna izpolniti priloženi SEZNAM PONUJENE OPREME. V kolikor ponudnik v ponudbi ne bo priložil izpolnjenega seznama ponujene opreme, bo takšna ponudba brez pozivanja na dopolnitev izločena iz nadaljnjega postopka.</t>
  </si>
  <si>
    <t>A.8 K ponudbi priložiti; katalog,  skico ali sliko, tehnične podatke in opis ponujenega elementa ali stroja iz katerega je razvidna tehnična ustreznost ponujene opreme. Če naročnik iz priloženih tehničnih katalogov in opisov ne more  potrditi tehnične ustreznosti ponujene opreme lahko ponudnika pozove k dopolnitvi ali pojasnilu ponudbe ali predložitvi vzorca ponujene opreme ali preveri tehnične navedbe ponudnika z ogledom istovrstne opreme. Ponudnik mora dopolnitev, pojasnilo ponudbe ali vzorec ponujene opreme naročniku posredovati najkasneje v roku 5 delovnih dni od prejema poziva. V enakem roku mora ponudnik naročniku omogočiti tudi morebitni ogled istovrstne opreme.</t>
  </si>
  <si>
    <r>
      <t xml:space="preserve">Dobava materiala in izdelava toplotne izolacije, vključno vsi preklopi in stiki ob temeljih do globine 0,9 m pod nivojem terena.  Vse po tehnologiji proizvajalca, </t>
    </r>
    <r>
      <rPr>
        <sz val="11"/>
        <rFont val="Calibri Light"/>
        <family val="2"/>
        <charset val="238"/>
        <scheme val="major"/>
      </rPr>
      <t xml:space="preserve">ekstrudirani polistiren </t>
    </r>
    <r>
      <rPr>
        <sz val="11"/>
        <color theme="1"/>
        <rFont val="Calibri Light"/>
        <family val="2"/>
        <charset val="238"/>
        <scheme val="major"/>
      </rPr>
      <t>toplotna prevodnost manj ali enako 0,038 W/mK, tlačna trdnost pri 10 % deformaciji več ali enako 300 kPa po DIN EN 826, debelina 8 cm, vključno vsi preklopi, stiki in zaključki, vse po tehnologiji proizvajalca. Obračun m2.</t>
    </r>
  </si>
  <si>
    <r>
      <t xml:space="preserve">Dobava materiala in izdelava/montaža spuščenega stropa s toplotno izolacijo iz gipskartonskih plošč pritrjenih na kovinsko konstrukcijo. Strop proti ostrešju v 1. in 2. nadstropju. Vse kompletno z vsemi kaskadami, izrezi, odprtinami in preboji ter izrezi za svetila in druge instalacije, stranskimi zaporami stropa, stiki in zaključki ter revizijskimi vratci. Vključno s folijo kot parno oviro na podnji strani TI, paropropustno folijo na zgornji strani TI, obstoječo </t>
    </r>
    <r>
      <rPr>
        <sz val="11"/>
        <rFont val="Calibri Light"/>
        <family val="2"/>
        <charset val="238"/>
        <scheme val="major"/>
      </rPr>
      <t>toplotno izolacijo na osnovi kamene volne d=10 cm, in dodatno toplotno izolacijo d= 10 cm (λ boljše ali enakovredno 0,036 W/mK).</t>
    </r>
    <r>
      <rPr>
        <sz val="11"/>
        <color theme="1"/>
        <rFont val="Calibri Light"/>
        <family val="2"/>
        <charset val="238"/>
        <scheme val="major"/>
      </rPr>
      <t xml:space="preserve"> Vključno tipska kovinska konstrukcija za stropove. Pritrjevanje na strešno konstrukcijo. Izbor in vgradnja vseh elementov stropa po navodilih in specifikaciji dobavitelja stropnega sistema. Bandažirano, kitano in glajeno. Uporaba tipskih zaključnih profilov. Obračun m2.</t>
    </r>
  </si>
  <si>
    <r>
      <t>-</t>
    </r>
    <r>
      <rPr>
        <b/>
        <i/>
        <sz val="12"/>
        <rFont val="Calibri Light"/>
        <family val="2"/>
        <charset val="238"/>
        <scheme val="major"/>
      </rPr>
      <t xml:space="preserve"> Električni razdelilnik R</t>
    </r>
    <r>
      <rPr>
        <i/>
        <sz val="12"/>
        <rFont val="Calibri Light"/>
        <family val="2"/>
        <charset val="238"/>
        <scheme val="major"/>
      </rPr>
      <t>, glavni razdelilnik objekta, v katerem je potrebno izvesti oz. upoštevati naslednje:</t>
    </r>
  </si>
  <si>
    <t>DIMENZIJE</t>
  </si>
  <si>
    <t>ELEKTRIKA</t>
  </si>
  <si>
    <t>Poz</t>
  </si>
  <si>
    <t>Kol</t>
  </si>
  <si>
    <t>PROIZVAJALEC</t>
  </si>
  <si>
    <t>MODEL</t>
  </si>
  <si>
    <t>Š</t>
  </si>
  <si>
    <t>G</t>
  </si>
  <si>
    <t>V</t>
  </si>
  <si>
    <t>KW</t>
  </si>
  <si>
    <t>NAPETOST</t>
  </si>
  <si>
    <t>SEZNAM PONUJENE OPREME - VRTEC MLADI ROD ENOTA ČIRA ČARA</t>
  </si>
  <si>
    <r>
      <t xml:space="preserve">Dobava materiala in izdelava/montaža spuščenega stropa s toplotno izolacijo iz gipskartonskih plošč pritrjenih na kovinsko konstrukcijo. Strop proti ostrešju v 1. in 2. nadstropju. Vse kompletno z vsemi kaskadami, izrezi, odprtinami in preboji ter izrezi za svetila in druge instalacije, stranskimi zaporami stropa, stiki in zaključki ter revizijskimi vratci. Vključno s folijo kot parno oviro na podnji strani TI, paropropustno folijo na zgornji strani TI, obstoječo </t>
    </r>
    <r>
      <rPr>
        <sz val="9"/>
        <rFont val="Calibri Light"/>
        <family val="2"/>
        <charset val="238"/>
        <scheme val="major"/>
      </rPr>
      <t>toplotno izolacijo na osnovi kamene volne d=10 cm, in dodatno toplotno izolacijo d= 10 cm (λ boljše ali enakovredno 0,036 W/mK).</t>
    </r>
    <r>
      <rPr>
        <sz val="9"/>
        <color theme="1"/>
        <rFont val="Calibri Light"/>
        <family val="2"/>
        <charset val="238"/>
        <scheme val="major"/>
      </rPr>
      <t xml:space="preserve"> Vključno tipska kovinska konstrukcija za stropove. Pritrjevanje na strešno konstrukcijo. Izbor in vgradnja vseh elementov stropa po navodilih in specifikaciji dobavitelja stropnega sistema. Bandažirano, kitano in glajeno. Uporaba tipskih zaključnih profilov. Obračun m2.</t>
    </r>
  </si>
  <si>
    <r>
      <t>-</t>
    </r>
    <r>
      <rPr>
        <b/>
        <i/>
        <sz val="9"/>
        <rFont val="Calibri Light"/>
        <family val="2"/>
        <charset val="238"/>
        <scheme val="major"/>
      </rPr>
      <t xml:space="preserve"> Električni razdelilnik R</t>
    </r>
    <r>
      <rPr>
        <i/>
        <sz val="9"/>
        <rFont val="Calibri Light"/>
        <family val="2"/>
        <charset val="238"/>
        <scheme val="major"/>
      </rPr>
      <t>, glavni razdelilnik objekta, v katerem je potrebno izvesti oz. upoštevati naslednje:</t>
    </r>
  </si>
  <si>
    <t>ELEKTRO DELA - sanacija (zamenjava) razsvetljave in ureditev CNS-a (kabelske povezave)</t>
  </si>
  <si>
    <t>Pri izdelavi ponudbe je potrebno upoštevati:
- Dobava in montaža opreme na položeno, označeno in preizkušeno inštalacijo
- Spuščanje sistema v pogon
- Šolanje uporabnika
- Predaja originalne proizvajalčeve dokumentacije, meritve, certifikati,...
- Prevozi in transportni stroški
- Drobni (doze, sponke,...) in vezni material                                                                                        - Vsa hrupna in dela, ki povzročajo hrup, dim ali pa so moteča za osebje Vrtca  (hišni red) je potrebno izvajati samo skladno z  navodili osebja Vrtca in nadzora</t>
  </si>
  <si>
    <t>REKAPITULACIJA STROŠKOV</t>
  </si>
  <si>
    <t xml:space="preserve">1 EL.INŠTALACIJE ZA JAKI TOK  </t>
  </si>
  <si>
    <t xml:space="preserve">   1.1 SVETILKE</t>
  </si>
  <si>
    <t xml:space="preserve">   1.2 INSTALACIJSKI MATERIAL</t>
  </si>
  <si>
    <t xml:space="preserve">   1.3 CENTRALNI NADZORNI SISTEM - CNS</t>
  </si>
  <si>
    <t>2. POMOŽNA IN GRADBENA DELA</t>
  </si>
  <si>
    <t>SKUPAJ EUR:</t>
  </si>
  <si>
    <t>DDV</t>
  </si>
  <si>
    <t>SKUPAJ EUR z vključenim ddv-jem:</t>
  </si>
  <si>
    <t>1. EL. INŠTALACIJE ZA JAKI TOK</t>
  </si>
  <si>
    <t>1.1 Svetilke</t>
  </si>
  <si>
    <t>Predvidene so LED svetilke, ki morajo imeti življnsko dobo vsaj 50.000 ur, oziroma garancijsko dobo vsaj 5 let. Sijalke morajo imeti barvno temparaturo 4000K razen če ni navedeno drugače. Vse svetilke (izgled + tehnične lastnosti) mora pred vgradnjo potrditi predstavnik naročnika!</t>
  </si>
  <si>
    <t>ŠT.</t>
  </si>
  <si>
    <t>OPIS</t>
  </si>
  <si>
    <t>ENOTA</t>
  </si>
  <si>
    <t>KOL.</t>
  </si>
  <si>
    <t>CENA / ENOTO</t>
  </si>
  <si>
    <t>SKUPNA CENA</t>
  </si>
  <si>
    <t>IGRALNICE, HODNIKI IN GARDEROBE</t>
  </si>
  <si>
    <t>Drobni, vezni in spojni maperial</t>
  </si>
  <si>
    <t>1.2 Instalacijski material</t>
  </si>
  <si>
    <t>1</t>
  </si>
  <si>
    <t>navadno ali izmenično</t>
  </si>
  <si>
    <t>navadno z LED indikatorjem</t>
  </si>
  <si>
    <t>serijsko</t>
  </si>
  <si>
    <t>preklopno 1-0-2</t>
  </si>
  <si>
    <t>2</t>
  </si>
  <si>
    <t>Proizvajalec: STEINEL</t>
  </si>
  <si>
    <t>S2 - IS 3360, kot 360°, doseg r = 20m, montiran na stropu, bel, nadgraden</t>
  </si>
  <si>
    <t>Kabel s Cu vodniki - 0,5 kV položen pretežno na kabelske police in delno v cevi</t>
  </si>
  <si>
    <t>Elektroinstalacijska cev, rebrasta, gibljiva, položena  podometno ali v tlaku</t>
  </si>
  <si>
    <t xml:space="preserve"> - i. c. fi 16 mm</t>
  </si>
  <si>
    <t>PVC kabelski kanal (NIK Kanal raznih dimenzij) za nadometni inštalacijski razvod raznih dimenzij</t>
  </si>
  <si>
    <t xml:space="preserve">Zarisovanje, funkcionalni preizkus, instalacijske meritve na tokokrogih razsvetljave in spuščanje v pogon </t>
  </si>
  <si>
    <t>1.3 CENTRALNI NADZORNI SISTEM - CNS</t>
  </si>
  <si>
    <t>Vgradnja v kuhinjski el. razdelilec:</t>
  </si>
  <si>
    <t>Dobava in montaža trifaznega elektro števca z M-Bus izhodom - za vgradnjo  preko nizkonapetostnih merilnih tokovnih transformatorjev ali direktn (kot npr. SRACK - MGDIZ305-Z ali Schneider iEM3135 ali enakovredno):</t>
  </si>
  <si>
    <t>Števec je namenjen spremljanju delovanja kuhinjskega prezračevanja in se ga montira v kuhinjskem el. razdelilcu R-Kuh</t>
  </si>
  <si>
    <t>Tokovni transformatorji 50/5A</t>
  </si>
  <si>
    <t>Predelava el. razdelilca - delo na terenu</t>
  </si>
  <si>
    <t>Kabelske povezave:</t>
  </si>
  <si>
    <t>Temperaturna tipala in zbiralec impulzov za glavni elektro števec - Relay PadPulse M2C:</t>
  </si>
  <si>
    <t>~IY(St)Y 2x2x0,8 mm2</t>
  </si>
  <si>
    <t>~ UTP cat 6A</t>
  </si>
  <si>
    <t xml:space="preserve">Zarisovanje, funkcionalni preizkus in spuščanje v pogon </t>
  </si>
  <si>
    <t xml:space="preserve">Pregled obstoječega stanja iskanje vertikal in optimalnih tras za nove kable obvezno sodelovanje vzdrževalcev objekta </t>
  </si>
  <si>
    <t>Demontaža obstoječih elementov el. inštalacij (svetilke)</t>
  </si>
  <si>
    <t>Demontaža in ponovna montaža strelovodnega lovilnega in odvodnega sistema (pri sanaciji strehe)</t>
  </si>
  <si>
    <t>Odvoz demontiranega materiala na zato predvideno deponijo oziroma v skladišče investitorja na lokaciji do 10 km.ocenjeno 1 x prevoz</t>
  </si>
  <si>
    <t>Dolblenje zidu kanal širine 5x8 cm; komplet s pozidavo</t>
  </si>
  <si>
    <t>Beljenje stropa s predhodnim kitanjem, komplet z osnovno in končno barvo (igralnice, hodniki + UPRAVNI PROSTORI)</t>
  </si>
  <si>
    <t>Čiščenje prostorv kjer so se izvajala dela</t>
  </si>
  <si>
    <t>tip S1: Stropna nadgradna svetilka (enakovredno kot Zumtobel PERLUCE LRO LED3400-840 L1220 EVG WH) 36W LED, svetlobni tok najmanj 3220lm, EVG, Ra&gt;80, barva svetlobe 4000K. Dimenzije 1220 x 120 x 91 mm. Ohišje iz jeklene pločevine, bele barve. Pokrov iz transparentnega PC z LRO optiko. Integrirana ESD zascita LED modula. Visoko kakovostno tesnilo s peno iz poliuretana po celotnem obodu. Svetilka z ožičenjem s kabli brez halogenov.Temperaturno območje delovanja:-20st C do +25st C. Teža: 2.5 kg. IP50. Komplet z montažnim priborom. 5-letna garancija; kot tip Zumtobel PERLUCE LRO LED3400-840 L1220 EVG WH ali enakovredno</t>
  </si>
  <si>
    <t>tip S2: Stropna nadgradna svetilka LED   42W LED, Visoka učinkovitost svetilke z najmanj 84 lm/W, svetlobni tok svetilke 3537lm, barva svetlobe 4000K, LED življenska doba vsaj 50.000 ur. Reflektor z široko razpršitvijo svetlobe. Ohišje iz litega aluminija, prašno lakirano. Plastični deli iz opalnega akrila, IP20. Ø500 x 55 mm; Teža: 1kg.  5-letna garancija; kot tip Thorn OMEGA C LED3200-840 HF R500 ali enakovredno</t>
  </si>
  <si>
    <t>tip S3: Stropna nadgradna svetilka LED (enakovredno kot Thorn NOVALINE LED1250-840 HF WH).  11W LED, Visoka učinkovitost svetilke z  najmanj 105 lm/W, svetlobni tok svetilke 1150lm, barva svetlobe 4000K, LED življenska doba vsaj 50.000 ur. Reflektor z široko razpršitvijo svetlobe. Ohišje iz litega aluminija, prašno lakirano. Plastični deli iz opalnega akrila, IP20. Ø355 x 105 mm; Teža: 1.17kg.  5-letna garancija.</t>
  </si>
  <si>
    <t>Nadgradna svetilka (enakovredno kot Thorn AQUAF2 LED 4300 HF L840) 34W, IP65. LED življenska doba vsaj 50.000 ur preden se svetlobni tok zniža na 70% začetne vrednosti. Visoka učinkovitost svetilke z najmanj 126 lm/W, svetlobni tok svetilke 4300lm, barva svetlobe 4000K in barvno reprodukcijo Ra &gt; 80. Ohišje in optika iz PC.Reflektor iz pocinkane jeklene pločevine, bele barve. Montaža z vzmetnimi držali V2A na strop, steno ali nosilno tračnico. Dimenzija: 1300x147x118mm; Teža: 2.4 kg. 5-letna garancija.</t>
  </si>
  <si>
    <t>Podometno stikalo, 250V, 10A, komplet z ustrezno dozo, montažnim in končnim okvirjem. Barva okrasnega okvirja in stikal po izbiri arhitekta. Proizvajalec: kot Tem Čatež Ekonomik ali enakovredno</t>
  </si>
  <si>
    <t>Senzor gibanja (IR), za zunanjo in notranjo stropno 
montažo, z možnostjo nastavljanja občutlivosti 2-2000lx, časa vklopa 10sek - 15min,  IP54, montažna višina do 4m, kvadraten, komplet z relejem in dozo za neposredni vklop svetilke</t>
  </si>
  <si>
    <t>Obremenitev:
-2000W - omsko breme - navadne sijalke
-1000W - fluo svetilke KVG
-1000W -fluo ali LED svetilke EVG</t>
  </si>
  <si>
    <t xml:space="preserve"> - NYM-J 3x1,5 mm2</t>
  </si>
  <si>
    <t>~NYM-J 3x1,5 mm2</t>
  </si>
  <si>
    <t>3 ELEKTRIČNI RAZDELILNIK</t>
  </si>
  <si>
    <t xml:space="preserve">R21      </t>
  </si>
  <si>
    <t xml:space="preserve">R20           </t>
  </si>
  <si>
    <t>R22</t>
  </si>
  <si>
    <t>4. PROJEKT IZVEDENIH DEL - PID (v treh izvodih)</t>
  </si>
  <si>
    <t>5. NEPREDVIDENA DELA (5%)- velja za vse postavke(potrjena s strani nadzora)</t>
  </si>
  <si>
    <t>ocena</t>
  </si>
  <si>
    <t>Nepredvidena dela</t>
  </si>
  <si>
    <t>Demontaža in ponovna montaža (prestavitev) obstoječih split sistemov za hlajenje igralnic, kompletno z ekološko izpraznitvijo freonskih razvodov ter po končani montaži ponovno polnitvijo,  vključno z montažnim, tesnilnim in pritrdilnim materialom ter zagonom</t>
  </si>
  <si>
    <t>HLAJENJE</t>
  </si>
  <si>
    <t>Izdelava PID projektne dokumentacije</t>
  </si>
  <si>
    <t>Elektro-krmilna omara z vsemi močnostnimi, varovalnimi in signalizacijskimi elementi za potrebe nadzornega sistema.
Elektro krmilna omara se vgradi v kotlovnici. Do omare mora biti pripeljan napajalni kabel 3x2,5 16A in internetni kabel s fiksnim IP-jem.</t>
  </si>
  <si>
    <t>Kakovostno kot npr.: Elvaco CMa11 ali enakovredno</t>
  </si>
  <si>
    <t>Sobno temperaturno tipalo z možnostjo M-Bus ali ModBus izhoda.</t>
  </si>
  <si>
    <t>Kakovostno kot npr.: Relay PadPulse M2C z 2 impulznima vhodoma in M-BUS izhod.</t>
  </si>
  <si>
    <t>Števec impulzov in pretvornik na M-BUS protokol za glavni elektro števec objekta.</t>
  </si>
  <si>
    <t>Kakovostno kot npr.: Saia-Burgess, tip: PCD2.F2710 ali enakovredno</t>
  </si>
  <si>
    <t>Komunikacijski modul (master) z EIA-485 vmesnikom za integracijom M-BUS protokola na krmilniškem nivoju; priklop na krmilnik PCD2.M2160; do 20 merilnikov</t>
  </si>
  <si>
    <t>Kakovostno kot npr.: Saia Q.PS-PEL-2403 ali enakovredno</t>
  </si>
  <si>
    <t>E-line napajalnik za krmilnik PCD1.M2160
- input 110…240 VAC, output 24 VDC / 2.8 A</t>
  </si>
  <si>
    <t>Kakovostno kot npr.: Saia-Burgess, tip:  PCD1.M2160 ali enakovredno</t>
  </si>
  <si>
    <t>Modularni prostoprogramabilen krmilnik z integriranim HTML5 WEB strežnik za daljinski nadzor in upravljanje strojnih sistemov preko standardnega WEB brskalnika; grafična vizualizacija (dinamične slike) in upravljanje; alarmiranje preko e-maila in SMS-a; časovni programi in koledar; ethernet port; on-line prikaz podatkov, zgodovina z izrisom grafov, več nivojski dostopi zaščiteni z gesli; vgrajen požarni zid; nap. 24 VDC;
WEB strežnik je licenčni in je brezplačen za neomejeno število točk in uporabnikov. GSM modem je namenjen SMS obveščanju/alarmiranju. Krmilnik omogoča avtomatsko pošiljanje in kreiranje podatkovne baze na mySQL strežniku za potrebe digitalnega monitoringa.</t>
  </si>
  <si>
    <t>kakovostno kot npr. Allmess, US ECHO II 2,5 + CF800 ali enakovredno</t>
  </si>
  <si>
    <t>Ultrazvočni toplotni števc z računsko enoto za merjenje porabe toplotne energije (STV): 
Dobava in montaža računske enote CF 800 za US Echo II toplotni števec, ter konfiguracija.
Računska enota mora omogočati MBUS komunikacijo.</t>
  </si>
  <si>
    <t>kakovostno kot npr. Allmess, US ECHO II 1,5 + CF800 ali enakovredno</t>
  </si>
  <si>
    <t>Demontaža stare ter dobava in montaža nove elektrokrmilne omarice za regulacijo toplotne postaje za ogrevanje in pripravo STV, vključno z varovalkami, stikali, vključno z montažnim materialom in z elektrodeli</t>
  </si>
  <si>
    <t xml:space="preserve">kakovostno npr. WILO, IPL 25/70-0,12/2 ali  enakovredno </t>
  </si>
  <si>
    <t>H=3 m</t>
  </si>
  <si>
    <t>V=0,5 m3/h</t>
  </si>
  <si>
    <t>Dobava in montaža obtočne črpalke vgrajene na primarju STV, s priključki, vključno z montažnim materialom, vključno z elektrodeli</t>
  </si>
  <si>
    <t xml:space="preserve">kakovostno npr. DANFOSS, tip VRG3, DN32, PN16, kvs=16 m3/h s pogonom DANFOSS, tip AMV435/230V ali enakovredno </t>
  </si>
  <si>
    <t xml:space="preserve">Kvs = 16 m3/h </t>
  </si>
  <si>
    <t>PN16 DN32</t>
  </si>
  <si>
    <t>Dobava in montaža tripotnega mešalnega ventila s pogonom, s priključki, vključno z montažnim materialom, vključno z elektrodeli</t>
  </si>
  <si>
    <t xml:space="preserve">kakovostno npr. DANFOSS, tip ESMT ali enakovredno </t>
  </si>
  <si>
    <t>Dobava in montaža zunanjega tipala, vključno z montažnim materialom, vključno z elektrodeli</t>
  </si>
  <si>
    <t>Dobava in montaža potopnega tipala PT1000, vključno z montažnim materialom, vključno z elektrodeli</t>
  </si>
  <si>
    <t>Demontaža obstoječih potopnih tipal, vključno z odvozom na stalno deponijo</t>
  </si>
  <si>
    <t xml:space="preserve">kakovostno npr. DANFOSS, tip ECL 310, kompletno z aplikacijskim ključem A377 ali enakovredno </t>
  </si>
  <si>
    <t>Dobava in montaža elektronskega krmilnika toplotne postaje, vključno z montažnim materialom, vključno z elektrodeli</t>
  </si>
  <si>
    <t>Demontaža obstoječega elektronskega krmilnika, vključno z odvozom na stalno deponijo</t>
  </si>
  <si>
    <t xml:space="preserve">kakovostno npr. DANFOSS, tip AVQM, DN15, PN16, kvs=2,5 m3/h s pogonom DANFOSS, tip AMV13/15/230V ali enakovredno </t>
  </si>
  <si>
    <t>Karakteristika enakoprocentna ali split, karakteristika pogona linearna.</t>
  </si>
  <si>
    <t xml:space="preserve">Kvs = 2,5 m3/h </t>
  </si>
  <si>
    <t>PN25 DN15</t>
  </si>
  <si>
    <t>Dobava in montaža kombiniranega prehodnega regulacijskega ventila s pogonom z varnostno funkcijo, s priključki za uvaritev, vključno z montažnim materialom, vključno z elektrodeli</t>
  </si>
  <si>
    <t xml:space="preserve">kakovostno npr. DANFOSS, tip AVQM, DN25, PN16, kvs=8,0 m3/h s pogonom DANFOSS, tip AMV23/15/230V ali enakovredno </t>
  </si>
  <si>
    <t xml:space="preserve">Kvs = 8 m3/h </t>
  </si>
  <si>
    <t>PN25 DN25</t>
  </si>
  <si>
    <t>Demontaža obstoječega kombiniranega regulacijskega ventila vključno s pogonom, vključno z odvozom na stalno deponijo</t>
  </si>
  <si>
    <t>TOPLOTNA POSTAJA</t>
  </si>
  <si>
    <t>OGREVANJE</t>
  </si>
  <si>
    <t>Cena skupaj</t>
  </si>
  <si>
    <t>Cena/enota</t>
  </si>
  <si>
    <t>št</t>
  </si>
  <si>
    <t>Enota</t>
  </si>
  <si>
    <t>Popis opreme, materiala in del</t>
  </si>
  <si>
    <t>Poz.</t>
  </si>
  <si>
    <t>(z dobavo in montažo ter tesnilnim in motažnim materialom)</t>
  </si>
  <si>
    <t>PROJEKTANTSKI POPIS IN OCENA STROŠKOV</t>
  </si>
  <si>
    <t>F.</t>
  </si>
  <si>
    <t>STROJNE INSTALACIJE</t>
  </si>
  <si>
    <t>A+B+C+D</t>
  </si>
  <si>
    <t>Strojne instalacije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</si>
</sst>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 &quot;SIT&quot;_-;\-* #,##0.00\ &quot;SIT&quot;_-;_-* &quot;-&quot;??\ &quot;SIT&quot;_-;_-@_-"/>
    <numFmt numFmtId="165" formatCode="_-* #,##0.00\ _S_I_T_-;\-* #,##0.00\ _S_I_T_-;_-* &quot;-&quot;??\ _S_I_T_-;_-@_-"/>
    <numFmt numFmtId="166" formatCode="_-* #,##0\ _S_I_T_-;\-* #,##0\ _S_I_T_-;_-* &quot;-&quot;??\ _S_I_T_-;_-@_-"/>
    <numFmt numFmtId="167" formatCode="_-* #,##0.00\ [$€-1]_-;\-* #,##0.00\ [$€-1]_-;_-* &quot;-&quot;??\ [$€-1]_-;_-@_-"/>
    <numFmt numFmtId="168" formatCode="_-* #,##0\ _S_I_T_-;\-* #,##0\ _S_I_T_-;_-* \-??\ _S_I_T_-;_-@_-"/>
    <numFmt numFmtId="169" formatCode="#,##0.00\ &quot;€&quot;"/>
    <numFmt numFmtId="170" formatCode="General_)"/>
  </numFmts>
  <fonts count="55">
    <font>
      <sz val="11"/>
      <color theme="1"/>
      <name val="Calibri"/>
      <family val="2"/>
      <charset val="238"/>
      <scheme val="minor"/>
    </font>
    <font>
      <sz val="11"/>
      <color theme="1"/>
      <name val="Calibri"/>
      <family val="2"/>
      <charset val="238"/>
      <scheme val="minor"/>
    </font>
    <font>
      <sz val="9"/>
      <color theme="1"/>
      <name val="Calibri"/>
      <family val="2"/>
      <charset val="238"/>
      <scheme val="minor"/>
    </font>
    <font>
      <sz val="10"/>
      <name val="Arial CE"/>
      <charset val="238"/>
    </font>
    <font>
      <sz val="10"/>
      <name val="Arial"/>
      <family val="2"/>
      <charset val="238"/>
    </font>
    <font>
      <sz val="11"/>
      <name val="Calibri Light"/>
      <family val="2"/>
      <charset val="238"/>
    </font>
    <font>
      <sz val="9"/>
      <color theme="1"/>
      <name val="Calibri Light"/>
      <family val="2"/>
      <charset val="238"/>
    </font>
    <font>
      <sz val="11"/>
      <color theme="1"/>
      <name val="Calibri Light"/>
      <family val="2"/>
      <charset val="238"/>
    </font>
    <font>
      <b/>
      <sz val="11"/>
      <color theme="1"/>
      <name val="Calibri Light"/>
      <family val="2"/>
      <charset val="238"/>
    </font>
    <font>
      <sz val="9"/>
      <name val="Calibri Light"/>
      <family val="2"/>
      <charset val="238"/>
    </font>
    <font>
      <b/>
      <sz val="11"/>
      <color theme="1"/>
      <name val="Calibri Light"/>
      <family val="2"/>
      <charset val="238"/>
      <scheme val="major"/>
    </font>
    <font>
      <sz val="11"/>
      <color theme="1"/>
      <name val="Calibri Light"/>
      <family val="2"/>
      <charset val="238"/>
      <scheme val="major"/>
    </font>
    <font>
      <sz val="11"/>
      <name val="Calibri Light"/>
      <family val="2"/>
      <charset val="238"/>
      <scheme val="major"/>
    </font>
    <font>
      <sz val="9"/>
      <color theme="1"/>
      <name val="Calibri Light"/>
      <family val="2"/>
      <charset val="238"/>
      <scheme val="major"/>
    </font>
    <font>
      <sz val="9"/>
      <name val="Calibri Light"/>
      <family val="2"/>
      <charset val="238"/>
      <scheme val="major"/>
    </font>
    <font>
      <sz val="10"/>
      <name val="Calibri Light"/>
      <family val="2"/>
      <charset val="238"/>
    </font>
    <font>
      <sz val="10"/>
      <name val="Calibri Light"/>
      <family val="2"/>
      <charset val="238"/>
      <scheme val="major"/>
    </font>
    <font>
      <i/>
      <sz val="12"/>
      <name val="Calibri Light"/>
      <family val="2"/>
      <charset val="238"/>
      <scheme val="major"/>
    </font>
    <font>
      <i/>
      <sz val="11"/>
      <name val="Calibri Light"/>
      <family val="2"/>
      <charset val="238"/>
      <scheme val="major"/>
    </font>
    <font>
      <b/>
      <i/>
      <sz val="12"/>
      <name val="Calibri Light"/>
      <family val="2"/>
      <charset val="238"/>
      <scheme val="major"/>
    </font>
    <font>
      <b/>
      <sz val="16"/>
      <color theme="1"/>
      <name val="Calibri"/>
      <family val="2"/>
      <charset val="238"/>
      <scheme val="minor"/>
    </font>
    <font>
      <sz val="10"/>
      <color indexed="8"/>
      <name val="Calibri Light"/>
      <family val="2"/>
      <charset val="238"/>
    </font>
    <font>
      <b/>
      <sz val="10"/>
      <color indexed="8"/>
      <name val="Calibri Light"/>
      <family val="2"/>
      <charset val="238"/>
    </font>
    <font>
      <b/>
      <sz val="10"/>
      <name val="Calibri Light"/>
      <family val="2"/>
      <charset val="238"/>
    </font>
    <font>
      <i/>
      <sz val="9"/>
      <name val="Calibri Light"/>
      <family val="2"/>
      <charset val="238"/>
      <scheme val="major"/>
    </font>
    <font>
      <b/>
      <i/>
      <sz val="9"/>
      <name val="Calibri Light"/>
      <family val="2"/>
      <charset val="238"/>
      <scheme val="major"/>
    </font>
    <font>
      <sz val="10"/>
      <name val="Arial"/>
      <family val="2"/>
      <charset val="238"/>
    </font>
    <font>
      <sz val="10"/>
      <name val="Courier"/>
      <family val="1"/>
      <charset val="238"/>
    </font>
    <font>
      <sz val="9"/>
      <color indexed="8"/>
      <name val="Calibri"/>
      <family val="2"/>
      <charset val="238"/>
    </font>
    <font>
      <sz val="10"/>
      <name val="Arial CE"/>
      <family val="2"/>
      <charset val="238"/>
    </font>
    <font>
      <sz val="10"/>
      <color indexed="8"/>
      <name val="Calibri"/>
      <family val="2"/>
      <charset val="238"/>
    </font>
    <font>
      <sz val="11"/>
      <color indexed="8"/>
      <name val="Arial"/>
      <family val="2"/>
      <charset val="204"/>
    </font>
    <font>
      <sz val="9"/>
      <name val="Calibri"/>
      <family val="2"/>
      <charset val="238"/>
      <scheme val="minor"/>
    </font>
    <font>
      <b/>
      <sz val="9"/>
      <name val="Calibri"/>
      <family val="2"/>
      <charset val="238"/>
      <scheme val="minor"/>
    </font>
    <font>
      <b/>
      <i/>
      <sz val="9"/>
      <name val="Calibri"/>
      <family val="2"/>
      <charset val="238"/>
      <scheme val="minor"/>
    </font>
    <font>
      <b/>
      <sz val="8"/>
      <name val="Calibri"/>
      <family val="2"/>
      <charset val="238"/>
      <scheme val="minor"/>
    </font>
    <font>
      <b/>
      <sz val="10"/>
      <name val="Calibri"/>
      <family val="2"/>
      <charset val="238"/>
      <scheme val="minor"/>
    </font>
    <font>
      <b/>
      <sz val="11"/>
      <name val="Calibri"/>
      <family val="2"/>
      <charset val="238"/>
      <scheme val="minor"/>
    </font>
    <font>
      <sz val="10"/>
      <name val="Calibri"/>
      <family val="2"/>
      <charset val="238"/>
      <scheme val="minor"/>
    </font>
    <font>
      <sz val="10"/>
      <color theme="1"/>
      <name val="Calibri"/>
      <family val="2"/>
      <charset val="238"/>
      <scheme val="minor"/>
    </font>
    <font>
      <b/>
      <i/>
      <sz val="11"/>
      <name val="Calibri"/>
      <family val="2"/>
      <charset val="238"/>
      <scheme val="minor"/>
    </font>
    <font>
      <sz val="10"/>
      <color theme="1"/>
      <name val="Calibri"/>
      <family val="2"/>
      <charset val="238"/>
    </font>
    <font>
      <sz val="9"/>
      <color theme="1"/>
      <name val="Calibri"/>
      <family val="2"/>
      <charset val="238"/>
    </font>
    <font>
      <sz val="9"/>
      <color theme="0"/>
      <name val="Calibri"/>
      <family val="2"/>
      <charset val="238"/>
      <scheme val="minor"/>
    </font>
    <font>
      <sz val="9"/>
      <color indexed="8"/>
      <name val="Calibri Light"/>
      <family val="2"/>
      <charset val="238"/>
      <scheme val="major"/>
    </font>
    <font>
      <b/>
      <sz val="9"/>
      <name val="Calibri Light"/>
      <family val="2"/>
      <charset val="238"/>
      <scheme val="major"/>
    </font>
    <font>
      <sz val="12"/>
      <name val="Arial CE"/>
      <charset val="238"/>
    </font>
    <font>
      <sz val="10"/>
      <name val="Arial"/>
      <family val="2"/>
    </font>
    <font>
      <b/>
      <sz val="10"/>
      <name val="Arial CE"/>
      <family val="2"/>
      <charset val="238"/>
    </font>
    <font>
      <b/>
      <sz val="10"/>
      <name val="Arial"/>
      <family val="2"/>
    </font>
    <font>
      <b/>
      <sz val="10"/>
      <name val="Arial"/>
      <family val="2"/>
      <charset val="238"/>
    </font>
    <font>
      <sz val="10"/>
      <color indexed="8"/>
      <name val="Arial"/>
      <family val="2"/>
    </font>
    <font>
      <sz val="14"/>
      <name val="Times New Roman CE"/>
      <charset val="238"/>
    </font>
    <font>
      <sz val="10"/>
      <name val="Helv"/>
      <family val="2"/>
      <charset val="204"/>
    </font>
    <font>
      <sz val="11"/>
      <color indexed="8"/>
      <name val="Calibri"/>
      <family val="2"/>
      <charset val="238"/>
    </font>
  </fonts>
  <fills count="4">
    <fill>
      <patternFill patternType="none"/>
    </fill>
    <fill>
      <patternFill patternType="gray125"/>
    </fill>
    <fill>
      <patternFill patternType="solid">
        <fgColor theme="8" tint="0.59999389629810485"/>
        <bgColor indexed="64"/>
      </patternFill>
    </fill>
    <fill>
      <patternFill patternType="solid">
        <fgColor theme="9" tint="0.79998168889431442"/>
        <bgColor indexed="64"/>
      </patternFill>
    </fill>
  </fills>
  <borders count="10">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top style="medium">
        <color indexed="64"/>
      </top>
      <bottom/>
      <diagonal/>
    </border>
    <border>
      <left/>
      <right/>
      <top/>
      <bottom style="medium">
        <color indexed="64"/>
      </bottom>
      <diagonal/>
    </border>
  </borders>
  <cellStyleXfs count="16">
    <xf numFmtId="0" fontId="0" fillId="0" borderId="0"/>
    <xf numFmtId="9" fontId="1" fillId="0" borderId="0" applyFont="0" applyFill="0" applyBorder="0" applyAlignment="0" applyProtection="0"/>
    <xf numFmtId="0" fontId="3" fillId="0" borderId="0"/>
    <xf numFmtId="0" fontId="4" fillId="0" borderId="0"/>
    <xf numFmtId="0" fontId="26" fillId="0" borderId="0"/>
    <xf numFmtId="0" fontId="29" fillId="0" borderId="0"/>
    <xf numFmtId="170" fontId="27" fillId="0" borderId="0"/>
    <xf numFmtId="0" fontId="4" fillId="0" borderId="0"/>
    <xf numFmtId="0" fontId="31" fillId="0" borderId="0"/>
    <xf numFmtId="164" fontId="4" fillId="0" borderId="0" applyFont="0" applyFill="0" applyBorder="0" applyAlignment="0" applyProtection="0"/>
    <xf numFmtId="165" fontId="4" fillId="0" borderId="0" applyFont="0" applyFill="0" applyBorder="0" applyAlignment="0" applyProtection="0"/>
    <xf numFmtId="0" fontId="46" fillId="0" borderId="0"/>
    <xf numFmtId="0" fontId="29" fillId="0" borderId="0"/>
    <xf numFmtId="1" fontId="52" fillId="0" borderId="0" applyFill="0" applyBorder="0" applyAlignment="0" applyProtection="0"/>
    <xf numFmtId="0" fontId="53" fillId="0" borderId="0"/>
    <xf numFmtId="0" fontId="54" fillId="0" borderId="0"/>
  </cellStyleXfs>
  <cellXfs count="440">
    <xf numFmtId="0" fontId="0" fillId="0" borderId="0" xfId="0"/>
    <xf numFmtId="0" fontId="0" fillId="0" borderId="0" xfId="0" applyProtection="1"/>
    <xf numFmtId="0" fontId="6" fillId="0" borderId="0" xfId="0" applyFont="1"/>
    <xf numFmtId="0" fontId="7" fillId="0" borderId="0" xfId="0" applyFont="1"/>
    <xf numFmtId="4" fontId="7" fillId="0" borderId="0" xfId="0" applyNumberFormat="1" applyFont="1"/>
    <xf numFmtId="0" fontId="7" fillId="0" borderId="0" xfId="0" applyFont="1" applyBorder="1"/>
    <xf numFmtId="49" fontId="7" fillId="0" borderId="0" xfId="0" applyNumberFormat="1" applyFont="1" applyAlignment="1">
      <alignment horizontal="left"/>
    </xf>
    <xf numFmtId="49" fontId="7" fillId="0" borderId="0" xfId="0" applyNumberFormat="1" applyFont="1"/>
    <xf numFmtId="0" fontId="8" fillId="0" borderId="0" xfId="0" applyFont="1"/>
    <xf numFmtId="0" fontId="7" fillId="0" borderId="1" xfId="0" applyFont="1" applyBorder="1"/>
    <xf numFmtId="0" fontId="9" fillId="0" borderId="1" xfId="0" applyFont="1" applyBorder="1" applyAlignment="1">
      <alignment horizontal="center"/>
    </xf>
    <xf numFmtId="0" fontId="8" fillId="0" borderId="0" xfId="0" applyFont="1" applyAlignment="1">
      <alignment horizontal="right"/>
    </xf>
    <xf numFmtId="0" fontId="8" fillId="0" borderId="1" xfId="0" applyFont="1" applyBorder="1" applyAlignment="1">
      <alignment horizontal="right"/>
    </xf>
    <xf numFmtId="0" fontId="8" fillId="0" borderId="1" xfId="0" applyFont="1" applyBorder="1"/>
    <xf numFmtId="4" fontId="5" fillId="0" borderId="1" xfId="2" applyNumberFormat="1" applyFont="1" applyBorder="1"/>
    <xf numFmtId="4" fontId="7" fillId="0" borderId="1" xfId="0" applyNumberFormat="1" applyFont="1" applyBorder="1"/>
    <xf numFmtId="4" fontId="7" fillId="0" borderId="0" xfId="0" applyNumberFormat="1" applyFont="1" applyAlignment="1">
      <alignment horizontal="left" wrapText="1"/>
    </xf>
    <xf numFmtId="0" fontId="7" fillId="0" borderId="0" xfId="0" applyFont="1" applyAlignment="1">
      <alignment horizontal="left" wrapText="1"/>
    </xf>
    <xf numFmtId="0" fontId="10" fillId="0" borderId="0" xfId="0" applyFont="1"/>
    <xf numFmtId="0" fontId="11" fillId="0" borderId="0" xfId="0" applyFont="1" applyAlignment="1">
      <alignment wrapText="1"/>
    </xf>
    <xf numFmtId="0" fontId="11" fillId="0" borderId="0" xfId="0" applyFont="1"/>
    <xf numFmtId="0" fontId="11" fillId="0" borderId="0" xfId="0" applyFont="1" applyAlignment="1">
      <alignment horizontal="left" wrapText="1"/>
    </xf>
    <xf numFmtId="0" fontId="12" fillId="0" borderId="0" xfId="0" applyFont="1" applyAlignment="1">
      <alignment horizontal="justify" vertical="distributed"/>
    </xf>
    <xf numFmtId="0" fontId="12" fillId="0" borderId="0" xfId="0" applyFont="1" applyAlignment="1">
      <alignment horizontal="justify" vertical="center"/>
    </xf>
    <xf numFmtId="0" fontId="13" fillId="0" borderId="0" xfId="0" applyFont="1"/>
    <xf numFmtId="4" fontId="11" fillId="0" borderId="0" xfId="0" applyNumberFormat="1" applyFont="1" applyAlignment="1">
      <alignment horizontal="right"/>
    </xf>
    <xf numFmtId="49" fontId="11" fillId="0" borderId="0" xfId="0" applyNumberFormat="1" applyFont="1" applyAlignment="1">
      <alignment horizontal="left"/>
    </xf>
    <xf numFmtId="49" fontId="11" fillId="0" borderId="0" xfId="0" applyNumberFormat="1" applyFont="1"/>
    <xf numFmtId="0" fontId="10" fillId="0" borderId="1" xfId="0" applyFont="1" applyBorder="1" applyAlignment="1">
      <alignment horizontal="center" vertical="top"/>
    </xf>
    <xf numFmtId="0" fontId="10" fillId="0" borderId="1" xfId="0" applyFont="1" applyBorder="1"/>
    <xf numFmtId="0" fontId="11" fillId="0" borderId="1" xfId="0" applyFont="1" applyBorder="1"/>
    <xf numFmtId="0" fontId="14" fillId="0" borderId="1" xfId="0" applyFont="1" applyBorder="1" applyAlignment="1">
      <alignment horizontal="center"/>
    </xf>
    <xf numFmtId="0" fontId="10" fillId="0" borderId="0" xfId="0" applyFont="1" applyAlignment="1">
      <alignment horizontal="center" vertical="top"/>
    </xf>
    <xf numFmtId="0" fontId="10" fillId="0" borderId="0" xfId="0" applyFont="1" applyBorder="1" applyAlignment="1">
      <alignment horizontal="center" vertical="top"/>
    </xf>
    <xf numFmtId="0" fontId="10" fillId="0" borderId="0" xfId="0" applyFont="1" applyBorder="1"/>
    <xf numFmtId="0" fontId="11" fillId="0" borderId="0" xfId="0" applyFont="1" applyBorder="1"/>
    <xf numFmtId="4" fontId="11" fillId="0" borderId="0" xfId="0" applyNumberFormat="1" applyFont="1" applyBorder="1" applyAlignment="1">
      <alignment horizontal="right"/>
    </xf>
    <xf numFmtId="4" fontId="11" fillId="0" borderId="1" xfId="0" applyNumberFormat="1" applyFont="1" applyBorder="1" applyAlignment="1">
      <alignment horizontal="right"/>
    </xf>
    <xf numFmtId="0" fontId="11" fillId="0" borderId="0" xfId="0" applyFont="1" applyAlignment="1">
      <alignment horizontal="center" vertical="top"/>
    </xf>
    <xf numFmtId="0" fontId="10" fillId="0" borderId="0" xfId="0" applyFont="1" applyFill="1" applyBorder="1"/>
    <xf numFmtId="4" fontId="10" fillId="0" borderId="0" xfId="0" applyNumberFormat="1" applyFont="1" applyAlignment="1">
      <alignment horizontal="right"/>
    </xf>
    <xf numFmtId="0" fontId="10" fillId="0" borderId="0" xfId="0" applyFont="1" applyAlignment="1">
      <alignment horizontal="left" wrapText="1"/>
    </xf>
    <xf numFmtId="4" fontId="11" fillId="0" borderId="0" xfId="0" applyNumberFormat="1" applyFont="1" applyAlignment="1">
      <alignment wrapText="1"/>
    </xf>
    <xf numFmtId="4" fontId="11" fillId="0" borderId="0" xfId="0" applyNumberFormat="1" applyFont="1" applyAlignment="1"/>
    <xf numFmtId="4" fontId="11" fillId="0" borderId="1" xfId="0" applyNumberFormat="1" applyFont="1" applyBorder="1"/>
    <xf numFmtId="0" fontId="10" fillId="0" borderId="0" xfId="0" applyFont="1" applyFill="1" applyBorder="1" applyAlignment="1">
      <alignment horizontal="center" vertical="top"/>
    </xf>
    <xf numFmtId="0" fontId="10" fillId="0" borderId="1" xfId="0" applyFont="1" applyBorder="1" applyAlignment="1">
      <alignment horizontal="center"/>
    </xf>
    <xf numFmtId="4" fontId="10" fillId="0" borderId="1" xfId="0" applyNumberFormat="1" applyFont="1" applyBorder="1" applyAlignment="1">
      <alignment horizontal="right"/>
    </xf>
    <xf numFmtId="4" fontId="11" fillId="0" borderId="0" xfId="0" applyNumberFormat="1" applyFont="1" applyBorder="1"/>
    <xf numFmtId="0" fontId="11" fillId="0" borderId="0" xfId="0" applyFont="1" applyAlignment="1"/>
    <xf numFmtId="0" fontId="11" fillId="0" borderId="0" xfId="0" applyFont="1" applyAlignment="1">
      <alignment horizontal="left" vertical="top" wrapText="1"/>
    </xf>
    <xf numFmtId="0" fontId="13" fillId="0" borderId="0" xfId="0" applyFont="1" applyAlignment="1">
      <alignment wrapText="1"/>
    </xf>
    <xf numFmtId="0" fontId="13" fillId="0" borderId="0" xfId="0" applyFont="1" applyAlignment="1">
      <alignment horizontal="left" wrapText="1"/>
    </xf>
    <xf numFmtId="0" fontId="14" fillId="0" borderId="0" xfId="0" applyFont="1" applyAlignment="1">
      <alignment horizontal="center" wrapText="1"/>
    </xf>
    <xf numFmtId="0" fontId="14" fillId="0" borderId="0" xfId="0" applyFont="1" applyAlignment="1">
      <alignment horizontal="center"/>
    </xf>
    <xf numFmtId="0" fontId="11" fillId="0" borderId="0" xfId="0" applyFont="1" applyAlignment="1">
      <alignment horizontal="center"/>
    </xf>
    <xf numFmtId="0" fontId="11" fillId="0" borderId="0" xfId="0" applyFont="1" applyAlignment="1">
      <alignment vertical="top"/>
    </xf>
    <xf numFmtId="0" fontId="11" fillId="0" borderId="0" xfId="0" applyFont="1" applyAlignment="1">
      <alignment vertical="top" wrapText="1"/>
    </xf>
    <xf numFmtId="0" fontId="11" fillId="0" borderId="0" xfId="0" applyFont="1" applyFill="1" applyAlignment="1">
      <alignment vertical="top" wrapText="1"/>
    </xf>
    <xf numFmtId="0" fontId="11" fillId="2" borderId="0" xfId="0" applyFont="1" applyFill="1" applyAlignment="1">
      <alignment vertical="top" wrapText="1"/>
    </xf>
    <xf numFmtId="0" fontId="11" fillId="0" borderId="0" xfId="0" applyFont="1" applyFill="1" applyAlignment="1">
      <alignment vertical="top"/>
    </xf>
    <xf numFmtId="0" fontId="11" fillId="0" borderId="0" xfId="0" applyFont="1" applyFill="1" applyAlignment="1">
      <alignment horizontal="center"/>
    </xf>
    <xf numFmtId="0" fontId="11" fillId="0" borderId="0" xfId="0" applyFont="1" applyFill="1" applyAlignment="1"/>
    <xf numFmtId="0" fontId="11" fillId="0" borderId="0" xfId="0" applyFont="1" applyFill="1" applyBorder="1" applyAlignment="1"/>
    <xf numFmtId="0" fontId="11" fillId="0" borderId="1" xfId="0" applyFont="1" applyBorder="1" applyAlignment="1">
      <alignment vertical="top" wrapText="1"/>
    </xf>
    <xf numFmtId="0" fontId="11" fillId="0" borderId="1" xfId="0" applyFont="1" applyBorder="1" applyAlignment="1"/>
    <xf numFmtId="0" fontId="11" fillId="0" borderId="1" xfId="0" applyFont="1" applyFill="1" applyBorder="1" applyAlignment="1">
      <alignment vertical="top" wrapText="1"/>
    </xf>
    <xf numFmtId="0" fontId="11" fillId="0" borderId="0" xfId="0" applyFont="1" applyFill="1" applyBorder="1" applyAlignment="1">
      <alignment vertical="top" wrapText="1"/>
    </xf>
    <xf numFmtId="4" fontId="11" fillId="0" borderId="0" xfId="0" applyNumberFormat="1" applyFont="1" applyAlignment="1">
      <alignment horizontal="left" wrapText="1"/>
    </xf>
    <xf numFmtId="0" fontId="13" fillId="0" borderId="0" xfId="0" applyFont="1" applyAlignment="1">
      <alignment horizontal="center" wrapText="1"/>
    </xf>
    <xf numFmtId="4" fontId="13" fillId="0" borderId="0" xfId="0" applyNumberFormat="1" applyFont="1" applyAlignment="1">
      <alignment horizontal="center" wrapText="1"/>
    </xf>
    <xf numFmtId="0" fontId="13" fillId="0" borderId="0" xfId="0" applyFont="1" applyAlignment="1">
      <alignment horizontal="center"/>
    </xf>
    <xf numFmtId="4" fontId="13" fillId="0" borderId="0" xfId="0" applyNumberFormat="1" applyFont="1" applyAlignment="1">
      <alignment horizontal="center"/>
    </xf>
    <xf numFmtId="4" fontId="11" fillId="0" borderId="0" xfId="0" applyNumberFormat="1" applyFont="1" applyFill="1" applyAlignment="1"/>
    <xf numFmtId="4" fontId="12" fillId="0" borderId="0" xfId="0" applyNumberFormat="1" applyFont="1" applyFill="1" applyAlignment="1"/>
    <xf numFmtId="0" fontId="11" fillId="0" borderId="1" xfId="0" applyFont="1" applyFill="1" applyBorder="1" applyAlignment="1">
      <alignment horizontal="center"/>
    </xf>
    <xf numFmtId="4" fontId="11" fillId="0" borderId="1" xfId="0" applyNumberFormat="1" applyFont="1" applyFill="1" applyBorder="1" applyAlignment="1"/>
    <xf numFmtId="0" fontId="11" fillId="0" borderId="1" xfId="0" applyFont="1" applyFill="1" applyBorder="1" applyAlignment="1"/>
    <xf numFmtId="4" fontId="11" fillId="0" borderId="1" xfId="0" applyNumberFormat="1" applyFont="1" applyBorder="1" applyAlignment="1"/>
    <xf numFmtId="4" fontId="11" fillId="0" borderId="0" xfId="0" applyNumberFormat="1" applyFont="1"/>
    <xf numFmtId="0" fontId="11" fillId="0" borderId="0" xfId="0" applyFont="1" applyFill="1"/>
    <xf numFmtId="0" fontId="11" fillId="0" borderId="1" xfId="0" applyFont="1" applyFill="1" applyBorder="1"/>
    <xf numFmtId="0" fontId="11" fillId="0" borderId="0" xfId="0" applyFont="1" applyFill="1" applyAlignment="1">
      <alignment horizontal="center" vertical="top"/>
    </xf>
    <xf numFmtId="0" fontId="16" fillId="0" borderId="0" xfId="0" applyNumberFormat="1" applyFont="1" applyBorder="1" applyAlignment="1">
      <alignment horizontal="justify" vertical="top" wrapText="1"/>
    </xf>
    <xf numFmtId="0" fontId="12" fillId="0" borderId="0" xfId="0" applyNumberFormat="1" applyFont="1" applyFill="1" applyBorder="1" applyAlignment="1">
      <alignment horizontal="justify" vertical="top" wrapText="1"/>
    </xf>
    <xf numFmtId="0" fontId="16" fillId="0" borderId="0" xfId="0" applyNumberFormat="1" applyFont="1" applyFill="1" applyBorder="1" applyAlignment="1">
      <alignment horizontal="justify" vertical="top" wrapText="1"/>
    </xf>
    <xf numFmtId="0" fontId="11" fillId="0" borderId="2" xfId="0" applyFont="1" applyFill="1" applyBorder="1" applyAlignment="1">
      <alignment vertical="top" wrapText="1"/>
    </xf>
    <xf numFmtId="0" fontId="11" fillId="0" borderId="2" xfId="0" applyFont="1" applyFill="1" applyBorder="1" applyAlignment="1">
      <alignment horizontal="center"/>
    </xf>
    <xf numFmtId="0" fontId="11" fillId="0" borderId="2" xfId="0" applyFont="1" applyFill="1" applyBorder="1" applyAlignment="1"/>
    <xf numFmtId="4" fontId="11" fillId="0" borderId="2" xfId="0" applyNumberFormat="1" applyFont="1" applyBorder="1" applyAlignment="1"/>
    <xf numFmtId="0" fontId="10" fillId="0" borderId="0" xfId="0" applyFont="1" applyFill="1" applyAlignment="1">
      <alignment wrapText="1"/>
    </xf>
    <xf numFmtId="0" fontId="11" fillId="0" borderId="0" xfId="0" applyFont="1" applyFill="1" applyAlignment="1">
      <alignment wrapText="1"/>
    </xf>
    <xf numFmtId="0" fontId="13" fillId="0" borderId="0" xfId="0" applyFont="1" applyFill="1" applyAlignment="1">
      <alignment wrapText="1"/>
    </xf>
    <xf numFmtId="1" fontId="11" fillId="0" borderId="0" xfId="1" applyNumberFormat="1" applyFont="1" applyFill="1" applyAlignment="1">
      <alignment vertical="top" wrapText="1"/>
    </xf>
    <xf numFmtId="9" fontId="11" fillId="0" borderId="0" xfId="1" applyFont="1" applyFill="1" applyAlignment="1">
      <alignment vertical="top" wrapText="1"/>
    </xf>
    <xf numFmtId="0" fontId="12" fillId="0" borderId="0" xfId="0" applyFont="1" applyFill="1" applyAlignment="1"/>
    <xf numFmtId="4" fontId="11" fillId="0" borderId="0" xfId="0" applyNumberFormat="1" applyFont="1" applyFill="1" applyBorder="1" applyAlignment="1"/>
    <xf numFmtId="0" fontId="16" fillId="0" borderId="0" xfId="0" applyFont="1" applyAlignment="1">
      <alignment horizontal="justify" vertical="top" wrapText="1"/>
    </xf>
    <xf numFmtId="0" fontId="12" fillId="0" borderId="0" xfId="0" applyFont="1" applyAlignment="1">
      <alignment horizontal="justify" vertical="top" wrapText="1"/>
    </xf>
    <xf numFmtId="49" fontId="12" fillId="0" borderId="0" xfId="0" applyNumberFormat="1" applyFont="1" applyBorder="1" applyAlignment="1">
      <alignment horizontal="justify" vertical="top" wrapText="1"/>
    </xf>
    <xf numFmtId="2" fontId="12" fillId="0" borderId="0" xfId="0" applyNumberFormat="1" applyFont="1" applyFill="1" applyBorder="1" applyAlignment="1">
      <alignment horizontal="left" vertical="top" wrapText="1"/>
    </xf>
    <xf numFmtId="0" fontId="12" fillId="0" borderId="0" xfId="3" applyNumberFormat="1" applyFont="1" applyFill="1" applyBorder="1" applyAlignment="1">
      <alignment horizontal="justify" vertical="top" wrapText="1"/>
    </xf>
    <xf numFmtId="0" fontId="12" fillId="0" borderId="0" xfId="0" applyFont="1" applyBorder="1" applyAlignment="1">
      <alignment horizontal="center"/>
    </xf>
    <xf numFmtId="4" fontId="12" fillId="0" borderId="0" xfId="0" applyNumberFormat="1" applyFont="1" applyBorder="1"/>
    <xf numFmtId="0" fontId="12" fillId="0" borderId="0" xfId="0" applyFont="1" applyBorder="1" applyAlignment="1">
      <alignment horizontal="justify" vertical="top" wrapText="1"/>
    </xf>
    <xf numFmtId="4" fontId="12" fillId="0" borderId="0" xfId="0" applyNumberFormat="1" applyFont="1" applyBorder="1" applyAlignment="1"/>
    <xf numFmtId="0" fontId="12" fillId="0" borderId="0" xfId="0" applyFont="1" applyFill="1" applyBorder="1" applyAlignment="1">
      <alignment horizontal="justify" vertical="top" wrapText="1"/>
    </xf>
    <xf numFmtId="0" fontId="12" fillId="0" borderId="0" xfId="0" applyFont="1" applyBorder="1" applyAlignment="1">
      <alignment horizontal="left" vertical="top"/>
    </xf>
    <xf numFmtId="0" fontId="12" fillId="0" borderId="0" xfId="0" applyFont="1" applyBorder="1" applyAlignment="1">
      <alignment horizontal="left" vertical="top" wrapText="1"/>
    </xf>
    <xf numFmtId="1" fontId="12" fillId="0" borderId="0" xfId="0" applyNumberFormat="1" applyFont="1" applyFill="1" applyBorder="1" applyAlignment="1"/>
    <xf numFmtId="0" fontId="11" fillId="0" borderId="1" xfId="0" applyFont="1" applyBorder="1" applyAlignment="1">
      <alignment horizontal="center"/>
    </xf>
    <xf numFmtId="4" fontId="11" fillId="0" borderId="4" xfId="0" applyNumberFormat="1" applyFont="1" applyBorder="1" applyAlignment="1"/>
    <xf numFmtId="4" fontId="11" fillId="0" borderId="2" xfId="0" applyNumberFormat="1" applyFont="1" applyBorder="1"/>
    <xf numFmtId="0" fontId="10" fillId="0" borderId="0" xfId="0" applyFont="1" applyFill="1"/>
    <xf numFmtId="0" fontId="11" fillId="0" borderId="1" xfId="0" applyFont="1" applyFill="1" applyBorder="1" applyAlignment="1">
      <alignment horizontal="center" vertical="top"/>
    </xf>
    <xf numFmtId="0" fontId="11" fillId="0" borderId="1" xfId="0" applyFont="1" applyFill="1" applyBorder="1" applyAlignment="1">
      <alignment vertical="top"/>
    </xf>
    <xf numFmtId="0" fontId="11" fillId="0" borderId="2" xfId="0" applyFont="1" applyFill="1" applyBorder="1" applyAlignment="1">
      <alignment horizontal="center" vertical="top"/>
    </xf>
    <xf numFmtId="0" fontId="11" fillId="0" borderId="2" xfId="0" applyFont="1" applyFill="1" applyBorder="1" applyAlignment="1">
      <alignment vertical="top"/>
    </xf>
    <xf numFmtId="0" fontId="11" fillId="0" borderId="2" xfId="0" applyFont="1" applyFill="1" applyBorder="1"/>
    <xf numFmtId="4" fontId="11" fillId="0" borderId="0" xfId="0" applyNumberFormat="1" applyFont="1" applyFill="1"/>
    <xf numFmtId="0" fontId="11" fillId="0" borderId="0" xfId="0" applyFont="1" applyFill="1" applyAlignment="1">
      <alignment horizontal="left"/>
    </xf>
    <xf numFmtId="0" fontId="11" fillId="0" borderId="0" xfId="0" applyFont="1" applyFill="1" applyAlignment="1">
      <alignment horizontal="right"/>
    </xf>
    <xf numFmtId="4" fontId="11" fillId="0" borderId="2" xfId="0" applyNumberFormat="1" applyFont="1" applyBorder="1" applyAlignment="1">
      <alignment horizontal="right"/>
    </xf>
    <xf numFmtId="0" fontId="13" fillId="0" borderId="0" xfId="0" applyFont="1" applyAlignment="1">
      <alignment vertical="center" wrapText="1"/>
    </xf>
    <xf numFmtId="0" fontId="13" fillId="0" borderId="0" xfId="0" applyFont="1" applyAlignment="1">
      <alignment horizontal="left" vertical="center" wrapText="1"/>
    </xf>
    <xf numFmtId="0" fontId="13" fillId="0" borderId="0" xfId="0" applyFont="1" applyAlignment="1">
      <alignment horizontal="center" vertical="center" wrapText="1"/>
    </xf>
    <xf numFmtId="0" fontId="13" fillId="0" borderId="0" xfId="0" applyFont="1" applyAlignment="1">
      <alignment horizontal="center" vertical="center"/>
    </xf>
    <xf numFmtId="4" fontId="13" fillId="0" borderId="0" xfId="0" applyNumberFormat="1" applyFont="1" applyAlignment="1">
      <alignment horizontal="center" vertical="center"/>
    </xf>
    <xf numFmtId="0" fontId="11" fillId="0" borderId="0" xfId="0" applyFont="1" applyAlignment="1">
      <alignment horizontal="center" vertical="center"/>
    </xf>
    <xf numFmtId="0" fontId="12" fillId="0" borderId="0" xfId="0" applyNumberFormat="1" applyFont="1" applyFill="1" applyBorder="1" applyAlignment="1">
      <alignment horizontal="left" vertical="top" wrapText="1"/>
    </xf>
    <xf numFmtId="0" fontId="12" fillId="0" borderId="0" xfId="0" applyNumberFormat="1" applyFont="1" applyBorder="1" applyAlignment="1">
      <alignment horizontal="left" vertical="top" wrapText="1"/>
    </xf>
    <xf numFmtId="0" fontId="11" fillId="0" borderId="1" xfId="0" applyFont="1" applyFill="1" applyBorder="1" applyAlignment="1">
      <alignment horizontal="left" vertical="top" wrapText="1"/>
    </xf>
    <xf numFmtId="0" fontId="11" fillId="0" borderId="0" xfId="0" applyFont="1" applyFill="1" applyAlignment="1">
      <alignment horizontal="left" vertical="top" wrapText="1"/>
    </xf>
    <xf numFmtId="0" fontId="10" fillId="0" borderId="0" xfId="0" applyFont="1" applyBorder="1" applyAlignment="1">
      <alignment horizontal="left" vertical="top"/>
    </xf>
    <xf numFmtId="0" fontId="10" fillId="0" borderId="0" xfId="0" applyFont="1" applyBorder="1" applyAlignment="1">
      <alignment horizontal="left"/>
    </xf>
    <xf numFmtId="0" fontId="11" fillId="0" borderId="0" xfId="0" applyFont="1" applyBorder="1" applyAlignment="1"/>
    <xf numFmtId="0" fontId="13" fillId="0" borderId="1" xfId="0" applyFont="1" applyBorder="1" applyAlignment="1">
      <alignment wrapText="1"/>
    </xf>
    <xf numFmtId="0" fontId="13" fillId="0" borderId="1" xfId="0" applyFont="1" applyBorder="1" applyAlignment="1">
      <alignment horizontal="left" wrapText="1"/>
    </xf>
    <xf numFmtId="0" fontId="13" fillId="0" borderId="1" xfId="0" applyFont="1" applyBorder="1" applyAlignment="1">
      <alignment horizontal="center" wrapText="1"/>
    </xf>
    <xf numFmtId="0" fontId="13" fillId="0" borderId="1" xfId="0" applyFont="1" applyBorder="1" applyAlignment="1">
      <alignment horizontal="center"/>
    </xf>
    <xf numFmtId="4" fontId="13" fillId="0" borderId="1" xfId="0" applyNumberFormat="1" applyFont="1" applyBorder="1" applyAlignment="1">
      <alignment horizontal="center"/>
    </xf>
    <xf numFmtId="0" fontId="12" fillId="0" borderId="0" xfId="0" applyFont="1" applyFill="1" applyBorder="1" applyAlignment="1">
      <alignment horizontal="left" vertical="top" wrapText="1"/>
    </xf>
    <xf numFmtId="0" fontId="11" fillId="0" borderId="0" xfId="0" applyFont="1" applyFill="1" applyBorder="1" applyAlignment="1">
      <alignment vertical="top"/>
    </xf>
    <xf numFmtId="0" fontId="11" fillId="0" borderId="0" xfId="0" applyFont="1" applyFill="1" applyBorder="1" applyAlignment="1">
      <alignment horizontal="center" vertical="top"/>
    </xf>
    <xf numFmtId="0" fontId="11" fillId="0" borderId="0" xfId="0" applyFont="1" applyFill="1" applyBorder="1"/>
    <xf numFmtId="4" fontId="11" fillId="0" borderId="1" xfId="0" applyNumberFormat="1" applyFont="1" applyFill="1" applyBorder="1"/>
    <xf numFmtId="0" fontId="11" fillId="0" borderId="0" xfId="0" applyFont="1" applyFill="1" applyAlignment="1" applyProtection="1">
      <protection locked="0"/>
    </xf>
    <xf numFmtId="0" fontId="11" fillId="0" borderId="0" xfId="0" applyFont="1" applyBorder="1" applyAlignment="1">
      <alignment vertical="top" wrapText="1"/>
    </xf>
    <xf numFmtId="0" fontId="11" fillId="0" borderId="1" xfId="0" applyFont="1" applyFill="1" applyBorder="1" applyAlignment="1" applyProtection="1">
      <alignment vertical="top"/>
    </xf>
    <xf numFmtId="0" fontId="11" fillId="0" borderId="1" xfId="0" applyFont="1" applyBorder="1" applyProtection="1"/>
    <xf numFmtId="0" fontId="11" fillId="0" borderId="1" xfId="0" applyFont="1" applyBorder="1" applyAlignment="1" applyProtection="1"/>
    <xf numFmtId="0" fontId="11" fillId="0" borderId="0" xfId="0" applyFont="1" applyFill="1" applyAlignment="1" applyProtection="1">
      <alignment vertical="top"/>
    </xf>
    <xf numFmtId="0" fontId="11" fillId="0" borderId="0" xfId="0" applyFont="1" applyProtection="1"/>
    <xf numFmtId="0" fontId="11" fillId="0" borderId="0" xfId="0" applyFont="1" applyAlignment="1" applyProtection="1"/>
    <xf numFmtId="4" fontId="11" fillId="0" borderId="0" xfId="0" applyNumberFormat="1" applyFont="1" applyProtection="1"/>
    <xf numFmtId="2" fontId="15" fillId="3" borderId="6" xfId="0" applyNumberFormat="1" applyFont="1" applyFill="1" applyBorder="1" applyAlignment="1" applyProtection="1">
      <alignment horizontal="center" vertical="top"/>
    </xf>
    <xf numFmtId="49" fontId="15" fillId="3" borderId="6" xfId="0" applyNumberFormat="1" applyFont="1" applyFill="1" applyBorder="1" applyAlignment="1" applyProtection="1">
      <alignment vertical="distributed"/>
    </xf>
    <xf numFmtId="2" fontId="21" fillId="3" borderId="6" xfId="0" applyNumberFormat="1" applyFont="1" applyFill="1" applyBorder="1" applyAlignment="1" applyProtection="1">
      <alignment horizontal="center"/>
    </xf>
    <xf numFmtId="0" fontId="22" fillId="3" borderId="6" xfId="0" applyFont="1" applyFill="1" applyBorder="1" applyAlignment="1" applyProtection="1"/>
    <xf numFmtId="2" fontId="21" fillId="3" borderId="6" xfId="0" applyNumberFormat="1" applyFont="1" applyFill="1" applyBorder="1" applyAlignment="1" applyProtection="1">
      <alignment horizontal="center" vertical="top"/>
    </xf>
    <xf numFmtId="0" fontId="21" fillId="3" borderId="6" xfId="0" applyFont="1" applyFill="1" applyBorder="1" applyAlignment="1" applyProtection="1">
      <alignment vertical="distributed"/>
    </xf>
    <xf numFmtId="0" fontId="23" fillId="3" borderId="6" xfId="0" applyFont="1" applyFill="1" applyBorder="1" applyAlignment="1" applyProtection="1">
      <alignment horizontal="center"/>
    </xf>
    <xf numFmtId="0" fontId="22" fillId="3" borderId="6" xfId="0" applyFont="1" applyFill="1" applyBorder="1" applyAlignment="1" applyProtection="1">
      <alignment horizontal="center"/>
    </xf>
    <xf numFmtId="0" fontId="12" fillId="0" borderId="0" xfId="0" applyFont="1" applyFill="1" applyBorder="1" applyAlignment="1">
      <alignment horizontal="center"/>
    </xf>
    <xf numFmtId="4" fontId="12" fillId="0" borderId="0" xfId="0" applyNumberFormat="1" applyFont="1" applyFill="1" applyBorder="1" applyAlignment="1"/>
    <xf numFmtId="0" fontId="11" fillId="0" borderId="0" xfId="0" applyFont="1" applyAlignment="1" applyProtection="1">
      <protection locked="0"/>
    </xf>
    <xf numFmtId="0" fontId="11" fillId="3" borderId="0" xfId="0" applyFont="1" applyFill="1" applyAlignment="1" applyProtection="1">
      <protection locked="0"/>
    </xf>
    <xf numFmtId="0" fontId="11" fillId="3" borderId="0" xfId="0" applyFont="1" applyFill="1" applyProtection="1">
      <protection locked="0"/>
    </xf>
    <xf numFmtId="0" fontId="12" fillId="3" borderId="0" xfId="0" applyFont="1" applyFill="1" applyAlignment="1" applyProtection="1">
      <protection locked="0"/>
    </xf>
    <xf numFmtId="4" fontId="12" fillId="3" borderId="0" xfId="0" applyNumberFormat="1" applyFont="1" applyFill="1" applyBorder="1" applyProtection="1">
      <protection locked="0"/>
    </xf>
    <xf numFmtId="4" fontId="12" fillId="3" borderId="0" xfId="0" applyNumberFormat="1" applyFont="1" applyFill="1" applyBorder="1" applyAlignment="1" applyProtection="1">
      <protection locked="0"/>
    </xf>
    <xf numFmtId="4" fontId="11" fillId="3" borderId="0" xfId="0" applyNumberFormat="1" applyFont="1" applyFill="1" applyAlignment="1" applyProtection="1">
      <protection locked="0"/>
    </xf>
    <xf numFmtId="0" fontId="11" fillId="3" borderId="0" xfId="0" applyFont="1" applyFill="1" applyBorder="1" applyProtection="1">
      <protection locked="0"/>
    </xf>
    <xf numFmtId="0" fontId="11" fillId="3" borderId="0" xfId="0" applyFont="1" applyFill="1" applyAlignment="1" applyProtection="1">
      <alignment horizontal="right"/>
      <protection locked="0"/>
    </xf>
    <xf numFmtId="0" fontId="11" fillId="0" borderId="0" xfId="0" applyFont="1" applyFill="1" applyAlignment="1" applyProtection="1"/>
    <xf numFmtId="0" fontId="0" fillId="0" borderId="0" xfId="0" applyAlignment="1" applyProtection="1">
      <alignment horizontal="center"/>
    </xf>
    <xf numFmtId="0" fontId="20" fillId="0" borderId="0" xfId="0" applyFont="1" applyProtection="1"/>
    <xf numFmtId="2" fontId="0" fillId="0" borderId="0" xfId="0" applyNumberFormat="1" applyAlignment="1" applyProtection="1">
      <alignment horizontal="center"/>
    </xf>
    <xf numFmtId="0" fontId="21" fillId="0" borderId="0" xfId="0" applyFont="1" applyBorder="1" applyAlignment="1" applyProtection="1"/>
    <xf numFmtId="0" fontId="22" fillId="0" borderId="0" xfId="0" applyFont="1" applyBorder="1" applyAlignment="1" applyProtection="1"/>
    <xf numFmtId="0" fontId="13" fillId="0" borderId="6" xfId="0" applyFont="1" applyFill="1" applyBorder="1" applyAlignment="1" applyProtection="1">
      <alignment vertical="top" wrapText="1"/>
    </xf>
    <xf numFmtId="0" fontId="13" fillId="0" borderId="6" xfId="0" applyFont="1" applyFill="1" applyBorder="1" applyAlignment="1" applyProtection="1">
      <alignment horizontal="center"/>
    </xf>
    <xf numFmtId="4" fontId="13" fillId="0" borderId="6" xfId="0" applyNumberFormat="1" applyFont="1" applyFill="1" applyBorder="1" applyAlignment="1" applyProtection="1"/>
    <xf numFmtId="0" fontId="2" fillId="0" borderId="6" xfId="0" applyFont="1" applyBorder="1" applyAlignment="1" applyProtection="1">
      <alignment vertical="distributed"/>
      <protection locked="0"/>
    </xf>
    <xf numFmtId="2" fontId="14" fillId="0" borderId="6" xfId="0" applyNumberFormat="1" applyFont="1" applyFill="1" applyBorder="1" applyAlignment="1" applyProtection="1">
      <alignment horizontal="left" vertical="top" wrapText="1"/>
    </xf>
    <xf numFmtId="0" fontId="14" fillId="0" borderId="6" xfId="0" applyFont="1" applyBorder="1" applyAlignment="1" applyProtection="1">
      <alignment horizontal="justify" vertical="top" wrapText="1"/>
    </xf>
    <xf numFmtId="0" fontId="14" fillId="0" borderId="6" xfId="0" applyFont="1" applyBorder="1" applyAlignment="1" applyProtection="1">
      <alignment horizontal="center"/>
    </xf>
    <xf numFmtId="4" fontId="14" fillId="0" borderId="6" xfId="0" applyNumberFormat="1" applyFont="1" applyBorder="1" applyAlignment="1" applyProtection="1"/>
    <xf numFmtId="0" fontId="13" fillId="0" borderId="6" xfId="0" applyFont="1" applyBorder="1" applyAlignment="1" applyProtection="1">
      <alignment vertical="top"/>
    </xf>
    <xf numFmtId="0" fontId="13" fillId="0" borderId="6" xfId="0" applyFont="1" applyBorder="1" applyAlignment="1" applyProtection="1">
      <alignment vertical="top" wrapText="1"/>
    </xf>
    <xf numFmtId="0" fontId="13" fillId="0" borderId="6" xfId="0" applyFont="1" applyBorder="1" applyAlignment="1" applyProtection="1">
      <alignment horizontal="center" vertical="top"/>
    </xf>
    <xf numFmtId="0" fontId="13" fillId="0" borderId="6" xfId="0" applyFont="1" applyBorder="1" applyAlignment="1" applyProtection="1"/>
    <xf numFmtId="0" fontId="13" fillId="0" borderId="6" xfId="0" applyFont="1" applyFill="1" applyBorder="1" applyAlignment="1" applyProtection="1">
      <alignment vertical="top"/>
    </xf>
    <xf numFmtId="0" fontId="13" fillId="0" borderId="6" xfId="0" applyFont="1" applyFill="1" applyBorder="1" applyAlignment="1" applyProtection="1"/>
    <xf numFmtId="0" fontId="14" fillId="0" borderId="6" xfId="0" applyFont="1" applyFill="1" applyBorder="1" applyAlignment="1" applyProtection="1">
      <alignment horizontal="justify" vertical="top" wrapText="1"/>
    </xf>
    <xf numFmtId="0" fontId="14" fillId="0" borderId="6" xfId="0" applyFont="1" applyFill="1" applyBorder="1" applyAlignment="1" applyProtection="1">
      <alignment horizontal="center"/>
    </xf>
    <xf numFmtId="4" fontId="14" fillId="0" borderId="6" xfId="0" applyNumberFormat="1" applyFont="1" applyFill="1" applyBorder="1" applyAlignment="1" applyProtection="1"/>
    <xf numFmtId="0" fontId="13" fillId="0" borderId="6" xfId="0" applyFont="1" applyBorder="1" applyAlignment="1" applyProtection="1">
      <alignment horizontal="center"/>
    </xf>
    <xf numFmtId="0" fontId="13" fillId="0" borderId="6" xfId="0" applyFont="1" applyBorder="1" applyProtection="1"/>
    <xf numFmtId="0" fontId="13" fillId="0" borderId="6" xfId="0" applyFont="1" applyFill="1" applyBorder="1" applyAlignment="1" applyProtection="1">
      <alignment horizontal="center" vertical="top"/>
    </xf>
    <xf numFmtId="0" fontId="13" fillId="0" borderId="6" xfId="0" applyFont="1" applyFill="1" applyBorder="1" applyAlignment="1" applyProtection="1">
      <alignment horizontal="left"/>
    </xf>
    <xf numFmtId="0" fontId="13" fillId="0" borderId="6" xfId="0" applyFont="1" applyFill="1" applyBorder="1" applyAlignment="1" applyProtection="1">
      <alignment horizontal="right"/>
    </xf>
    <xf numFmtId="0" fontId="14" fillId="0" borderId="6" xfId="0" applyNumberFormat="1" applyFont="1" applyFill="1" applyBorder="1" applyAlignment="1" applyProtection="1">
      <alignment horizontal="left" vertical="top" wrapText="1"/>
    </xf>
    <xf numFmtId="0" fontId="14" fillId="0" borderId="6" xfId="0" applyFont="1" applyFill="1" applyBorder="1" applyAlignment="1" applyProtection="1">
      <alignment horizontal="left" vertical="top" wrapText="1"/>
    </xf>
    <xf numFmtId="0" fontId="24" fillId="0" borderId="6" xfId="0" quotePrefix="1" applyFont="1" applyBorder="1" applyAlignment="1" applyProtection="1">
      <alignment vertical="top" wrapText="1"/>
    </xf>
    <xf numFmtId="0" fontId="24" fillId="0" borderId="6" xfId="0" applyFont="1" applyBorder="1" applyAlignment="1" applyProtection="1">
      <alignment horizontal="right"/>
    </xf>
    <xf numFmtId="3" fontId="24" fillId="0" borderId="6" xfId="0" applyNumberFormat="1" applyFont="1" applyBorder="1" applyProtection="1"/>
    <xf numFmtId="0" fontId="2" fillId="0" borderId="6" xfId="0" applyFont="1" applyBorder="1" applyProtection="1"/>
    <xf numFmtId="0" fontId="25" fillId="0" borderId="6" xfId="0" applyFont="1" applyBorder="1" applyAlignment="1" applyProtection="1">
      <alignment vertical="top" wrapText="1"/>
    </xf>
    <xf numFmtId="0" fontId="25" fillId="0" borderId="6" xfId="0" applyFont="1" applyBorder="1" applyAlignment="1" applyProtection="1">
      <alignment horizontal="right"/>
    </xf>
    <xf numFmtId="3" fontId="25" fillId="0" borderId="6" xfId="0" applyNumberFormat="1" applyFont="1" applyBorder="1" applyProtection="1"/>
    <xf numFmtId="168" fontId="35" fillId="0" borderId="0" xfId="10" applyNumberFormat="1" applyFont="1" applyFill="1" applyBorder="1" applyAlignment="1" applyProtection="1"/>
    <xf numFmtId="0" fontId="32" fillId="0" borderId="0" xfId="3" applyFont="1" applyFill="1" applyAlignment="1" applyProtection="1">
      <alignment horizontal="left" vertical="top" wrapText="1"/>
    </xf>
    <xf numFmtId="0" fontId="33" fillId="0" borderId="0" xfId="3" applyFont="1" applyFill="1" applyAlignment="1" applyProtection="1">
      <alignment horizontal="left" vertical="top" wrapText="1"/>
    </xf>
    <xf numFmtId="169" fontId="32" fillId="0" borderId="0" xfId="10" applyNumberFormat="1" applyFont="1" applyFill="1" applyBorder="1" applyAlignment="1" applyProtection="1">
      <alignment horizontal="right"/>
    </xf>
    <xf numFmtId="168" fontId="32" fillId="0" borderId="0" xfId="10" applyNumberFormat="1" applyFont="1" applyFill="1" applyBorder="1" applyAlignment="1" applyProtection="1">
      <alignment horizontal="right"/>
    </xf>
    <xf numFmtId="0" fontId="32" fillId="0" borderId="0" xfId="0" applyFont="1" applyAlignment="1" applyProtection="1">
      <alignment horizontal="right"/>
    </xf>
    <xf numFmtId="0" fontId="40" fillId="0" borderId="0" xfId="0" applyFont="1" applyFill="1" applyAlignment="1" applyProtection="1">
      <alignment wrapText="1"/>
    </xf>
    <xf numFmtId="0" fontId="32" fillId="0" borderId="0" xfId="0" applyFont="1" applyAlignment="1" applyProtection="1">
      <alignment horizontal="left"/>
    </xf>
    <xf numFmtId="166" fontId="32" fillId="0" borderId="0" xfId="10" applyNumberFormat="1" applyFont="1" applyAlignment="1" applyProtection="1"/>
    <xf numFmtId="169" fontId="32" fillId="0" borderId="0" xfId="10" applyNumberFormat="1" applyFont="1" applyAlignment="1" applyProtection="1">
      <alignment horizontal="right"/>
    </xf>
    <xf numFmtId="169" fontId="32" fillId="0" borderId="0" xfId="10" applyNumberFormat="1" applyFont="1" applyFill="1" applyAlignment="1" applyProtection="1">
      <alignment horizontal="right"/>
    </xf>
    <xf numFmtId="0" fontId="30" fillId="0" borderId="0" xfId="0" applyFont="1" applyAlignment="1" applyProtection="1">
      <alignment horizontal="left" vertical="top" wrapText="1"/>
    </xf>
    <xf numFmtId="0" fontId="34" fillId="0" borderId="0" xfId="0" applyFont="1" applyFill="1" applyAlignment="1" applyProtection="1">
      <alignment wrapText="1"/>
    </xf>
    <xf numFmtId="0" fontId="37" fillId="0" borderId="0" xfId="0" applyFont="1" applyProtection="1"/>
    <xf numFmtId="0" fontId="32" fillId="0" borderId="0" xfId="0" applyFont="1" applyProtection="1"/>
    <xf numFmtId="0" fontId="32" fillId="0" borderId="0" xfId="0" applyFont="1" applyFill="1" applyProtection="1"/>
    <xf numFmtId="0" fontId="34" fillId="0" borderId="0" xfId="0" applyFont="1" applyFill="1" applyProtection="1"/>
    <xf numFmtId="166" fontId="32" fillId="0" borderId="0" xfId="10" applyNumberFormat="1" applyFont="1" applyProtection="1"/>
    <xf numFmtId="0" fontId="33" fillId="0" borderId="0" xfId="0" applyFont="1" applyAlignment="1" applyProtection="1">
      <alignment vertical="top" wrapText="1"/>
    </xf>
    <xf numFmtId="0" fontId="32" fillId="0" borderId="7" xfId="0" applyFont="1" applyBorder="1" applyAlignment="1" applyProtection="1">
      <alignment horizontal="right"/>
    </xf>
    <xf numFmtId="0" fontId="34" fillId="0" borderId="7" xfId="0" applyFont="1" applyBorder="1" applyProtection="1"/>
    <xf numFmtId="0" fontId="32" fillId="0" borderId="7" xfId="0" applyFont="1" applyBorder="1" applyProtection="1"/>
    <xf numFmtId="166" fontId="32" fillId="0" borderId="7" xfId="10" applyNumberFormat="1" applyFont="1" applyBorder="1" applyAlignment="1" applyProtection="1"/>
    <xf numFmtId="169" fontId="32" fillId="0" borderId="7" xfId="10" applyNumberFormat="1" applyFont="1" applyBorder="1" applyAlignment="1" applyProtection="1">
      <alignment horizontal="right"/>
    </xf>
    <xf numFmtId="169" fontId="32" fillId="0" borderId="7" xfId="10" applyNumberFormat="1" applyFont="1" applyFill="1" applyBorder="1" applyAlignment="1" applyProtection="1">
      <alignment horizontal="right"/>
    </xf>
    <xf numFmtId="0" fontId="32" fillId="0" borderId="0" xfId="0" applyFont="1" applyBorder="1" applyAlignment="1" applyProtection="1">
      <alignment horizontal="right"/>
    </xf>
    <xf numFmtId="0" fontId="32" fillId="0" borderId="0" xfId="0" applyFont="1" applyBorder="1" applyProtection="1"/>
    <xf numFmtId="166" fontId="32" fillId="0" borderId="0" xfId="10" applyNumberFormat="1" applyFont="1" applyBorder="1" applyAlignment="1" applyProtection="1"/>
    <xf numFmtId="169" fontId="32" fillId="0" borderId="0" xfId="10" applyNumberFormat="1" applyFont="1" applyBorder="1" applyAlignment="1" applyProtection="1">
      <alignment horizontal="right"/>
    </xf>
    <xf numFmtId="0" fontId="33" fillId="0" borderId="0" xfId="0" applyFont="1" applyFill="1" applyProtection="1"/>
    <xf numFmtId="167" fontId="32" fillId="0" borderId="0" xfId="9" applyNumberFormat="1" applyFont="1" applyFill="1" applyProtection="1"/>
    <xf numFmtId="169" fontId="33" fillId="0" borderId="0" xfId="10" applyNumberFormat="1" applyFont="1" applyAlignment="1" applyProtection="1">
      <alignment horizontal="right"/>
    </xf>
    <xf numFmtId="0" fontId="32" fillId="0" borderId="0" xfId="0" applyFont="1" applyBorder="1" applyAlignment="1" applyProtection="1"/>
    <xf numFmtId="169" fontId="33" fillId="0" borderId="0" xfId="10" applyNumberFormat="1" applyFont="1" applyFill="1" applyAlignment="1" applyProtection="1">
      <alignment horizontal="right"/>
    </xf>
    <xf numFmtId="0" fontId="36" fillId="0" borderId="0" xfId="0" applyFont="1" applyProtection="1"/>
    <xf numFmtId="0" fontId="33" fillId="0" borderId="0" xfId="0" applyFont="1" applyAlignment="1" applyProtection="1">
      <alignment horizontal="left"/>
    </xf>
    <xf numFmtId="0" fontId="33" fillId="0" borderId="0" xfId="0" applyFont="1" applyProtection="1"/>
    <xf numFmtId="0" fontId="33" fillId="0" borderId="0" xfId="0" applyFont="1" applyAlignment="1" applyProtection="1">
      <alignment horizontal="right" vertical="top"/>
    </xf>
    <xf numFmtId="0" fontId="33" fillId="0" borderId="0" xfId="0" applyFont="1" applyAlignment="1" applyProtection="1"/>
    <xf numFmtId="166" fontId="33" fillId="0" borderId="0" xfId="10" applyNumberFormat="1" applyFont="1" applyAlignment="1" applyProtection="1"/>
    <xf numFmtId="0" fontId="35" fillId="0" borderId="0" xfId="0" applyFont="1" applyAlignment="1" applyProtection="1">
      <alignment horizontal="right"/>
    </xf>
    <xf numFmtId="0" fontId="35" fillId="0" borderId="0" xfId="0" applyFont="1" applyAlignment="1" applyProtection="1">
      <alignment horizontal="left"/>
    </xf>
    <xf numFmtId="169" fontId="35" fillId="0" borderId="0" xfId="0" applyNumberFormat="1" applyFont="1" applyAlignment="1" applyProtection="1">
      <alignment horizontal="right"/>
    </xf>
    <xf numFmtId="169" fontId="35" fillId="0" borderId="0" xfId="10" applyNumberFormat="1" applyFont="1" applyFill="1" applyAlignment="1" applyProtection="1">
      <alignment horizontal="right"/>
    </xf>
    <xf numFmtId="0" fontId="32" fillId="0" borderId="0" xfId="0" applyFont="1" applyAlignment="1" applyProtection="1">
      <alignment horizontal="right" vertical="top"/>
    </xf>
    <xf numFmtId="0" fontId="42" fillId="0" borderId="0" xfId="0" applyFont="1" applyAlignment="1" applyProtection="1">
      <alignment horizontal="left" vertical="top" wrapText="1"/>
    </xf>
    <xf numFmtId="0" fontId="32" fillId="0" borderId="0" xfId="0" applyFont="1" applyAlignment="1" applyProtection="1"/>
    <xf numFmtId="0" fontId="28" fillId="0" borderId="0" xfId="0" applyFont="1" applyAlignment="1" applyProtection="1">
      <alignment horizontal="left" vertical="top" wrapText="1"/>
    </xf>
    <xf numFmtId="0" fontId="41" fillId="0" borderId="0" xfId="0" applyFont="1" applyAlignment="1" applyProtection="1">
      <alignment horizontal="left" vertical="top" wrapText="1"/>
    </xf>
    <xf numFmtId="0" fontId="39" fillId="0" borderId="0" xfId="0" applyFont="1" applyAlignment="1" applyProtection="1">
      <alignment horizontal="left" vertical="top" wrapText="1"/>
    </xf>
    <xf numFmtId="0" fontId="38" fillId="0" borderId="0" xfId="0" applyFont="1" applyFill="1" applyAlignment="1" applyProtection="1">
      <alignment horizontal="right" vertical="top"/>
    </xf>
    <xf numFmtId="0" fontId="32" fillId="0" borderId="0" xfId="0" applyFont="1" applyAlignment="1" applyProtection="1">
      <alignment vertical="top" wrapText="1"/>
    </xf>
    <xf numFmtId="9" fontId="32" fillId="0" borderId="0" xfId="0" applyNumberFormat="1" applyFont="1" applyAlignment="1" applyProtection="1">
      <alignment horizontal="left"/>
    </xf>
    <xf numFmtId="0" fontId="32" fillId="0" borderId="7" xfId="0" applyFont="1" applyBorder="1" applyAlignment="1" applyProtection="1">
      <alignment horizontal="left"/>
    </xf>
    <xf numFmtId="0" fontId="32" fillId="0" borderId="0" xfId="0" applyFont="1" applyAlignment="1" applyProtection="1">
      <alignment vertical="top"/>
    </xf>
    <xf numFmtId="0" fontId="32" fillId="0" borderId="0" xfId="0" applyFont="1" applyBorder="1" applyAlignment="1" applyProtection="1">
      <alignment horizontal="left"/>
    </xf>
    <xf numFmtId="0" fontId="32" fillId="0" borderId="0" xfId="0" applyFont="1" applyAlignment="1" applyProtection="1">
      <alignment horizontal="left" vertical="top"/>
    </xf>
    <xf numFmtId="49" fontId="32" fillId="0" borderId="0" xfId="0" applyNumberFormat="1" applyFont="1" applyFill="1" applyBorder="1" applyAlignment="1" applyProtection="1">
      <alignment horizontal="right" vertical="top"/>
    </xf>
    <xf numFmtId="0" fontId="32" fillId="0" borderId="0" xfId="0" applyFont="1" applyFill="1" applyBorder="1" applyAlignment="1" applyProtection="1">
      <alignment horizontal="left"/>
    </xf>
    <xf numFmtId="3" fontId="32" fillId="0" borderId="0" xfId="0" applyNumberFormat="1" applyFont="1" applyFill="1" applyBorder="1" applyAlignment="1" applyProtection="1">
      <alignment horizontal="right"/>
    </xf>
    <xf numFmtId="169" fontId="32" fillId="0" borderId="0" xfId="0" applyNumberFormat="1" applyFont="1" applyFill="1" applyBorder="1" applyAlignment="1" applyProtection="1">
      <alignment horizontal="right"/>
    </xf>
    <xf numFmtId="0" fontId="32" fillId="0" borderId="0" xfId="0" applyFont="1" applyAlignment="1" applyProtection="1">
      <alignment horizontal="left" vertical="top" wrapText="1"/>
    </xf>
    <xf numFmtId="49" fontId="32" fillId="0" borderId="0" xfId="0" applyNumberFormat="1" applyFont="1" applyFill="1" applyBorder="1" applyAlignment="1" applyProtection="1">
      <alignment horizontal="left"/>
    </xf>
    <xf numFmtId="169" fontId="32" fillId="0" borderId="0" xfId="0" applyNumberFormat="1" applyFont="1" applyAlignment="1" applyProtection="1">
      <alignment horizontal="right"/>
    </xf>
    <xf numFmtId="49" fontId="32" fillId="0" borderId="0" xfId="0" applyNumberFormat="1" applyFont="1" applyAlignment="1" applyProtection="1">
      <alignment horizontal="right" vertical="top"/>
    </xf>
    <xf numFmtId="49" fontId="32" fillId="0" borderId="0" xfId="0" applyNumberFormat="1" applyFont="1" applyProtection="1"/>
    <xf numFmtId="3" fontId="32" fillId="0" borderId="0" xfId="0" applyNumberFormat="1" applyFont="1" applyAlignment="1" applyProtection="1"/>
    <xf numFmtId="169" fontId="32" fillId="0" borderId="0" xfId="0" applyNumberFormat="1" applyFont="1" applyBorder="1" applyAlignment="1" applyProtection="1">
      <alignment horizontal="right"/>
    </xf>
    <xf numFmtId="1" fontId="32" fillId="0" borderId="7" xfId="0" applyNumberFormat="1" applyFont="1" applyBorder="1" applyAlignment="1" applyProtection="1">
      <alignment horizontal="right" vertical="top"/>
    </xf>
    <xf numFmtId="0" fontId="32" fillId="0" borderId="7" xfId="0" applyFont="1" applyBorder="1" applyAlignment="1" applyProtection="1">
      <alignment vertical="top" wrapText="1"/>
    </xf>
    <xf numFmtId="49" fontId="32" fillId="0" borderId="7" xfId="0" applyNumberFormat="1" applyFont="1" applyBorder="1" applyProtection="1"/>
    <xf numFmtId="0" fontId="32" fillId="0" borderId="7" xfId="0" applyFont="1" applyBorder="1" applyAlignment="1" applyProtection="1"/>
    <xf numFmtId="169" fontId="32" fillId="0" borderId="7" xfId="0" applyNumberFormat="1" applyFont="1" applyBorder="1" applyAlignment="1" applyProtection="1">
      <alignment horizontal="right"/>
    </xf>
    <xf numFmtId="1" fontId="32" fillId="0" borderId="0" xfId="0" applyNumberFormat="1" applyFont="1" applyAlignment="1" applyProtection="1">
      <alignment horizontal="right" vertical="top"/>
    </xf>
    <xf numFmtId="49" fontId="33" fillId="0" borderId="0" xfId="0" applyNumberFormat="1" applyFont="1" applyAlignment="1" applyProtection="1">
      <alignment horizontal="right" vertical="top"/>
    </xf>
    <xf numFmtId="1" fontId="33" fillId="0" borderId="0" xfId="0" applyNumberFormat="1" applyFont="1" applyProtection="1"/>
    <xf numFmtId="3" fontId="33" fillId="0" borderId="0" xfId="0" applyNumberFormat="1" applyFont="1" applyAlignment="1" applyProtection="1"/>
    <xf numFmtId="169" fontId="33" fillId="0" borderId="0" xfId="0" applyNumberFormat="1" applyFont="1" applyAlignment="1" applyProtection="1">
      <alignment horizontal="right"/>
    </xf>
    <xf numFmtId="0" fontId="32" fillId="0" borderId="0" xfId="0" quotePrefix="1" applyFont="1" applyBorder="1" applyAlignment="1" applyProtection="1">
      <alignment horizontal="right" vertical="top" wrapText="1"/>
    </xf>
    <xf numFmtId="0" fontId="32" fillId="0" borderId="0" xfId="0" quotePrefix="1" applyFont="1" applyAlignment="1" applyProtection="1">
      <alignment vertical="top" wrapText="1"/>
    </xf>
    <xf numFmtId="0" fontId="32" fillId="0" borderId="0" xfId="0" applyFont="1" applyBorder="1" applyAlignment="1" applyProtection="1">
      <alignment horizontal="right" vertical="top" wrapText="1"/>
    </xf>
    <xf numFmtId="0" fontId="32" fillId="0" borderId="7" xfId="0" applyFont="1" applyBorder="1" applyAlignment="1" applyProtection="1">
      <alignment horizontal="right" vertical="top" wrapText="1"/>
    </xf>
    <xf numFmtId="3" fontId="32" fillId="0" borderId="7" xfId="0" applyNumberFormat="1" applyFont="1" applyBorder="1" applyAlignment="1" applyProtection="1"/>
    <xf numFmtId="49" fontId="19" fillId="0" borderId="2" xfId="0" applyNumberFormat="1" applyFont="1" applyBorder="1" applyAlignment="1" applyProtection="1">
      <alignment horizontal="left"/>
    </xf>
    <xf numFmtId="0" fontId="19" fillId="0" borderId="2" xfId="0" applyFont="1" applyBorder="1" applyAlignment="1" applyProtection="1">
      <alignment horizontal="center" wrapText="1"/>
    </xf>
    <xf numFmtId="0" fontId="19" fillId="0" borderId="2" xfId="0" applyFont="1" applyBorder="1" applyAlignment="1" applyProtection="1">
      <alignment horizontal="right"/>
    </xf>
    <xf numFmtId="3" fontId="19" fillId="0" borderId="2" xfId="0" applyNumberFormat="1" applyFont="1" applyBorder="1" applyAlignment="1" applyProtection="1">
      <alignment horizontal="center"/>
    </xf>
    <xf numFmtId="4" fontId="19" fillId="0" borderId="2" xfId="0" applyNumberFormat="1" applyFont="1" applyBorder="1" applyAlignment="1" applyProtection="1">
      <alignment horizontal="center"/>
    </xf>
    <xf numFmtId="4" fontId="19" fillId="0" borderId="4" xfId="0" applyNumberFormat="1" applyFont="1" applyBorder="1" applyAlignment="1" applyProtection="1">
      <alignment horizontal="center"/>
    </xf>
    <xf numFmtId="0" fontId="17" fillId="0" borderId="0" xfId="0" applyFont="1" applyBorder="1" applyAlignment="1" applyProtection="1">
      <alignment horizontal="center" vertical="top"/>
    </xf>
    <xf numFmtId="0" fontId="19" fillId="0" borderId="0" xfId="0" applyFont="1" applyBorder="1" applyAlignment="1" applyProtection="1">
      <alignment horizontal="left" wrapText="1"/>
    </xf>
    <xf numFmtId="0" fontId="17" fillId="0" borderId="0" xfId="0" applyFont="1" applyBorder="1" applyAlignment="1" applyProtection="1">
      <alignment horizontal="right"/>
    </xf>
    <xf numFmtId="3" fontId="17" fillId="0" borderId="0" xfId="0" applyNumberFormat="1" applyFont="1" applyBorder="1" applyAlignment="1" applyProtection="1">
      <alignment horizontal="center"/>
    </xf>
    <xf numFmtId="4" fontId="17" fillId="0" borderId="0" xfId="0" applyNumberFormat="1" applyFont="1" applyBorder="1" applyAlignment="1" applyProtection="1">
      <alignment horizontal="right"/>
    </xf>
    <xf numFmtId="4" fontId="17" fillId="0" borderId="3" xfId="0" applyNumberFormat="1" applyFont="1" applyBorder="1" applyProtection="1"/>
    <xf numFmtId="0" fontId="19" fillId="0" borderId="0" xfId="0" applyFont="1" applyBorder="1" applyAlignment="1" applyProtection="1">
      <alignment horizontal="center" vertical="top"/>
    </xf>
    <xf numFmtId="0" fontId="19" fillId="0" borderId="0" xfId="0" applyFont="1" applyBorder="1" applyAlignment="1" applyProtection="1">
      <alignment vertical="top" wrapText="1"/>
    </xf>
    <xf numFmtId="0" fontId="19" fillId="0" borderId="0" xfId="0" applyFont="1" applyBorder="1" applyAlignment="1" applyProtection="1">
      <alignment horizontal="right"/>
    </xf>
    <xf numFmtId="3" fontId="19" fillId="0" borderId="0" xfId="0" applyNumberFormat="1" applyFont="1" applyBorder="1" applyProtection="1"/>
    <xf numFmtId="4" fontId="19" fillId="0" borderId="0" xfId="0" applyNumberFormat="1" applyFont="1" applyBorder="1" applyProtection="1"/>
    <xf numFmtId="4" fontId="19" fillId="0" borderId="3" xfId="0" applyNumberFormat="1" applyFont="1" applyBorder="1" applyProtection="1"/>
    <xf numFmtId="0" fontId="17" fillId="0" borderId="0" xfId="0" quotePrefix="1" applyFont="1" applyBorder="1" applyAlignment="1" applyProtection="1">
      <alignment vertical="top" wrapText="1"/>
    </xf>
    <xf numFmtId="3" fontId="17" fillId="0" borderId="0" xfId="0" applyNumberFormat="1" applyFont="1" applyBorder="1" applyProtection="1"/>
    <xf numFmtId="0" fontId="19" fillId="0" borderId="3" xfId="0" applyFont="1" applyBorder="1" applyProtection="1"/>
    <xf numFmtId="4" fontId="17" fillId="3" borderId="0" xfId="0" applyNumberFormat="1" applyFont="1" applyFill="1" applyBorder="1" applyProtection="1"/>
    <xf numFmtId="4" fontId="17" fillId="0" borderId="0" xfId="0" applyNumberFormat="1" applyFont="1" applyBorder="1" applyProtection="1"/>
    <xf numFmtId="0" fontId="19" fillId="0" borderId="1" xfId="0" applyFont="1" applyBorder="1" applyAlignment="1" applyProtection="1">
      <alignment horizontal="center" vertical="top"/>
    </xf>
    <xf numFmtId="0" fontId="19" fillId="0" borderId="1" xfId="0" applyFont="1" applyBorder="1" applyAlignment="1" applyProtection="1">
      <alignment vertical="top" wrapText="1"/>
    </xf>
    <xf numFmtId="0" fontId="19" fillId="0" borderId="1" xfId="0" applyFont="1" applyBorder="1" applyAlignment="1" applyProtection="1">
      <alignment horizontal="right"/>
    </xf>
    <xf numFmtId="3" fontId="19" fillId="0" borderId="1" xfId="0" applyNumberFormat="1" applyFont="1" applyBorder="1" applyProtection="1"/>
    <xf numFmtId="4" fontId="19" fillId="0" borderId="1" xfId="0" applyNumberFormat="1" applyFont="1" applyBorder="1" applyProtection="1"/>
    <xf numFmtId="4" fontId="19" fillId="0" borderId="5" xfId="0" applyNumberFormat="1" applyFont="1" applyBorder="1" applyProtection="1"/>
    <xf numFmtId="0" fontId="17" fillId="0" borderId="0" xfId="0" applyFont="1" applyAlignment="1" applyProtection="1">
      <alignment horizontal="center" vertical="top"/>
    </xf>
    <xf numFmtId="0" fontId="17" fillId="0" borderId="0" xfId="0" quotePrefix="1" applyFont="1" applyAlignment="1" applyProtection="1">
      <alignment vertical="top"/>
    </xf>
    <xf numFmtId="0" fontId="17" fillId="0" borderId="0" xfId="0" applyFont="1" applyAlignment="1" applyProtection="1">
      <alignment horizontal="right"/>
    </xf>
    <xf numFmtId="3" fontId="17" fillId="0" borderId="0" xfId="0" applyNumberFormat="1" applyFont="1" applyProtection="1"/>
    <xf numFmtId="4" fontId="17" fillId="0" borderId="0" xfId="0" applyNumberFormat="1" applyFont="1" applyProtection="1"/>
    <xf numFmtId="0" fontId="17" fillId="0" borderId="0" xfId="0" applyFont="1" applyAlignment="1" applyProtection="1">
      <alignment horizontal="left" wrapText="1"/>
    </xf>
    <xf numFmtId="4" fontId="18" fillId="0" borderId="0" xfId="0" applyNumberFormat="1" applyFont="1" applyAlignment="1" applyProtection="1">
      <alignment horizontal="center"/>
    </xf>
    <xf numFmtId="4" fontId="18" fillId="0" borderId="0" xfId="0" applyNumberFormat="1" applyFont="1" applyAlignment="1" applyProtection="1">
      <alignment horizontal="right"/>
    </xf>
    <xf numFmtId="4" fontId="18" fillId="0" borderId="0" xfId="0" applyNumberFormat="1" applyFont="1" applyProtection="1"/>
    <xf numFmtId="169" fontId="32" fillId="3" borderId="0" xfId="10" applyNumberFormat="1" applyFont="1" applyFill="1" applyAlignment="1" applyProtection="1">
      <alignment horizontal="right"/>
      <protection locked="0"/>
    </xf>
    <xf numFmtId="169" fontId="32" fillId="3" borderId="0" xfId="0" applyNumberFormat="1" applyFont="1" applyFill="1" applyAlignment="1" applyProtection="1">
      <alignment horizontal="right"/>
      <protection locked="0"/>
    </xf>
    <xf numFmtId="169" fontId="32" fillId="3" borderId="7" xfId="0" applyNumberFormat="1" applyFont="1" applyFill="1" applyBorder="1" applyAlignment="1" applyProtection="1">
      <alignment horizontal="right"/>
      <protection locked="0"/>
    </xf>
    <xf numFmtId="169" fontId="43" fillId="0" borderId="0" xfId="10" applyNumberFormat="1" applyFont="1" applyFill="1" applyAlignment="1" applyProtection="1">
      <alignment horizontal="right"/>
    </xf>
    <xf numFmtId="0" fontId="0" fillId="0" borderId="0" xfId="0" applyFill="1" applyProtection="1"/>
    <xf numFmtId="0" fontId="14" fillId="0" borderId="6" xfId="0" applyFont="1" applyBorder="1" applyAlignment="1" applyProtection="1">
      <alignment horizontal="right" vertical="top"/>
    </xf>
    <xf numFmtId="0" fontId="13" fillId="0" borderId="6" xfId="0" applyFont="1" applyBorder="1" applyAlignment="1" applyProtection="1">
      <alignment horizontal="left" vertical="top" wrapText="1"/>
    </xf>
    <xf numFmtId="0" fontId="14" fillId="0" borderId="6" xfId="0" applyFont="1" applyBorder="1" applyAlignment="1" applyProtection="1">
      <alignment horizontal="left"/>
    </xf>
    <xf numFmtId="0" fontId="14" fillId="0" borderId="6" xfId="0" applyFont="1" applyBorder="1" applyAlignment="1" applyProtection="1"/>
    <xf numFmtId="169" fontId="14" fillId="0" borderId="6" xfId="10" applyNumberFormat="1" applyFont="1" applyFill="1" applyBorder="1" applyAlignment="1" applyProtection="1">
      <alignment horizontal="right"/>
      <protection locked="0"/>
    </xf>
    <xf numFmtId="169" fontId="14" fillId="0" borderId="6" xfId="10" applyNumberFormat="1" applyFont="1" applyFill="1" applyBorder="1" applyAlignment="1" applyProtection="1">
      <alignment horizontal="right"/>
    </xf>
    <xf numFmtId="0" fontId="11" fillId="0" borderId="6" xfId="0" applyFont="1" applyBorder="1" applyProtection="1"/>
    <xf numFmtId="0" fontId="44" fillId="0" borderId="6" xfId="0" applyFont="1" applyBorder="1" applyAlignment="1" applyProtection="1">
      <alignment horizontal="left" vertical="top" wrapText="1"/>
    </xf>
    <xf numFmtId="0" fontId="14" fillId="0" borderId="6" xfId="0" applyFont="1" applyFill="1" applyBorder="1" applyAlignment="1" applyProtection="1">
      <alignment horizontal="right" vertical="top"/>
    </xf>
    <xf numFmtId="49" fontId="14" fillId="0" borderId="6" xfId="0" applyNumberFormat="1" applyFont="1" applyFill="1" applyBorder="1" applyAlignment="1" applyProtection="1">
      <alignment horizontal="right" vertical="top"/>
    </xf>
    <xf numFmtId="0" fontId="14" fillId="0" borderId="6" xfId="0" applyFont="1" applyBorder="1" applyAlignment="1" applyProtection="1">
      <alignment vertical="top" wrapText="1"/>
    </xf>
    <xf numFmtId="0" fontId="14" fillId="0" borderId="6" xfId="0" applyFont="1" applyFill="1" applyBorder="1" applyAlignment="1" applyProtection="1">
      <alignment horizontal="left"/>
    </xf>
    <xf numFmtId="3" fontId="14" fillId="0" borderId="6" xfId="0" applyNumberFormat="1" applyFont="1" applyFill="1" applyBorder="1" applyAlignment="1" applyProtection="1">
      <alignment horizontal="right"/>
    </xf>
    <xf numFmtId="169" fontId="14" fillId="0" borderId="6" xfId="0" applyNumberFormat="1" applyFont="1" applyFill="1" applyBorder="1" applyAlignment="1" applyProtection="1">
      <alignment horizontal="right"/>
    </xf>
    <xf numFmtId="0" fontId="14" fillId="0" borderId="6" xfId="0" applyFont="1" applyBorder="1" applyAlignment="1" applyProtection="1">
      <alignment horizontal="left" vertical="top" wrapText="1"/>
    </xf>
    <xf numFmtId="49" fontId="14" fillId="0" borderId="6" xfId="0" applyNumberFormat="1" applyFont="1" applyFill="1" applyBorder="1" applyAlignment="1" applyProtection="1">
      <alignment horizontal="left"/>
    </xf>
    <xf numFmtId="169" fontId="14" fillId="0" borderId="6" xfId="0" applyNumberFormat="1" applyFont="1" applyFill="1" applyBorder="1" applyAlignment="1" applyProtection="1">
      <alignment horizontal="right"/>
      <protection locked="0"/>
    </xf>
    <xf numFmtId="0" fontId="45" fillId="0" borderId="6" xfId="0" applyFont="1" applyBorder="1" applyAlignment="1" applyProtection="1">
      <alignment horizontal="right"/>
    </xf>
    <xf numFmtId="0" fontId="45" fillId="0" borderId="6" xfId="0" applyFont="1" applyBorder="1" applyAlignment="1" applyProtection="1">
      <alignment horizontal="left"/>
    </xf>
    <xf numFmtId="168" fontId="45" fillId="0" borderId="6" xfId="10" applyNumberFormat="1" applyFont="1" applyFill="1" applyBorder="1" applyAlignment="1" applyProtection="1"/>
    <xf numFmtId="169" fontId="45" fillId="0" borderId="6" xfId="0" applyNumberFormat="1" applyFont="1" applyFill="1" applyBorder="1" applyAlignment="1" applyProtection="1">
      <alignment horizontal="right"/>
    </xf>
    <xf numFmtId="169" fontId="45" fillId="0" borderId="6" xfId="10" applyNumberFormat="1" applyFont="1" applyFill="1" applyBorder="1" applyAlignment="1" applyProtection="1">
      <alignment horizontal="right"/>
    </xf>
    <xf numFmtId="49" fontId="14" fillId="0" borderId="6" xfId="0" applyNumberFormat="1" applyFont="1" applyBorder="1" applyAlignment="1" applyProtection="1">
      <alignment horizontal="right" vertical="top"/>
    </xf>
    <xf numFmtId="0" fontId="14" fillId="0" borderId="6" xfId="3" applyFont="1" applyFill="1" applyBorder="1" applyAlignment="1" applyProtection="1">
      <alignment horizontal="left" vertical="top" wrapText="1"/>
    </xf>
    <xf numFmtId="49" fontId="14" fillId="0" borderId="6" xfId="0" applyNumberFormat="1" applyFont="1" applyBorder="1" applyProtection="1"/>
    <xf numFmtId="3" fontId="14" fillId="0" borderId="6" xfId="0" applyNumberFormat="1" applyFont="1" applyBorder="1" applyAlignment="1" applyProtection="1"/>
    <xf numFmtId="0" fontId="45" fillId="0" borderId="6" xfId="3" applyFont="1" applyFill="1" applyBorder="1" applyAlignment="1" applyProtection="1">
      <alignment horizontal="left" vertical="top" wrapText="1"/>
    </xf>
    <xf numFmtId="0" fontId="14" fillId="0" borderId="6" xfId="0" applyFont="1" applyBorder="1" applyProtection="1"/>
    <xf numFmtId="168" fontId="14" fillId="0" borderId="6" xfId="10" applyNumberFormat="1" applyFont="1" applyFill="1" applyBorder="1" applyAlignment="1" applyProtection="1">
      <alignment horizontal="right"/>
    </xf>
    <xf numFmtId="0" fontId="14" fillId="0" borderId="6" xfId="0" applyFont="1" applyBorder="1" applyAlignment="1" applyProtection="1">
      <alignment horizontal="right"/>
    </xf>
    <xf numFmtId="0" fontId="14" fillId="0" borderId="0" xfId="0" applyFont="1" applyAlignment="1" applyProtection="1">
      <alignment horizontal="right" vertical="top"/>
    </xf>
    <xf numFmtId="0" fontId="14" fillId="0" borderId="0" xfId="0" applyFont="1" applyAlignment="1" applyProtection="1">
      <alignment horizontal="left" vertical="top" wrapText="1"/>
    </xf>
    <xf numFmtId="0" fontId="14" fillId="0" borderId="0" xfId="0" applyFont="1" applyAlignment="1" applyProtection="1">
      <alignment horizontal="left"/>
    </xf>
    <xf numFmtId="0" fontId="14" fillId="0" borderId="0" xfId="0" applyFont="1" applyAlignment="1" applyProtection="1"/>
    <xf numFmtId="169" fontId="14" fillId="0" borderId="0" xfId="0" applyNumberFormat="1" applyFont="1" applyFill="1" applyAlignment="1" applyProtection="1">
      <alignment horizontal="right"/>
    </xf>
    <xf numFmtId="169" fontId="14" fillId="0" borderId="0" xfId="10" applyNumberFormat="1" applyFont="1" applyFill="1" applyAlignment="1" applyProtection="1">
      <alignment horizontal="right"/>
    </xf>
    <xf numFmtId="0" fontId="47" fillId="0" borderId="0" xfId="11" applyFont="1" applyAlignment="1">
      <alignment horizontal="justify" vertical="top" wrapText="1"/>
    </xf>
    <xf numFmtId="4" fontId="29" fillId="0" borderId="0" xfId="11" applyNumberFormat="1" applyFont="1" applyFill="1" applyAlignment="1">
      <alignment horizontal="center" vertical="top"/>
    </xf>
    <xf numFmtId="0" fontId="47" fillId="0" borderId="0" xfId="11" applyFont="1" applyBorder="1" applyAlignment="1">
      <alignment horizontal="center" vertical="top" wrapText="1"/>
    </xf>
    <xf numFmtId="0" fontId="47" fillId="0" borderId="0" xfId="11" applyFont="1" applyAlignment="1">
      <alignment horizontal="center" vertical="top" wrapText="1"/>
    </xf>
    <xf numFmtId="169" fontId="48" fillId="0" borderId="0" xfId="11" applyNumberFormat="1" applyFont="1" applyFill="1" applyAlignment="1">
      <alignment horizontal="center" vertical="top"/>
    </xf>
    <xf numFmtId="0" fontId="49" fillId="0" borderId="0" xfId="11" applyFont="1" applyBorder="1" applyAlignment="1">
      <alignment horizontal="center" vertical="top" wrapText="1"/>
    </xf>
    <xf numFmtId="4" fontId="29" fillId="0" borderId="1" xfId="11" applyNumberFormat="1" applyFont="1" applyFill="1" applyBorder="1" applyAlignment="1">
      <alignment horizontal="center" vertical="top"/>
    </xf>
    <xf numFmtId="0" fontId="47" fillId="0" borderId="1" xfId="11" applyFont="1" applyBorder="1" applyAlignment="1">
      <alignment horizontal="center" vertical="top" wrapText="1"/>
    </xf>
    <xf numFmtId="0" fontId="47" fillId="0" borderId="1" xfId="11" applyFont="1" applyBorder="1" applyAlignment="1">
      <alignment horizontal="justify" vertical="top" wrapText="1"/>
    </xf>
    <xf numFmtId="169" fontId="4" fillId="0" borderId="0" xfId="11" applyNumberFormat="1" applyFont="1" applyFill="1" applyAlignment="1">
      <alignment horizontal="center"/>
    </xf>
    <xf numFmtId="169" fontId="4" fillId="0" borderId="0" xfId="11" applyNumberFormat="1" applyFont="1" applyAlignment="1">
      <alignment horizontal="center" vertical="top" wrapText="1"/>
    </xf>
    <xf numFmtId="10" fontId="47" fillId="0" borderId="0" xfId="11" applyNumberFormat="1" applyFont="1" applyAlignment="1">
      <alignment horizontal="center" vertical="top" wrapText="1"/>
    </xf>
    <xf numFmtId="0" fontId="50" fillId="0" borderId="0" xfId="11" applyFont="1" applyBorder="1" applyAlignment="1">
      <alignment horizontal="justify" vertical="top" wrapText="1"/>
    </xf>
    <xf numFmtId="169" fontId="4" fillId="0" borderId="0" xfId="11" applyNumberFormat="1" applyFont="1" applyAlignment="1">
      <alignment horizontal="center" wrapText="1"/>
    </xf>
    <xf numFmtId="0" fontId="47" fillId="0" borderId="0" xfId="11" applyFont="1" applyAlignment="1">
      <alignment horizontal="center" wrapText="1"/>
    </xf>
    <xf numFmtId="0" fontId="4" fillId="0" borderId="0" xfId="11" applyFont="1" applyFill="1" applyAlignment="1" applyProtection="1">
      <alignment horizontal="justify" vertical="top" wrapText="1"/>
    </xf>
    <xf numFmtId="0" fontId="49" fillId="0" borderId="0" xfId="11" applyFont="1" applyAlignment="1">
      <alignment horizontal="justify" vertical="top" wrapText="1"/>
    </xf>
    <xf numFmtId="0" fontId="49" fillId="0" borderId="0" xfId="11" applyNumberFormat="1" applyFont="1" applyAlignment="1">
      <alignment horizontal="justify" vertical="top" wrapText="1"/>
    </xf>
    <xf numFmtId="0" fontId="47" fillId="0" borderId="0" xfId="12" applyFont="1" applyFill="1" applyBorder="1" applyAlignment="1" applyProtection="1">
      <alignment vertical="top"/>
    </xf>
    <xf numFmtId="169" fontId="4" fillId="0" borderId="0" xfId="11" applyNumberFormat="1" applyFont="1" applyFill="1" applyAlignment="1">
      <alignment horizontal="center" vertical="top"/>
    </xf>
    <xf numFmtId="169" fontId="4" fillId="0" borderId="0" xfId="11" applyNumberFormat="1" applyFont="1" applyBorder="1" applyAlignment="1">
      <alignment horizontal="center" vertical="top" wrapText="1"/>
    </xf>
    <xf numFmtId="0" fontId="50" fillId="0" borderId="0" xfId="11" applyFont="1" applyAlignment="1">
      <alignment horizontal="justify" vertical="top" wrapText="1"/>
    </xf>
    <xf numFmtId="0" fontId="51" fillId="0" borderId="0" xfId="11" applyFont="1" applyAlignment="1">
      <alignment horizontal="justify" vertical="top" wrapText="1"/>
    </xf>
    <xf numFmtId="169" fontId="4" fillId="0" borderId="0" xfId="11" applyNumberFormat="1" applyFont="1" applyAlignment="1">
      <alignment horizontal="center"/>
    </xf>
    <xf numFmtId="0" fontId="47" fillId="0" borderId="0" xfId="11" applyFont="1" applyBorder="1" applyAlignment="1">
      <alignment horizontal="center" wrapText="1"/>
    </xf>
    <xf numFmtId="3" fontId="4" fillId="0" borderId="0" xfId="13" applyNumberFormat="1" applyFont="1" applyFill="1" applyBorder="1" applyAlignment="1" applyProtection="1">
      <alignment vertical="top" wrapText="1"/>
    </xf>
    <xf numFmtId="0" fontId="4" fillId="0" borderId="0" xfId="11" applyNumberFormat="1" applyFont="1" applyFill="1" applyBorder="1" applyAlignment="1">
      <alignment vertical="top" wrapText="1"/>
    </xf>
    <xf numFmtId="0" fontId="4" fillId="0" borderId="0" xfId="13" applyNumberFormat="1" applyFont="1" applyFill="1" applyBorder="1" applyAlignment="1" applyProtection="1">
      <alignment vertical="top" wrapText="1"/>
    </xf>
    <xf numFmtId="0" fontId="3" fillId="0" borderId="0" xfId="11" applyFont="1" applyAlignment="1">
      <alignment wrapText="1"/>
    </xf>
    <xf numFmtId="49" fontId="4" fillId="0" borderId="0" xfId="14" applyNumberFormat="1" applyFont="1" applyFill="1" applyBorder="1" applyAlignment="1" applyProtection="1">
      <alignment horizontal="left" vertical="top" wrapText="1" shrinkToFit="1"/>
    </xf>
    <xf numFmtId="2" fontId="4" fillId="0" borderId="0" xfId="11" applyNumberFormat="1" applyFont="1" applyFill="1" applyBorder="1" applyAlignment="1">
      <alignment horizontal="left" vertical="top" wrapText="1"/>
    </xf>
    <xf numFmtId="169" fontId="4" fillId="0" borderId="0" xfId="11" applyNumberFormat="1" applyFont="1" applyFill="1" applyAlignment="1" applyProtection="1">
      <alignment horizontal="center" wrapText="1"/>
    </xf>
    <xf numFmtId="0" fontId="4" fillId="0" borderId="0" xfId="11" applyFont="1" applyBorder="1" applyAlignment="1">
      <alignment horizontal="center" wrapText="1"/>
    </xf>
    <xf numFmtId="0" fontId="4" fillId="0" borderId="0" xfId="15" applyFont="1" applyFill="1" applyAlignment="1">
      <alignment horizontal="justify" vertical="top" wrapText="1"/>
    </xf>
    <xf numFmtId="0" fontId="4" fillId="0" borderId="0" xfId="12" applyFont="1" applyFill="1" applyBorder="1" applyAlignment="1" applyProtection="1">
      <alignment horizontal="center" vertical="top"/>
    </xf>
    <xf numFmtId="169" fontId="4" fillId="0" borderId="0" xfId="11" applyNumberFormat="1" applyFont="1" applyFill="1" applyAlignment="1" applyProtection="1">
      <alignment horizontal="center" vertical="top" wrapText="1"/>
    </xf>
    <xf numFmtId="0" fontId="4" fillId="0" borderId="0" xfId="11" applyFont="1" applyFill="1" applyAlignment="1" applyProtection="1">
      <alignment horizontal="center" vertical="top" wrapText="1"/>
    </xf>
    <xf numFmtId="0" fontId="4" fillId="0" borderId="0" xfId="11" applyFont="1" applyFill="1" applyAlignment="1" applyProtection="1">
      <alignment horizontal="left" vertical="top" wrapText="1"/>
    </xf>
    <xf numFmtId="0" fontId="4" fillId="0" borderId="0" xfId="11" applyFont="1" applyFill="1" applyAlignment="1" applyProtection="1">
      <alignment horizontal="center" vertical="top"/>
    </xf>
    <xf numFmtId="0" fontId="47" fillId="0" borderId="0" xfId="12" applyFont="1" applyFill="1" applyBorder="1" applyAlignment="1" applyProtection="1">
      <alignment horizontal="center" vertical="top"/>
    </xf>
    <xf numFmtId="0" fontId="47" fillId="0" borderId="0" xfId="11" applyFont="1" applyBorder="1" applyAlignment="1">
      <alignment horizontal="justify" vertical="top" wrapText="1"/>
    </xf>
    <xf numFmtId="0" fontId="50" fillId="0" borderId="0" xfId="11" applyFont="1" applyBorder="1" applyAlignment="1" applyProtection="1">
      <alignment horizontal="justify" vertical="top" wrapText="1"/>
      <protection locked="0"/>
    </xf>
    <xf numFmtId="0" fontId="4" fillId="0" borderId="0" xfId="11" applyFont="1" applyFill="1" applyAlignment="1" applyProtection="1">
      <alignment horizontal="center" wrapText="1"/>
    </xf>
    <xf numFmtId="0" fontId="49" fillId="0" borderId="0" xfId="11" applyFont="1" applyBorder="1" applyAlignment="1">
      <alignment horizontal="justify" vertical="top" wrapText="1"/>
    </xf>
    <xf numFmtId="0" fontId="47" fillId="0" borderId="8" xfId="11" applyFont="1" applyBorder="1" applyAlignment="1">
      <alignment horizontal="center" vertical="top" wrapText="1"/>
    </xf>
    <xf numFmtId="4" fontId="29" fillId="0" borderId="9" xfId="11" applyNumberFormat="1" applyFont="1" applyFill="1" applyBorder="1" applyAlignment="1">
      <alignment horizontal="center" vertical="top"/>
    </xf>
    <xf numFmtId="4" fontId="29" fillId="0" borderId="9" xfId="11" applyNumberFormat="1" applyFont="1" applyBorder="1" applyAlignment="1">
      <alignment horizontal="center" vertical="top"/>
    </xf>
    <xf numFmtId="0" fontId="49" fillId="0" borderId="9" xfId="11" applyFont="1" applyBorder="1" applyAlignment="1">
      <alignment horizontal="center" vertical="top" wrapText="1"/>
    </xf>
    <xf numFmtId="0" fontId="47" fillId="0" borderId="9" xfId="11" applyFont="1" applyBorder="1" applyAlignment="1">
      <alignment horizontal="center" vertical="top" wrapText="1"/>
    </xf>
    <xf numFmtId="0" fontId="47" fillId="0" borderId="9" xfId="11" applyFont="1" applyBorder="1" applyAlignment="1">
      <alignment horizontal="justify" vertical="top" wrapText="1"/>
    </xf>
    <xf numFmtId="0" fontId="49" fillId="0" borderId="9" xfId="11" applyFont="1" applyBorder="1" applyAlignment="1">
      <alignment horizontal="justify" vertical="top" wrapText="1"/>
    </xf>
    <xf numFmtId="0" fontId="49" fillId="0" borderId="0" xfId="11" applyFont="1" applyFill="1" applyAlignment="1">
      <alignment horizontal="center" vertical="top" wrapText="1"/>
    </xf>
    <xf numFmtId="0" fontId="49" fillId="0" borderId="0" xfId="11" applyFont="1" applyAlignment="1">
      <alignment horizontal="center" vertical="top" wrapText="1"/>
    </xf>
    <xf numFmtId="0" fontId="8" fillId="0" borderId="0" xfId="0" applyFont="1" applyBorder="1" applyAlignment="1">
      <alignment horizontal="right"/>
    </xf>
    <xf numFmtId="0" fontId="8" fillId="0" borderId="0" xfId="0" applyFont="1" applyBorder="1"/>
    <xf numFmtId="4" fontId="5" fillId="0" borderId="0" xfId="2" applyNumberFormat="1" applyFont="1" applyBorder="1"/>
    <xf numFmtId="169" fontId="4" fillId="3" borderId="0" xfId="11" applyNumberFormat="1" applyFont="1" applyFill="1" applyAlignment="1" applyProtection="1">
      <alignment horizontal="center" wrapText="1"/>
      <protection locked="0"/>
    </xf>
    <xf numFmtId="169" fontId="4" fillId="3" borderId="0" xfId="11" applyNumberFormat="1" applyFont="1" applyFill="1" applyAlignment="1" applyProtection="1">
      <alignment horizontal="center" vertical="top" wrapText="1"/>
      <protection locked="0"/>
    </xf>
    <xf numFmtId="169" fontId="4" fillId="3" borderId="0" xfId="11" applyNumberFormat="1" applyFont="1" applyFill="1" applyAlignment="1" applyProtection="1">
      <alignment horizontal="center"/>
      <protection locked="0"/>
    </xf>
    <xf numFmtId="0" fontId="7" fillId="0" borderId="0" xfId="0" applyFont="1" applyAlignment="1">
      <alignment horizontal="left" wrapText="1"/>
    </xf>
    <xf numFmtId="0" fontId="11" fillId="0" borderId="0" xfId="0" applyFont="1" applyAlignment="1">
      <alignment horizontal="left" wrapText="1"/>
    </xf>
    <xf numFmtId="0" fontId="11" fillId="0" borderId="0" xfId="0" applyFont="1" applyAlignment="1">
      <alignment horizontal="left" vertical="top" wrapText="1"/>
    </xf>
    <xf numFmtId="0" fontId="11" fillId="0" borderId="0" xfId="0" applyFont="1" applyBorder="1" applyAlignment="1">
      <alignment horizontal="left" wrapText="1"/>
    </xf>
    <xf numFmtId="49" fontId="11" fillId="0" borderId="0" xfId="0" applyNumberFormat="1" applyFont="1" applyAlignment="1">
      <alignment wrapText="1"/>
    </xf>
    <xf numFmtId="49" fontId="11" fillId="0" borderId="0" xfId="0" applyNumberFormat="1" applyFont="1" applyAlignment="1">
      <alignment horizontal="left" wrapText="1"/>
    </xf>
    <xf numFmtId="0" fontId="11" fillId="0" borderId="0" xfId="0" applyFont="1" applyAlignment="1">
      <alignment horizontal="left" vertical="distributed" wrapText="1"/>
    </xf>
    <xf numFmtId="0" fontId="22" fillId="3" borderId="6" xfId="0" applyFont="1" applyFill="1" applyBorder="1" applyAlignment="1" applyProtection="1">
      <alignment horizontal="center"/>
    </xf>
  </cellXfs>
  <cellStyles count="16">
    <cellStyle name="Comma 2" xfId="10"/>
    <cellStyle name="Currency 2" xfId="9"/>
    <cellStyle name="Navadno" xfId="0" builtinId="0"/>
    <cellStyle name="Navadno 2" xfId="2"/>
    <cellStyle name="Navadno 2 2" xfId="3"/>
    <cellStyle name="Navadno 2 2 2" xfId="5"/>
    <cellStyle name="Navadno 3" xfId="11"/>
    <cellStyle name="Navadno 6" xfId="12"/>
    <cellStyle name="Navadno 7" xfId="15"/>
    <cellStyle name="Normal 11" xfId="6"/>
    <cellStyle name="Normal 2" xfId="4"/>
    <cellStyle name="normal 2 2" xfId="13"/>
    <cellStyle name="Normal 3" xfId="7"/>
    <cellStyle name="Normal 6" xfId="8"/>
    <cellStyle name="Normal_08-010-000105-TP" xfId="14"/>
    <cellStyle name="Odstotek" xfId="1" builtinId="5"/>
  </cellStyles>
  <dxfs count="1">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sheetPr>
  <dimension ref="A2:E34"/>
  <sheetViews>
    <sheetView tabSelected="1" zoomScaleNormal="100" workbookViewId="0">
      <selection activeCell="F24" sqref="F24"/>
    </sheetView>
  </sheetViews>
  <sheetFormatPr defaultColWidth="11.85546875" defaultRowHeight="15"/>
  <cols>
    <col min="1" max="1" width="9.7109375" style="3" customWidth="1"/>
    <col min="2" max="2" width="54.28515625" style="3" customWidth="1"/>
    <col min="3" max="3" width="11.85546875" style="4" customWidth="1"/>
    <col min="4" max="4" width="2.42578125" style="3" customWidth="1"/>
    <col min="5" max="5" width="11.85546875" style="5"/>
    <col min="6" max="16384" width="11.85546875" style="3"/>
  </cols>
  <sheetData>
    <row r="2" spans="1:4">
      <c r="A2" s="2" t="s">
        <v>0</v>
      </c>
      <c r="B2" s="3" t="s">
        <v>1</v>
      </c>
    </row>
    <row r="3" spans="1:4">
      <c r="A3" s="2"/>
      <c r="B3" s="3" t="s">
        <v>3</v>
      </c>
    </row>
    <row r="4" spans="1:4">
      <c r="A4" s="2" t="s">
        <v>2</v>
      </c>
      <c r="B4" s="3" t="s">
        <v>520</v>
      </c>
    </row>
    <row r="5" spans="1:4">
      <c r="A5" s="2"/>
      <c r="B5" s="3" t="s">
        <v>184</v>
      </c>
    </row>
    <row r="6" spans="1:4">
      <c r="A6" s="2" t="s">
        <v>72</v>
      </c>
      <c r="B6" s="3" t="s">
        <v>4</v>
      </c>
    </row>
    <row r="7" spans="1:4">
      <c r="A7" s="2" t="s">
        <v>5</v>
      </c>
      <c r="B7" s="3" t="s">
        <v>185</v>
      </c>
    </row>
    <row r="8" spans="1:4">
      <c r="A8" s="2" t="s">
        <v>7</v>
      </c>
      <c r="B8" s="3" t="s">
        <v>47</v>
      </c>
    </row>
    <row r="9" spans="1:4">
      <c r="A9" s="2"/>
      <c r="B9" s="3" t="s">
        <v>8</v>
      </c>
    </row>
    <row r="10" spans="1:4">
      <c r="A10" s="2" t="s">
        <v>73</v>
      </c>
      <c r="B10" s="6" t="s">
        <v>186</v>
      </c>
    </row>
    <row r="11" spans="1:4">
      <c r="A11" s="2" t="s">
        <v>28</v>
      </c>
      <c r="B11" s="7" t="s">
        <v>526</v>
      </c>
    </row>
    <row r="13" spans="1:4">
      <c r="A13" s="8" t="s">
        <v>10</v>
      </c>
    </row>
    <row r="15" spans="1:4">
      <c r="A15" s="8" t="s">
        <v>11</v>
      </c>
    </row>
    <row r="16" spans="1:4">
      <c r="A16" s="9"/>
      <c r="B16" s="9"/>
      <c r="C16" s="10" t="s">
        <v>77</v>
      </c>
      <c r="D16" s="9"/>
    </row>
    <row r="17" spans="1:4">
      <c r="A17" s="11" t="s">
        <v>13</v>
      </c>
      <c r="B17" s="8" t="s">
        <v>14</v>
      </c>
      <c r="C17" s="4">
        <f>Rekapitulacija!E21</f>
        <v>0</v>
      </c>
      <c r="D17" s="3" t="s">
        <v>160</v>
      </c>
    </row>
    <row r="18" spans="1:4">
      <c r="A18" s="11" t="s">
        <v>15</v>
      </c>
      <c r="B18" s="8" t="s">
        <v>16</v>
      </c>
      <c r="C18" s="4">
        <f>Rekapitulacija!E34</f>
        <v>0</v>
      </c>
      <c r="D18" s="3" t="s">
        <v>160</v>
      </c>
    </row>
    <row r="19" spans="1:4">
      <c r="A19" s="11" t="s">
        <v>17</v>
      </c>
      <c r="B19" s="8" t="s">
        <v>18</v>
      </c>
      <c r="C19" s="4">
        <f>Rekapitulacija!E35</f>
        <v>0</v>
      </c>
      <c r="D19" s="3" t="s">
        <v>160</v>
      </c>
    </row>
    <row r="20" spans="1:4">
      <c r="A20" s="11" t="s">
        <v>19</v>
      </c>
      <c r="B20" s="8" t="s">
        <v>496</v>
      </c>
      <c r="C20" s="4">
        <f>Rekapitulacija!$E$36</f>
        <v>0</v>
      </c>
      <c r="D20" s="3" t="s">
        <v>160</v>
      </c>
    </row>
    <row r="21" spans="1:4">
      <c r="A21" s="426" t="s">
        <v>20</v>
      </c>
      <c r="B21" s="427" t="s">
        <v>21</v>
      </c>
      <c r="C21" s="428">
        <f>'Električne napeljave'!$F$23</f>
        <v>0</v>
      </c>
      <c r="D21" s="5" t="s">
        <v>160</v>
      </c>
    </row>
    <row r="22" spans="1:4">
      <c r="A22" s="12" t="s">
        <v>812</v>
      </c>
      <c r="B22" s="13" t="s">
        <v>813</v>
      </c>
      <c r="C22" s="14">
        <f>'STROJNE INSTALACIJE'!F83</f>
        <v>0</v>
      </c>
      <c r="D22" s="9" t="s">
        <v>160</v>
      </c>
    </row>
    <row r="23" spans="1:4">
      <c r="B23" s="8" t="s">
        <v>169</v>
      </c>
      <c r="C23" s="4">
        <f>SUM(C17:C21)</f>
        <v>0</v>
      </c>
      <c r="D23" s="3" t="s">
        <v>160</v>
      </c>
    </row>
    <row r="24" spans="1:4">
      <c r="B24" s="8"/>
    </row>
    <row r="25" spans="1:4">
      <c r="A25" s="9"/>
      <c r="B25" s="13" t="s">
        <v>168</v>
      </c>
      <c r="C25" s="15">
        <f>SUM(C23*0.22)</f>
        <v>0</v>
      </c>
      <c r="D25" s="9" t="s">
        <v>160</v>
      </c>
    </row>
    <row r="26" spans="1:4">
      <c r="B26" s="8" t="s">
        <v>25</v>
      </c>
      <c r="C26" s="4">
        <f>SUM(C25+C23)</f>
        <v>0</v>
      </c>
      <c r="D26" s="3" t="s">
        <v>160</v>
      </c>
    </row>
    <row r="29" spans="1:4">
      <c r="A29" s="3" t="s">
        <v>23</v>
      </c>
    </row>
    <row r="30" spans="1:4" ht="15" customHeight="1">
      <c r="A30" s="432" t="s">
        <v>24</v>
      </c>
      <c r="B30" s="432"/>
      <c r="C30" s="16"/>
      <c r="D30" s="17"/>
    </row>
    <row r="31" spans="1:4">
      <c r="A31" s="432"/>
      <c r="B31" s="432"/>
      <c r="C31" s="16"/>
      <c r="D31" s="17"/>
    </row>
    <row r="34" spans="1:1">
      <c r="A34" s="3" t="s">
        <v>527</v>
      </c>
    </row>
  </sheetData>
  <mergeCells count="1">
    <mergeCell ref="A30:B31"/>
  </mergeCells>
  <pageMargins left="0.70866141732283472" right="0.70866141732283472" top="0.74803149606299213" bottom="0.74803149606299213" header="0.31496062992125984" footer="0.31496062992125984"/>
  <pageSetup paperSize="9" scale="80" orientation="portrait" useFirstPageNumber="1" horizontalDpi="1440" verticalDpi="1440" r:id="rId1"/>
  <headerFooter>
    <oddFooter>&amp;LPONUDBENI PREDRAČUN VRTEC MLADI ROD ENOTA ČIRA ČARA&amp;R&amp;P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F123"/>
  <sheetViews>
    <sheetView showZeros="0" topLeftCell="A52" zoomScale="120" zoomScaleNormal="120" workbookViewId="0">
      <selection activeCell="D69" sqref="D69"/>
    </sheetView>
  </sheetViews>
  <sheetFormatPr defaultColWidth="8.85546875" defaultRowHeight="15"/>
  <cols>
    <col min="1" max="1" width="9.7109375" style="20" customWidth="1"/>
    <col min="2" max="2" width="45.7109375" style="20" customWidth="1"/>
    <col min="3" max="3" width="5.7109375" style="49" customWidth="1"/>
    <col min="4" max="4" width="7.28515625" style="49" bestFit="1" customWidth="1"/>
    <col min="5" max="5" width="9.7109375" style="49" customWidth="1"/>
    <col min="6" max="6" width="9.7109375" style="43" customWidth="1"/>
    <col min="7" max="16384" width="8.85546875" style="20"/>
  </cols>
  <sheetData>
    <row r="1" spans="1:6">
      <c r="A1" s="18" t="s">
        <v>15</v>
      </c>
      <c r="B1" s="18" t="s">
        <v>16</v>
      </c>
    </row>
    <row r="3" spans="1:6">
      <c r="A3" s="18" t="s">
        <v>49</v>
      </c>
      <c r="B3" s="18" t="s">
        <v>62</v>
      </c>
    </row>
    <row r="4" spans="1:6" ht="45" customHeight="1">
      <c r="A4" s="18"/>
      <c r="B4" s="433" t="s">
        <v>114</v>
      </c>
      <c r="C4" s="433"/>
      <c r="D4" s="433"/>
      <c r="E4" s="433"/>
      <c r="F4" s="433"/>
    </row>
    <row r="5" spans="1:6" ht="45" customHeight="1">
      <c r="A5" s="18"/>
      <c r="B5" s="433" t="s">
        <v>103</v>
      </c>
      <c r="C5" s="433"/>
      <c r="D5" s="433"/>
      <c r="E5" s="433"/>
      <c r="F5" s="433"/>
    </row>
    <row r="6" spans="1:6" ht="45" customHeight="1">
      <c r="A6" s="18"/>
      <c r="B6" s="433" t="s">
        <v>130</v>
      </c>
      <c r="C6" s="433"/>
      <c r="D6" s="433"/>
      <c r="E6" s="433"/>
      <c r="F6" s="433"/>
    </row>
    <row r="7" spans="1:6" ht="45" customHeight="1">
      <c r="A7" s="18"/>
      <c r="B7" s="433" t="s">
        <v>115</v>
      </c>
      <c r="C7" s="433"/>
      <c r="D7" s="433"/>
      <c r="E7" s="433"/>
      <c r="F7" s="433"/>
    </row>
    <row r="8" spans="1:6" ht="30" customHeight="1">
      <c r="A8" s="18"/>
      <c r="B8" s="433" t="s">
        <v>133</v>
      </c>
      <c r="C8" s="433"/>
      <c r="D8" s="433"/>
      <c r="E8" s="433"/>
      <c r="F8" s="433"/>
    </row>
    <row r="9" spans="1:6" ht="15" customHeight="1">
      <c r="A9" s="18"/>
      <c r="B9" s="433" t="s">
        <v>132</v>
      </c>
      <c r="C9" s="433"/>
      <c r="D9" s="433"/>
      <c r="E9" s="433"/>
      <c r="F9" s="433"/>
    </row>
    <row r="10" spans="1:6">
      <c r="A10" s="60"/>
      <c r="B10" s="58"/>
      <c r="C10" s="61"/>
      <c r="D10" s="62"/>
      <c r="E10" s="62"/>
    </row>
    <row r="11" spans="1:6" s="55" customFormat="1">
      <c r="A11" s="51" t="s">
        <v>97</v>
      </c>
      <c r="B11" s="52" t="s">
        <v>98</v>
      </c>
      <c r="C11" s="69" t="s">
        <v>74</v>
      </c>
      <c r="D11" s="69" t="s">
        <v>75</v>
      </c>
      <c r="E11" s="71" t="s">
        <v>76</v>
      </c>
      <c r="F11" s="72" t="s">
        <v>77</v>
      </c>
    </row>
    <row r="12" spans="1:6">
      <c r="A12" s="56"/>
      <c r="B12" s="57"/>
      <c r="C12" s="38"/>
      <c r="E12" s="20"/>
      <c r="F12" s="20"/>
    </row>
    <row r="13" spans="1:6" ht="300" customHeight="1">
      <c r="A13" s="56" t="s">
        <v>12</v>
      </c>
      <c r="B13" s="57" t="s">
        <v>447</v>
      </c>
      <c r="C13" s="55" t="s">
        <v>123</v>
      </c>
      <c r="D13" s="49">
        <v>35</v>
      </c>
      <c r="E13" s="167"/>
      <c r="F13" s="20">
        <f>SUM(D13*E13)</f>
        <v>0</v>
      </c>
    </row>
    <row r="14" spans="1:6" ht="15" customHeight="1">
      <c r="A14" s="56"/>
      <c r="B14" s="57"/>
      <c r="C14" s="38"/>
      <c r="E14" s="20"/>
      <c r="F14" s="20"/>
    </row>
    <row r="15" spans="1:6" ht="95.25" customHeight="1">
      <c r="A15" s="56" t="s">
        <v>106</v>
      </c>
      <c r="B15" s="57" t="s">
        <v>291</v>
      </c>
      <c r="C15" s="55" t="s">
        <v>123</v>
      </c>
      <c r="D15" s="49">
        <v>6</v>
      </c>
      <c r="E15" s="167"/>
      <c r="F15" s="20">
        <f>SUM(D15*E15)</f>
        <v>0</v>
      </c>
    </row>
    <row r="16" spans="1:6" ht="15" customHeight="1">
      <c r="A16" s="56"/>
      <c r="B16" s="57"/>
      <c r="C16" s="38"/>
      <c r="E16" s="20"/>
      <c r="F16" s="20"/>
    </row>
    <row r="17" spans="1:6" ht="120" customHeight="1">
      <c r="A17" s="56" t="s">
        <v>108</v>
      </c>
      <c r="B17" s="57" t="s">
        <v>292</v>
      </c>
      <c r="C17" s="55" t="s">
        <v>123</v>
      </c>
      <c r="D17" s="49">
        <v>2.7</v>
      </c>
      <c r="E17" s="167"/>
      <c r="F17" s="20">
        <f>SUM(D17*E17)</f>
        <v>0</v>
      </c>
    </row>
    <row r="18" spans="1:6">
      <c r="A18" s="56"/>
      <c r="B18" s="57"/>
      <c r="C18" s="38"/>
      <c r="E18" s="20"/>
      <c r="F18" s="20"/>
    </row>
    <row r="19" spans="1:6" ht="285" customHeight="1">
      <c r="A19" s="56" t="s">
        <v>109</v>
      </c>
      <c r="B19" s="57" t="s">
        <v>530</v>
      </c>
      <c r="C19" s="55" t="s">
        <v>123</v>
      </c>
      <c r="D19" s="49">
        <v>7</v>
      </c>
      <c r="E19" s="167"/>
      <c r="F19" s="20">
        <f>SUM(D19*E19)</f>
        <v>0</v>
      </c>
    </row>
    <row r="20" spans="1:6" ht="15" customHeight="1">
      <c r="A20" s="56"/>
      <c r="B20" s="57"/>
      <c r="C20" s="55"/>
      <c r="E20" s="20"/>
      <c r="F20" s="20"/>
    </row>
    <row r="21" spans="1:6" ht="210" customHeight="1">
      <c r="A21" s="60" t="s">
        <v>180</v>
      </c>
      <c r="B21" s="58" t="s">
        <v>546</v>
      </c>
      <c r="C21" s="61" t="s">
        <v>82</v>
      </c>
      <c r="D21" s="62">
        <v>4</v>
      </c>
      <c r="E21" s="166"/>
      <c r="F21" s="43">
        <f>SUM(D21*E21)</f>
        <v>0</v>
      </c>
    </row>
    <row r="22" spans="1:6">
      <c r="A22" s="56"/>
      <c r="B22" s="57"/>
      <c r="C22" s="38"/>
      <c r="E22" s="20"/>
      <c r="F22" s="20"/>
    </row>
    <row r="23" spans="1:6" ht="165">
      <c r="A23" s="56" t="s">
        <v>112</v>
      </c>
      <c r="B23" s="57" t="s">
        <v>293</v>
      </c>
      <c r="C23" s="38" t="s">
        <v>79</v>
      </c>
      <c r="D23" s="49">
        <v>1</v>
      </c>
      <c r="E23" s="167"/>
      <c r="F23" s="20">
        <f>SUM(D23*E23)</f>
        <v>0</v>
      </c>
    </row>
    <row r="24" spans="1:6">
      <c r="A24" s="56"/>
      <c r="B24" s="57"/>
      <c r="C24" s="38"/>
      <c r="E24" s="20"/>
      <c r="F24" s="20"/>
    </row>
    <row r="25" spans="1:6" ht="135" customHeight="1">
      <c r="A25" s="60" t="s">
        <v>118</v>
      </c>
      <c r="B25" s="58" t="s">
        <v>547</v>
      </c>
      <c r="C25" s="61" t="s">
        <v>123</v>
      </c>
      <c r="D25" s="62">
        <v>47</v>
      </c>
      <c r="E25" s="166"/>
      <c r="F25" s="43">
        <f>SUM(D25*E25)</f>
        <v>0</v>
      </c>
    </row>
    <row r="26" spans="1:6">
      <c r="A26" s="60"/>
      <c r="B26" s="58"/>
      <c r="C26" s="61"/>
      <c r="D26" s="62"/>
      <c r="E26" s="62"/>
    </row>
    <row r="27" spans="1:6" ht="196.5" customHeight="1">
      <c r="A27" s="60" t="s">
        <v>124</v>
      </c>
      <c r="B27" s="58" t="s">
        <v>579</v>
      </c>
      <c r="C27" s="61" t="s">
        <v>123</v>
      </c>
      <c r="D27" s="62">
        <v>46</v>
      </c>
      <c r="E27" s="166"/>
      <c r="F27" s="43">
        <f>SUM(D27*E27)</f>
        <v>0</v>
      </c>
    </row>
    <row r="28" spans="1:6">
      <c r="A28" s="60"/>
      <c r="B28" s="58"/>
      <c r="C28" s="61"/>
      <c r="D28" s="62"/>
      <c r="E28" s="62"/>
    </row>
    <row r="29" spans="1:6" ht="199.5" customHeight="1">
      <c r="A29" s="60" t="s">
        <v>125</v>
      </c>
      <c r="B29" s="58" t="s">
        <v>578</v>
      </c>
      <c r="C29" s="61" t="s">
        <v>123</v>
      </c>
      <c r="D29" s="62">
        <v>22</v>
      </c>
      <c r="E29" s="166"/>
      <c r="F29" s="43">
        <f>SUM(D29*E29)</f>
        <v>0</v>
      </c>
    </row>
    <row r="30" spans="1:6">
      <c r="A30" s="56"/>
      <c r="B30" s="57"/>
      <c r="C30" s="38"/>
      <c r="E30" s="20"/>
      <c r="F30" s="20"/>
    </row>
    <row r="31" spans="1:6" ht="120">
      <c r="A31" s="60" t="s">
        <v>126</v>
      </c>
      <c r="B31" s="58" t="s">
        <v>421</v>
      </c>
      <c r="C31" s="61" t="s">
        <v>123</v>
      </c>
      <c r="D31" s="62">
        <v>36</v>
      </c>
      <c r="E31" s="166"/>
      <c r="F31" s="43">
        <f>SUM(D31*E31)</f>
        <v>0</v>
      </c>
    </row>
    <row r="32" spans="1:6">
      <c r="A32" s="60"/>
      <c r="B32" s="58"/>
      <c r="C32" s="61"/>
      <c r="D32" s="62"/>
      <c r="E32" s="62"/>
    </row>
    <row r="33" spans="1:6" ht="135" customHeight="1">
      <c r="A33" s="60" t="s">
        <v>127</v>
      </c>
      <c r="B33" s="58" t="s">
        <v>459</v>
      </c>
      <c r="C33" s="61" t="s">
        <v>123</v>
      </c>
      <c r="D33" s="62">
        <v>18.3</v>
      </c>
      <c r="E33" s="166"/>
      <c r="F33" s="43">
        <f>SUM(D33*E33)</f>
        <v>0</v>
      </c>
    </row>
    <row r="34" spans="1:6" s="80" customFormat="1" ht="15" customHeight="1">
      <c r="A34" s="100"/>
      <c r="B34" s="106"/>
      <c r="C34" s="163"/>
      <c r="D34" s="164"/>
      <c r="E34" s="164"/>
      <c r="F34" s="73"/>
    </row>
    <row r="35" spans="1:6" s="80" customFormat="1" ht="165.75" customHeight="1">
      <c r="A35" s="60" t="s">
        <v>534</v>
      </c>
      <c r="B35" s="58" t="s">
        <v>541</v>
      </c>
      <c r="C35" s="61" t="s">
        <v>92</v>
      </c>
      <c r="D35" s="62">
        <v>230</v>
      </c>
      <c r="E35" s="167"/>
      <c r="F35" s="73">
        <f>PRODUCT(D35*E35)</f>
        <v>0</v>
      </c>
    </row>
    <row r="36" spans="1:6" s="80" customFormat="1" ht="15" customHeight="1">
      <c r="A36" s="100"/>
      <c r="B36" s="106"/>
      <c r="C36" s="163"/>
      <c r="D36" s="164"/>
      <c r="E36" s="164"/>
      <c r="F36" s="73"/>
    </row>
    <row r="37" spans="1:6" s="80" customFormat="1" ht="107.25" customHeight="1">
      <c r="A37" s="60" t="s">
        <v>535</v>
      </c>
      <c r="B37" s="58" t="s">
        <v>542</v>
      </c>
      <c r="C37" s="61" t="s">
        <v>92</v>
      </c>
      <c r="D37" s="62">
        <v>230</v>
      </c>
      <c r="E37" s="166"/>
      <c r="F37" s="73">
        <f>PRODUCT(D37*E37)</f>
        <v>0</v>
      </c>
    </row>
    <row r="38" spans="1:6" s="80" customFormat="1" ht="15" customHeight="1">
      <c r="A38" s="100"/>
      <c r="B38" s="106"/>
      <c r="C38" s="163"/>
      <c r="D38" s="164"/>
      <c r="E38" s="164"/>
      <c r="F38" s="73"/>
    </row>
    <row r="39" spans="1:6" ht="181.5" customHeight="1">
      <c r="A39" s="56" t="s">
        <v>536</v>
      </c>
      <c r="B39" s="57" t="s">
        <v>543</v>
      </c>
      <c r="C39" s="55" t="s">
        <v>92</v>
      </c>
      <c r="D39" s="49">
        <v>230</v>
      </c>
      <c r="E39" s="166"/>
      <c r="F39" s="43">
        <f>PRODUCT(D39*E39)</f>
        <v>0</v>
      </c>
    </row>
    <row r="40" spans="1:6" s="80" customFormat="1" ht="15" customHeight="1">
      <c r="A40" s="60"/>
      <c r="B40" s="58"/>
      <c r="C40" s="61"/>
      <c r="D40" s="62"/>
      <c r="E40" s="62"/>
      <c r="F40" s="73"/>
    </row>
    <row r="41" spans="1:6" s="80" customFormat="1" ht="272.25" customHeight="1">
      <c r="A41" s="60" t="s">
        <v>537</v>
      </c>
      <c r="B41" s="58" t="s">
        <v>544</v>
      </c>
      <c r="C41" s="61" t="s">
        <v>92</v>
      </c>
      <c r="D41" s="62">
        <v>230</v>
      </c>
      <c r="E41" s="166"/>
      <c r="F41" s="73">
        <f>PRODUCT(D41*E41)</f>
        <v>0</v>
      </c>
    </row>
    <row r="42" spans="1:6" s="80" customFormat="1" ht="15" customHeight="1">
      <c r="A42" s="60"/>
      <c r="B42" s="58"/>
      <c r="C42" s="61"/>
      <c r="D42" s="62"/>
      <c r="E42" s="62"/>
      <c r="F42" s="73"/>
    </row>
    <row r="43" spans="1:6" s="80" customFormat="1" ht="121.5" customHeight="1">
      <c r="A43" s="60" t="s">
        <v>538</v>
      </c>
      <c r="B43" s="58" t="s">
        <v>539</v>
      </c>
      <c r="C43" s="61" t="s">
        <v>92</v>
      </c>
      <c r="D43" s="62">
        <v>115</v>
      </c>
      <c r="E43" s="166"/>
      <c r="F43" s="73">
        <f>PRODUCT(D43*E43)</f>
        <v>0</v>
      </c>
    </row>
    <row r="44" spans="1:6" s="80" customFormat="1" ht="15" customHeight="1">
      <c r="A44" s="60"/>
      <c r="B44" s="58"/>
      <c r="C44" s="61"/>
      <c r="D44" s="62"/>
      <c r="E44" s="62"/>
      <c r="F44" s="73"/>
    </row>
    <row r="45" spans="1:6" s="80" customFormat="1" ht="121.5" customHeight="1">
      <c r="A45" s="60" t="s">
        <v>538</v>
      </c>
      <c r="B45" s="58" t="s">
        <v>540</v>
      </c>
      <c r="C45" s="61" t="s">
        <v>92</v>
      </c>
      <c r="D45" s="62">
        <v>115</v>
      </c>
      <c r="E45" s="166"/>
      <c r="F45" s="73">
        <f>PRODUCT(D45*E45)</f>
        <v>0</v>
      </c>
    </row>
    <row r="46" spans="1:6" s="80" customFormat="1" ht="15" customHeight="1">
      <c r="A46" s="60"/>
      <c r="B46" s="58"/>
      <c r="C46" s="61"/>
      <c r="D46" s="62"/>
      <c r="E46" s="62"/>
      <c r="F46" s="73"/>
    </row>
    <row r="47" spans="1:6" s="80" customFormat="1" ht="90.75" customHeight="1">
      <c r="A47" s="100" t="s">
        <v>397</v>
      </c>
      <c r="B47" s="58" t="s">
        <v>619</v>
      </c>
      <c r="C47" s="163" t="s">
        <v>92</v>
      </c>
      <c r="D47" s="164">
        <v>460</v>
      </c>
      <c r="E47" s="170"/>
      <c r="F47" s="73">
        <f>SUM(D47*E47)</f>
        <v>0</v>
      </c>
    </row>
    <row r="48" spans="1:6" s="80" customFormat="1" ht="15" customHeight="1">
      <c r="A48" s="100"/>
      <c r="B48" s="58"/>
      <c r="C48" s="163"/>
      <c r="D48" s="164"/>
      <c r="E48" s="164"/>
      <c r="F48" s="73"/>
    </row>
    <row r="49" spans="1:6" s="80" customFormat="1" ht="32.25" customHeight="1">
      <c r="A49" s="100" t="s">
        <v>398</v>
      </c>
      <c r="B49" s="58" t="s">
        <v>545</v>
      </c>
      <c r="C49" s="163" t="s">
        <v>92</v>
      </c>
      <c r="D49" s="164">
        <v>202</v>
      </c>
      <c r="E49" s="170"/>
      <c r="F49" s="73">
        <f>SUM(D49*E49)</f>
        <v>0</v>
      </c>
    </row>
    <row r="50" spans="1:6" s="80" customFormat="1" ht="15" customHeight="1">
      <c r="A50" s="100"/>
      <c r="B50" s="58"/>
      <c r="C50" s="163"/>
      <c r="D50" s="164"/>
      <c r="E50" s="164"/>
      <c r="F50" s="73"/>
    </row>
    <row r="51" spans="1:6" s="80" customFormat="1" ht="166.5" customHeight="1">
      <c r="A51" s="60" t="s">
        <v>326</v>
      </c>
      <c r="B51" s="58" t="s">
        <v>586</v>
      </c>
      <c r="C51" s="61"/>
      <c r="D51" s="62"/>
      <c r="E51" s="62"/>
      <c r="F51" s="73"/>
    </row>
    <row r="52" spans="1:6">
      <c r="A52" s="56"/>
      <c r="B52" s="57" t="s">
        <v>581</v>
      </c>
      <c r="C52" s="55" t="s">
        <v>123</v>
      </c>
      <c r="D52" s="49">
        <v>46</v>
      </c>
      <c r="E52" s="166"/>
      <c r="F52" s="43">
        <f>SUM(D52*E52)</f>
        <v>0</v>
      </c>
    </row>
    <row r="53" spans="1:6">
      <c r="A53" s="56"/>
      <c r="B53" s="57" t="s">
        <v>583</v>
      </c>
      <c r="C53" s="55" t="s">
        <v>123</v>
      </c>
      <c r="D53" s="49">
        <v>46</v>
      </c>
      <c r="E53" s="166"/>
      <c r="F53" s="43">
        <f>SUM(D53*E53)</f>
        <v>0</v>
      </c>
    </row>
    <row r="54" spans="1:6">
      <c r="A54" s="56"/>
      <c r="B54" s="57" t="s">
        <v>582</v>
      </c>
      <c r="C54" s="55" t="s">
        <v>123</v>
      </c>
      <c r="D54" s="49">
        <v>82</v>
      </c>
      <c r="E54" s="166"/>
      <c r="F54" s="43">
        <f>SUM(D54*E54)</f>
        <v>0</v>
      </c>
    </row>
    <row r="55" spans="1:6" s="80" customFormat="1" ht="15" customHeight="1">
      <c r="A55" s="100"/>
      <c r="B55" s="58"/>
      <c r="C55" s="163"/>
      <c r="D55" s="164"/>
      <c r="E55" s="164"/>
      <c r="F55" s="73"/>
    </row>
    <row r="56" spans="1:6" ht="138" customHeight="1">
      <c r="A56" s="60" t="s">
        <v>326</v>
      </c>
      <c r="B56" s="58" t="s">
        <v>584</v>
      </c>
      <c r="C56" s="61"/>
      <c r="D56" s="62"/>
      <c r="E56" s="62"/>
    </row>
    <row r="57" spans="1:6">
      <c r="A57" s="56"/>
      <c r="B57" s="57" t="s">
        <v>585</v>
      </c>
      <c r="C57" s="55" t="s">
        <v>123</v>
      </c>
      <c r="D57" s="49">
        <v>46</v>
      </c>
      <c r="E57" s="166"/>
      <c r="F57" s="43">
        <f>SUM(D57*E57)</f>
        <v>0</v>
      </c>
    </row>
    <row r="58" spans="1:6">
      <c r="A58" s="56"/>
      <c r="B58" s="57" t="s">
        <v>580</v>
      </c>
      <c r="C58" s="55" t="s">
        <v>123</v>
      </c>
      <c r="D58" s="49">
        <v>46</v>
      </c>
      <c r="E58" s="166"/>
      <c r="F58" s="43">
        <f>SUM(D58*E58)</f>
        <v>0</v>
      </c>
    </row>
    <row r="59" spans="1:6">
      <c r="A59" s="60"/>
      <c r="B59" s="58"/>
      <c r="C59" s="61"/>
      <c r="D59" s="62"/>
      <c r="E59" s="62"/>
    </row>
    <row r="60" spans="1:6" ht="138.75" customHeight="1">
      <c r="A60" s="60" t="s">
        <v>124</v>
      </c>
      <c r="B60" s="58" t="s">
        <v>587</v>
      </c>
      <c r="C60" s="61" t="s">
        <v>123</v>
      </c>
      <c r="D60" s="62">
        <v>50</v>
      </c>
      <c r="E60" s="166"/>
      <c r="F60" s="43">
        <f>SUM(D60*E60)</f>
        <v>0</v>
      </c>
    </row>
    <row r="61" spans="1:6">
      <c r="A61" s="56"/>
      <c r="B61" s="64"/>
      <c r="C61" s="110"/>
      <c r="D61" s="65"/>
      <c r="E61" s="65"/>
      <c r="F61" s="78"/>
    </row>
    <row r="62" spans="1:6">
      <c r="A62" s="60"/>
      <c r="B62" s="86" t="s">
        <v>148</v>
      </c>
      <c r="C62" s="87"/>
      <c r="D62" s="88"/>
      <c r="E62" s="88"/>
      <c r="F62" s="89">
        <f>SUM(F13:F61)</f>
        <v>0</v>
      </c>
    </row>
    <row r="63" spans="1:6">
      <c r="A63" s="60"/>
      <c r="B63" s="66" t="s">
        <v>613</v>
      </c>
      <c r="C63" s="65"/>
      <c r="D63" s="65"/>
      <c r="E63" s="65"/>
      <c r="F63" s="65">
        <f>SUM(F62*0.1)</f>
        <v>0</v>
      </c>
    </row>
    <row r="64" spans="1:6">
      <c r="A64" s="60"/>
      <c r="B64" s="67" t="s">
        <v>494</v>
      </c>
      <c r="F64" s="43">
        <f>SUM(F62:F63)</f>
        <v>0</v>
      </c>
    </row>
    <row r="65" spans="1:5">
      <c r="A65" s="60"/>
      <c r="B65" s="58"/>
      <c r="C65" s="61"/>
      <c r="D65" s="62"/>
      <c r="E65" s="62"/>
    </row>
    <row r="66" spans="1:5">
      <c r="A66" s="60"/>
      <c r="B66" s="58"/>
      <c r="C66" s="61"/>
      <c r="D66" s="62"/>
      <c r="E66" s="62"/>
    </row>
    <row r="67" spans="1:5">
      <c r="A67" s="60"/>
      <c r="B67" s="58"/>
      <c r="C67" s="61"/>
      <c r="D67" s="62"/>
      <c r="E67" s="62"/>
    </row>
    <row r="68" spans="1:5">
      <c r="A68" s="60"/>
      <c r="B68" s="58"/>
      <c r="C68" s="61"/>
      <c r="D68" s="62"/>
      <c r="E68" s="62"/>
    </row>
    <row r="69" spans="1:5">
      <c r="A69" s="60"/>
      <c r="B69" s="58"/>
      <c r="C69" s="61"/>
      <c r="D69" s="62"/>
      <c r="E69" s="62"/>
    </row>
    <row r="70" spans="1:5">
      <c r="A70" s="60"/>
      <c r="B70" s="58"/>
      <c r="C70" s="61"/>
      <c r="D70" s="62"/>
      <c r="E70" s="62"/>
    </row>
    <row r="71" spans="1:5">
      <c r="A71" s="60"/>
      <c r="B71" s="58"/>
      <c r="C71" s="61"/>
      <c r="D71" s="62"/>
      <c r="E71" s="62"/>
    </row>
    <row r="72" spans="1:5">
      <c r="A72" s="60"/>
      <c r="B72" s="58"/>
      <c r="C72" s="61"/>
      <c r="D72" s="62"/>
      <c r="E72" s="62"/>
    </row>
    <row r="73" spans="1:5">
      <c r="A73" s="60"/>
      <c r="B73" s="58"/>
      <c r="C73" s="61"/>
      <c r="D73" s="62"/>
      <c r="E73" s="62"/>
    </row>
    <row r="74" spans="1:5">
      <c r="A74" s="60"/>
      <c r="B74" s="58"/>
      <c r="C74" s="61"/>
      <c r="D74" s="62"/>
      <c r="E74" s="62"/>
    </row>
    <row r="75" spans="1:5">
      <c r="A75" s="60"/>
      <c r="B75" s="58"/>
      <c r="C75" s="61"/>
      <c r="D75" s="62"/>
      <c r="E75" s="62"/>
    </row>
    <row r="76" spans="1:5">
      <c r="A76" s="60"/>
      <c r="B76" s="58"/>
      <c r="C76" s="61"/>
      <c r="D76" s="62"/>
      <c r="E76" s="62"/>
    </row>
    <row r="77" spans="1:5">
      <c r="A77" s="60"/>
      <c r="B77" s="58"/>
      <c r="C77" s="61"/>
      <c r="D77" s="62"/>
      <c r="E77" s="62"/>
    </row>
    <row r="78" spans="1:5">
      <c r="A78" s="60"/>
      <c r="B78" s="58"/>
      <c r="C78" s="61"/>
      <c r="D78" s="62"/>
      <c r="E78" s="62"/>
    </row>
    <row r="79" spans="1:5">
      <c r="A79" s="60"/>
      <c r="B79" s="58"/>
      <c r="C79" s="61"/>
      <c r="D79" s="62"/>
      <c r="E79" s="62"/>
    </row>
    <row r="80" spans="1:5">
      <c r="A80" s="60"/>
      <c r="B80" s="58"/>
      <c r="C80" s="61"/>
      <c r="D80" s="62"/>
      <c r="E80" s="62"/>
    </row>
    <row r="81" spans="1:5">
      <c r="A81" s="60"/>
      <c r="B81" s="58"/>
      <c r="C81" s="61"/>
      <c r="D81" s="62"/>
      <c r="E81" s="62"/>
    </row>
    <row r="82" spans="1:5">
      <c r="A82" s="60"/>
      <c r="B82" s="58"/>
      <c r="C82" s="61"/>
      <c r="D82" s="62"/>
      <c r="E82" s="62"/>
    </row>
    <row r="83" spans="1:5">
      <c r="A83" s="60"/>
      <c r="B83" s="58"/>
      <c r="C83" s="61"/>
      <c r="D83" s="62"/>
      <c r="E83" s="62"/>
    </row>
    <row r="84" spans="1:5">
      <c r="A84" s="60"/>
      <c r="B84" s="58"/>
      <c r="C84" s="61"/>
      <c r="D84" s="62"/>
      <c r="E84" s="62"/>
    </row>
    <row r="85" spans="1:5">
      <c r="A85" s="60"/>
      <c r="B85" s="58"/>
      <c r="C85" s="61"/>
      <c r="D85" s="62"/>
      <c r="E85" s="62"/>
    </row>
    <row r="86" spans="1:5">
      <c r="A86" s="60"/>
      <c r="B86" s="58"/>
      <c r="C86" s="61"/>
      <c r="D86" s="62"/>
      <c r="E86" s="62"/>
    </row>
    <row r="87" spans="1:5">
      <c r="A87" s="60"/>
      <c r="B87" s="58"/>
      <c r="C87" s="61"/>
      <c r="D87" s="62"/>
      <c r="E87" s="62"/>
    </row>
    <row r="88" spans="1:5">
      <c r="A88" s="60"/>
      <c r="B88" s="58"/>
      <c r="C88" s="61"/>
      <c r="D88" s="62"/>
      <c r="E88" s="62"/>
    </row>
    <row r="89" spans="1:5">
      <c r="A89" s="60"/>
      <c r="B89" s="58"/>
      <c r="C89" s="61"/>
      <c r="D89" s="62"/>
      <c r="E89" s="62"/>
    </row>
    <row r="90" spans="1:5">
      <c r="A90" s="60"/>
      <c r="B90" s="58"/>
      <c r="C90" s="61"/>
      <c r="D90" s="62"/>
      <c r="E90" s="62"/>
    </row>
    <row r="91" spans="1:5">
      <c r="A91" s="60"/>
      <c r="B91" s="58"/>
      <c r="C91" s="61"/>
      <c r="D91" s="62"/>
      <c r="E91" s="62"/>
    </row>
    <row r="92" spans="1:5">
      <c r="A92" s="60"/>
      <c r="B92" s="58"/>
      <c r="C92" s="61"/>
      <c r="D92" s="62"/>
      <c r="E92" s="62"/>
    </row>
    <row r="93" spans="1:5">
      <c r="A93" s="60"/>
      <c r="B93" s="58"/>
      <c r="C93" s="61"/>
      <c r="D93" s="62"/>
      <c r="E93" s="62"/>
    </row>
    <row r="94" spans="1:5">
      <c r="A94" s="60"/>
      <c r="B94" s="58"/>
      <c r="C94" s="61"/>
      <c r="D94" s="62"/>
      <c r="E94" s="62"/>
    </row>
    <row r="95" spans="1:5">
      <c r="A95" s="60"/>
      <c r="B95" s="58"/>
      <c r="C95" s="61"/>
      <c r="D95" s="62"/>
      <c r="E95" s="62"/>
    </row>
    <row r="96" spans="1:5">
      <c r="A96" s="60"/>
      <c r="B96" s="58"/>
      <c r="C96" s="61"/>
      <c r="D96" s="62"/>
      <c r="E96" s="62"/>
    </row>
    <row r="97" spans="1:5">
      <c r="A97" s="60"/>
      <c r="B97" s="58"/>
      <c r="C97" s="61"/>
      <c r="D97" s="62"/>
      <c r="E97" s="62"/>
    </row>
    <row r="98" spans="1:5">
      <c r="A98" s="60"/>
      <c r="B98" s="58"/>
      <c r="C98" s="61"/>
      <c r="D98" s="62"/>
      <c r="E98" s="62"/>
    </row>
    <row r="99" spans="1:5">
      <c r="A99" s="60"/>
      <c r="B99" s="58"/>
      <c r="C99" s="61"/>
      <c r="D99" s="62"/>
      <c r="E99" s="62"/>
    </row>
    <row r="100" spans="1:5">
      <c r="A100" s="60"/>
      <c r="B100" s="58"/>
      <c r="C100" s="61"/>
      <c r="D100" s="62"/>
      <c r="E100" s="62"/>
    </row>
    <row r="101" spans="1:5">
      <c r="A101" s="60"/>
      <c r="B101" s="58"/>
      <c r="C101" s="61"/>
      <c r="D101" s="62"/>
      <c r="E101" s="62"/>
    </row>
    <row r="102" spans="1:5">
      <c r="A102" s="60"/>
      <c r="B102" s="58"/>
      <c r="C102" s="61"/>
      <c r="D102" s="62"/>
      <c r="E102" s="62"/>
    </row>
    <row r="103" spans="1:5">
      <c r="A103" s="60"/>
      <c r="B103" s="58"/>
      <c r="C103" s="61"/>
      <c r="D103" s="62"/>
      <c r="E103" s="62"/>
    </row>
    <row r="104" spans="1:5">
      <c r="A104" s="60"/>
      <c r="B104" s="58"/>
      <c r="C104" s="61"/>
      <c r="D104" s="62"/>
      <c r="E104" s="62"/>
    </row>
    <row r="105" spans="1:5">
      <c r="A105" s="60"/>
      <c r="B105" s="58"/>
      <c r="C105" s="61"/>
      <c r="D105" s="62"/>
      <c r="E105" s="62"/>
    </row>
    <row r="106" spans="1:5">
      <c r="A106" s="60"/>
      <c r="B106" s="58"/>
      <c r="C106" s="61"/>
      <c r="D106" s="62"/>
      <c r="E106" s="62"/>
    </row>
    <row r="107" spans="1:5">
      <c r="A107" s="60"/>
      <c r="B107" s="58"/>
      <c r="C107" s="61"/>
      <c r="D107" s="62"/>
      <c r="E107" s="62"/>
    </row>
    <row r="108" spans="1:5">
      <c r="A108" s="60"/>
      <c r="B108" s="58"/>
      <c r="C108" s="61"/>
      <c r="D108" s="62"/>
      <c r="E108" s="62"/>
    </row>
    <row r="109" spans="1:5">
      <c r="A109" s="60"/>
      <c r="B109" s="58"/>
      <c r="C109" s="61"/>
      <c r="D109" s="62"/>
      <c r="E109" s="62"/>
    </row>
    <row r="110" spans="1:5">
      <c r="A110" s="60"/>
      <c r="B110" s="58"/>
      <c r="C110" s="61"/>
      <c r="D110" s="62"/>
      <c r="E110" s="62"/>
    </row>
    <row r="111" spans="1:5">
      <c r="A111" s="60"/>
      <c r="B111" s="58"/>
      <c r="C111" s="61"/>
      <c r="D111" s="62"/>
      <c r="E111" s="62"/>
    </row>
    <row r="112" spans="1:5">
      <c r="A112" s="60"/>
      <c r="B112" s="58"/>
      <c r="C112" s="61"/>
      <c r="D112" s="62"/>
      <c r="E112" s="62"/>
    </row>
    <row r="113" spans="1:5">
      <c r="A113" s="60"/>
      <c r="B113" s="58"/>
      <c r="C113" s="61"/>
      <c r="D113" s="62"/>
      <c r="E113" s="62"/>
    </row>
    <row r="114" spans="1:5">
      <c r="A114" s="60"/>
      <c r="B114" s="58"/>
      <c r="C114" s="61"/>
      <c r="D114" s="62"/>
      <c r="E114" s="62"/>
    </row>
    <row r="115" spans="1:5">
      <c r="A115" s="60"/>
      <c r="B115" s="58"/>
      <c r="C115" s="61"/>
      <c r="D115" s="62"/>
      <c r="E115" s="62"/>
    </row>
    <row r="116" spans="1:5">
      <c r="A116" s="60"/>
      <c r="B116" s="58"/>
      <c r="C116" s="61"/>
      <c r="D116" s="62"/>
      <c r="E116" s="62"/>
    </row>
    <row r="117" spans="1:5">
      <c r="A117" s="60"/>
      <c r="B117" s="58"/>
      <c r="C117" s="61"/>
      <c r="D117" s="62"/>
      <c r="E117" s="62"/>
    </row>
    <row r="118" spans="1:5">
      <c r="A118" s="60"/>
      <c r="B118" s="58"/>
      <c r="C118" s="61"/>
      <c r="D118" s="62"/>
      <c r="E118" s="62"/>
    </row>
    <row r="119" spans="1:5">
      <c r="A119" s="60"/>
      <c r="B119" s="58"/>
      <c r="C119" s="61"/>
      <c r="D119" s="62"/>
      <c r="E119" s="62"/>
    </row>
    <row r="120" spans="1:5">
      <c r="A120" s="60"/>
      <c r="B120" s="58"/>
      <c r="C120" s="61"/>
      <c r="D120" s="62"/>
      <c r="E120" s="62"/>
    </row>
    <row r="121" spans="1:5">
      <c r="A121" s="60"/>
      <c r="B121" s="58"/>
      <c r="C121" s="61"/>
      <c r="D121" s="62"/>
      <c r="E121" s="62"/>
    </row>
    <row r="122" spans="1:5">
      <c r="A122" s="60"/>
      <c r="B122" s="58"/>
      <c r="C122" s="61"/>
      <c r="D122" s="62"/>
      <c r="E122" s="62"/>
    </row>
    <row r="123" spans="1:5">
      <c r="A123" s="60"/>
      <c r="B123" s="58"/>
      <c r="C123" s="61"/>
      <c r="D123" s="62"/>
      <c r="E123" s="62"/>
    </row>
  </sheetData>
  <sheetProtection algorithmName="SHA-512" hashValue="sNQ2H1zBsc8dHfJ/yfgTfFmlUALYG6QWlxAjjgvAVmKXKGr+KEYpcdoSufWTBpQdClxBr1fRs5PvOwgTwyHs5Q==" saltValue="Q6eZt4CofME3EDGYqW1n9A==" spinCount="100000" sheet="1" objects="1" scenarios="1"/>
  <mergeCells count="6">
    <mergeCell ref="B4:F4"/>
    <mergeCell ref="B5:F5"/>
    <mergeCell ref="B6:F6"/>
    <mergeCell ref="B7:F7"/>
    <mergeCell ref="B9:F9"/>
    <mergeCell ref="B8:F8"/>
  </mergeCells>
  <pageMargins left="0.70866141732283472" right="0.70866141732283472" top="0.74803149606299213" bottom="0.74803149606299213" header="0.31496062992125984" footer="0.31496062992125984"/>
  <pageSetup paperSize="9" scale="80" firstPageNumber="31" orientation="portrait" useFirstPageNumber="1" horizontalDpi="1440" verticalDpi="1440" r:id="rId1"/>
  <headerFooter>
    <oddFooter>&amp;LPONUDBENI PREDRAČUN VRTEC MLADI ROD ENOTA ČIRA ČARA&amp;R&amp;P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F96"/>
  <sheetViews>
    <sheetView showZeros="0" topLeftCell="A23" zoomScaleNormal="100" workbookViewId="0">
      <selection activeCell="F36" sqref="F36"/>
    </sheetView>
  </sheetViews>
  <sheetFormatPr defaultColWidth="8.85546875" defaultRowHeight="15"/>
  <cols>
    <col min="1" max="1" width="9.7109375" style="20" customWidth="1"/>
    <col min="2" max="2" width="45.7109375" style="20" customWidth="1"/>
    <col min="3" max="3" width="5.7109375" style="49" customWidth="1"/>
    <col min="4" max="4" width="6.7109375" style="49" customWidth="1"/>
    <col min="5" max="5" width="9.7109375" style="49" customWidth="1"/>
    <col min="6" max="6" width="9.7109375" style="79" customWidth="1"/>
    <col min="7" max="16384" width="8.85546875" style="20"/>
  </cols>
  <sheetData>
    <row r="1" spans="1:6">
      <c r="A1" s="18" t="s">
        <v>50</v>
      </c>
      <c r="B1" s="18" t="s">
        <v>63</v>
      </c>
    </row>
    <row r="2" spans="1:6">
      <c r="A2" s="18"/>
      <c r="B2" s="18"/>
    </row>
    <row r="3" spans="1:6" ht="45" customHeight="1">
      <c r="A3" s="18"/>
      <c r="B3" s="433" t="s">
        <v>114</v>
      </c>
      <c r="C3" s="433"/>
      <c r="D3" s="433"/>
      <c r="E3" s="433"/>
      <c r="F3" s="433"/>
    </row>
    <row r="4" spans="1:6" ht="45" customHeight="1">
      <c r="A4" s="18"/>
      <c r="B4" s="433" t="s">
        <v>103</v>
      </c>
      <c r="C4" s="433"/>
      <c r="D4" s="433"/>
      <c r="E4" s="433"/>
      <c r="F4" s="433"/>
    </row>
    <row r="5" spans="1:6" ht="45" customHeight="1">
      <c r="A5" s="18"/>
      <c r="B5" s="433" t="s">
        <v>130</v>
      </c>
      <c r="C5" s="433"/>
      <c r="D5" s="433"/>
      <c r="E5" s="433"/>
      <c r="F5" s="433"/>
    </row>
    <row r="6" spans="1:6" ht="45" customHeight="1">
      <c r="A6" s="18"/>
      <c r="B6" s="433" t="s">
        <v>115</v>
      </c>
      <c r="C6" s="433"/>
      <c r="D6" s="433"/>
      <c r="E6" s="433"/>
      <c r="F6" s="433"/>
    </row>
    <row r="7" spans="1:6" ht="30" customHeight="1">
      <c r="A7" s="18"/>
      <c r="B7" s="433" t="s">
        <v>133</v>
      </c>
      <c r="C7" s="433"/>
      <c r="D7" s="433"/>
      <c r="E7" s="433"/>
      <c r="F7" s="433"/>
    </row>
    <row r="8" spans="1:6" ht="15" customHeight="1">
      <c r="A8" s="18"/>
      <c r="B8" s="433" t="s">
        <v>132</v>
      </c>
      <c r="C8" s="433"/>
      <c r="D8" s="433"/>
      <c r="E8" s="433"/>
      <c r="F8" s="433"/>
    </row>
    <row r="9" spans="1:6" ht="30" customHeight="1">
      <c r="A9" s="18"/>
      <c r="B9" s="433" t="s">
        <v>134</v>
      </c>
      <c r="C9" s="433"/>
      <c r="D9" s="433"/>
      <c r="E9" s="433"/>
      <c r="F9" s="433"/>
    </row>
    <row r="10" spans="1:6" ht="60" customHeight="1">
      <c r="A10" s="18"/>
      <c r="B10" s="433" t="s">
        <v>142</v>
      </c>
      <c r="C10" s="433"/>
      <c r="D10" s="433"/>
      <c r="E10" s="433"/>
      <c r="F10" s="433"/>
    </row>
    <row r="11" spans="1:6" ht="15" customHeight="1">
      <c r="A11" s="18"/>
      <c r="B11" s="21"/>
      <c r="C11" s="21"/>
      <c r="D11" s="21"/>
      <c r="E11" s="21"/>
      <c r="F11" s="68"/>
    </row>
    <row r="12" spans="1:6" s="55" customFormat="1">
      <c r="A12" s="51" t="s">
        <v>97</v>
      </c>
      <c r="B12" s="52" t="s">
        <v>98</v>
      </c>
      <c r="C12" s="69" t="s">
        <v>74</v>
      </c>
      <c r="D12" s="69" t="s">
        <v>75</v>
      </c>
      <c r="E12" s="71" t="s">
        <v>76</v>
      </c>
      <c r="F12" s="72" t="s">
        <v>77</v>
      </c>
    </row>
    <row r="13" spans="1:6" ht="165.75" customHeight="1">
      <c r="A13" s="56" t="s">
        <v>12</v>
      </c>
      <c r="B13" s="58" t="s">
        <v>250</v>
      </c>
      <c r="C13" s="61" t="s">
        <v>79</v>
      </c>
      <c r="D13" s="62">
        <v>1</v>
      </c>
      <c r="E13" s="166"/>
      <c r="F13" s="79">
        <f>SUM(D13*E13)</f>
        <v>0</v>
      </c>
    </row>
    <row r="14" spans="1:6">
      <c r="A14" s="60"/>
      <c r="B14" s="58"/>
      <c r="C14" s="61"/>
      <c r="D14" s="62"/>
      <c r="E14" s="62"/>
    </row>
    <row r="15" spans="1:6" ht="165" customHeight="1">
      <c r="A15" s="56" t="s">
        <v>106</v>
      </c>
      <c r="B15" s="57" t="s">
        <v>473</v>
      </c>
      <c r="C15" s="20"/>
      <c r="E15" s="20"/>
      <c r="F15" s="20"/>
    </row>
    <row r="16" spans="1:6">
      <c r="A16" s="56"/>
      <c r="B16" s="58" t="s">
        <v>193</v>
      </c>
      <c r="C16" s="38" t="s">
        <v>78</v>
      </c>
      <c r="D16" s="49">
        <v>2</v>
      </c>
      <c r="E16" s="167"/>
      <c r="F16" s="20">
        <f t="shared" ref="F16:F22" si="0">SUM(D16*E16)</f>
        <v>0</v>
      </c>
    </row>
    <row r="17" spans="1:6">
      <c r="A17" s="56"/>
      <c r="B17" s="58" t="s">
        <v>194</v>
      </c>
      <c r="C17" s="38" t="s">
        <v>78</v>
      </c>
      <c r="D17" s="49">
        <v>1</v>
      </c>
      <c r="E17" s="167"/>
      <c r="F17" s="20">
        <f t="shared" si="0"/>
        <v>0</v>
      </c>
    </row>
    <row r="18" spans="1:6">
      <c r="A18" s="56"/>
      <c r="B18" s="58" t="s">
        <v>195</v>
      </c>
      <c r="C18" s="38" t="s">
        <v>78</v>
      </c>
      <c r="D18" s="49">
        <v>1</v>
      </c>
      <c r="E18" s="167"/>
      <c r="F18" s="20">
        <f t="shared" si="0"/>
        <v>0</v>
      </c>
    </row>
    <row r="19" spans="1:6">
      <c r="A19" s="56"/>
      <c r="B19" s="58" t="s">
        <v>196</v>
      </c>
      <c r="C19" s="38" t="s">
        <v>78</v>
      </c>
      <c r="D19" s="49">
        <v>1</v>
      </c>
      <c r="E19" s="167"/>
      <c r="F19" s="20">
        <f t="shared" si="0"/>
        <v>0</v>
      </c>
    </row>
    <row r="20" spans="1:6">
      <c r="A20" s="56"/>
      <c r="B20" s="58" t="s">
        <v>197</v>
      </c>
      <c r="C20" s="38" t="s">
        <v>78</v>
      </c>
      <c r="D20" s="49">
        <v>6</v>
      </c>
      <c r="E20" s="167"/>
      <c r="F20" s="20">
        <f t="shared" si="0"/>
        <v>0</v>
      </c>
    </row>
    <row r="21" spans="1:6">
      <c r="A21" s="56"/>
      <c r="B21" s="58" t="s">
        <v>198</v>
      </c>
      <c r="C21" s="38" t="s">
        <v>78</v>
      </c>
      <c r="D21" s="49">
        <v>2</v>
      </c>
      <c r="E21" s="167"/>
      <c r="F21" s="20">
        <f t="shared" si="0"/>
        <v>0</v>
      </c>
    </row>
    <row r="22" spans="1:6">
      <c r="A22" s="56"/>
      <c r="B22" s="58" t="s">
        <v>199</v>
      </c>
      <c r="C22" s="38" t="s">
        <v>78</v>
      </c>
      <c r="D22" s="49">
        <v>1</v>
      </c>
      <c r="E22" s="167"/>
      <c r="F22" s="20">
        <f t="shared" si="0"/>
        <v>0</v>
      </c>
    </row>
    <row r="23" spans="1:6">
      <c r="A23" s="56"/>
      <c r="B23" s="58"/>
      <c r="C23" s="38"/>
      <c r="E23" s="20"/>
      <c r="F23" s="20"/>
    </row>
    <row r="24" spans="1:6" ht="120">
      <c r="A24" s="60" t="s">
        <v>108</v>
      </c>
      <c r="B24" s="58" t="s">
        <v>251</v>
      </c>
      <c r="C24" s="61" t="s">
        <v>79</v>
      </c>
      <c r="D24" s="62">
        <v>1</v>
      </c>
      <c r="E24" s="166"/>
      <c r="F24" s="79">
        <f>SUM(D24*E24)</f>
        <v>0</v>
      </c>
    </row>
    <row r="25" spans="1:6">
      <c r="A25" s="60"/>
      <c r="B25" s="58"/>
      <c r="C25" s="61"/>
      <c r="D25" s="62"/>
      <c r="E25" s="62"/>
    </row>
    <row r="26" spans="1:6" ht="150">
      <c r="A26" s="60" t="s">
        <v>109</v>
      </c>
      <c r="B26" s="58" t="s">
        <v>396</v>
      </c>
      <c r="C26" s="61" t="s">
        <v>79</v>
      </c>
      <c r="D26" s="62">
        <v>1</v>
      </c>
      <c r="E26" s="166"/>
      <c r="F26" s="79">
        <f>SUM(D26*E26)</f>
        <v>0</v>
      </c>
    </row>
    <row r="27" spans="1:6">
      <c r="A27" s="60"/>
      <c r="B27" s="58"/>
      <c r="C27" s="61"/>
      <c r="D27" s="62"/>
      <c r="E27" s="62"/>
    </row>
    <row r="28" spans="1:6" ht="150" customHeight="1">
      <c r="A28" s="60" t="s">
        <v>110</v>
      </c>
      <c r="B28" s="58" t="s">
        <v>439</v>
      </c>
      <c r="C28" s="61"/>
      <c r="D28" s="62"/>
      <c r="E28" s="62"/>
    </row>
    <row r="29" spans="1:6">
      <c r="A29" s="60"/>
      <c r="B29" s="58" t="s">
        <v>440</v>
      </c>
      <c r="C29" s="61" t="s">
        <v>78</v>
      </c>
      <c r="D29" s="62">
        <v>6</v>
      </c>
      <c r="E29" s="166"/>
      <c r="F29" s="79">
        <f>SUM(D29*E29)</f>
        <v>0</v>
      </c>
    </row>
    <row r="30" spans="1:6">
      <c r="A30" s="60"/>
      <c r="B30" s="58" t="s">
        <v>441</v>
      </c>
      <c r="C30" s="61" t="s">
        <v>78</v>
      </c>
      <c r="D30" s="62">
        <v>4</v>
      </c>
      <c r="E30" s="166"/>
      <c r="F30" s="79">
        <f t="shared" ref="F30:F32" si="1">SUM(D30*E30)</f>
        <v>0</v>
      </c>
    </row>
    <row r="31" spans="1:6">
      <c r="A31" s="60"/>
      <c r="B31" s="58" t="s">
        <v>442</v>
      </c>
      <c r="C31" s="61" t="s">
        <v>78</v>
      </c>
      <c r="D31" s="62">
        <v>1</v>
      </c>
      <c r="E31" s="166"/>
      <c r="F31" s="79">
        <f t="shared" si="1"/>
        <v>0</v>
      </c>
    </row>
    <row r="32" spans="1:6">
      <c r="A32" s="60"/>
      <c r="B32" s="58" t="s">
        <v>443</v>
      </c>
      <c r="C32" s="61" t="s">
        <v>78</v>
      </c>
      <c r="D32" s="62">
        <v>3</v>
      </c>
      <c r="E32" s="166"/>
      <c r="F32" s="79">
        <f t="shared" si="1"/>
        <v>0</v>
      </c>
    </row>
    <row r="33" spans="1:6">
      <c r="A33" s="60"/>
      <c r="B33" s="66"/>
      <c r="C33" s="75"/>
      <c r="D33" s="77"/>
      <c r="E33" s="77"/>
      <c r="F33" s="44"/>
    </row>
    <row r="34" spans="1:6">
      <c r="A34" s="60"/>
      <c r="B34" s="86" t="s">
        <v>149</v>
      </c>
      <c r="C34" s="87"/>
      <c r="D34" s="88"/>
      <c r="E34" s="88"/>
      <c r="F34" s="112">
        <f>SUM(F13:F33)</f>
        <v>0</v>
      </c>
    </row>
    <row r="35" spans="1:6">
      <c r="A35" s="60"/>
      <c r="B35" s="66" t="s">
        <v>613</v>
      </c>
      <c r="C35" s="65"/>
      <c r="D35" s="65"/>
      <c r="E35" s="65"/>
      <c r="F35" s="65">
        <f>SUM(F34*0.1)</f>
        <v>0</v>
      </c>
    </row>
    <row r="36" spans="1:6">
      <c r="A36" s="60"/>
      <c r="B36" s="67" t="s">
        <v>494</v>
      </c>
      <c r="F36" s="43">
        <f>SUM(F34:F35)</f>
        <v>0</v>
      </c>
    </row>
    <row r="37" spans="1:6">
      <c r="A37" s="60"/>
      <c r="B37" s="58"/>
      <c r="C37" s="61"/>
      <c r="D37" s="62"/>
      <c r="E37" s="62"/>
    </row>
    <row r="38" spans="1:6">
      <c r="A38" s="60"/>
      <c r="B38" s="58"/>
      <c r="C38" s="61"/>
      <c r="D38" s="62"/>
      <c r="E38" s="62"/>
    </row>
    <row r="39" spans="1:6">
      <c r="A39" s="60"/>
      <c r="B39" s="58"/>
      <c r="C39" s="61"/>
      <c r="D39" s="62"/>
      <c r="E39" s="62"/>
    </row>
    <row r="40" spans="1:6">
      <c r="A40" s="60"/>
      <c r="B40" s="58"/>
      <c r="C40" s="61"/>
      <c r="D40" s="62"/>
      <c r="E40" s="62"/>
    </row>
    <row r="41" spans="1:6">
      <c r="A41" s="60"/>
      <c r="B41" s="58"/>
      <c r="C41" s="61"/>
      <c r="D41" s="62"/>
      <c r="E41" s="62"/>
    </row>
    <row r="42" spans="1:6">
      <c r="A42" s="60"/>
      <c r="B42" s="58"/>
      <c r="C42" s="61"/>
      <c r="D42" s="62"/>
      <c r="E42" s="62"/>
    </row>
    <row r="43" spans="1:6">
      <c r="A43" s="60"/>
      <c r="B43" s="58"/>
      <c r="C43" s="61"/>
      <c r="D43" s="62"/>
      <c r="E43" s="62"/>
    </row>
    <row r="44" spans="1:6">
      <c r="A44" s="60"/>
      <c r="B44" s="58"/>
      <c r="C44" s="61"/>
      <c r="D44" s="62"/>
      <c r="E44" s="62"/>
    </row>
    <row r="45" spans="1:6">
      <c r="A45" s="60"/>
      <c r="B45" s="58"/>
      <c r="C45" s="61"/>
      <c r="D45" s="62"/>
      <c r="E45" s="62"/>
    </row>
    <row r="46" spans="1:6">
      <c r="A46" s="60"/>
      <c r="B46" s="58"/>
      <c r="C46" s="61"/>
      <c r="D46" s="62"/>
      <c r="E46" s="62"/>
    </row>
    <row r="47" spans="1:6">
      <c r="A47" s="60"/>
      <c r="B47" s="58"/>
      <c r="C47" s="61"/>
      <c r="D47" s="62"/>
      <c r="E47" s="62"/>
    </row>
    <row r="48" spans="1:6">
      <c r="A48" s="60"/>
      <c r="B48" s="58"/>
      <c r="C48" s="61"/>
      <c r="D48" s="62"/>
      <c r="E48" s="62"/>
    </row>
    <row r="49" spans="1:5">
      <c r="A49" s="60"/>
      <c r="B49" s="58"/>
      <c r="C49" s="61"/>
      <c r="D49" s="62"/>
      <c r="E49" s="62"/>
    </row>
    <row r="50" spans="1:5">
      <c r="A50" s="60"/>
      <c r="B50" s="58"/>
      <c r="C50" s="61"/>
      <c r="D50" s="62"/>
      <c r="E50" s="62"/>
    </row>
    <row r="51" spans="1:5">
      <c r="A51" s="60"/>
      <c r="B51" s="58"/>
      <c r="C51" s="61"/>
      <c r="D51" s="62"/>
      <c r="E51" s="62"/>
    </row>
    <row r="52" spans="1:5">
      <c r="A52" s="60"/>
      <c r="B52" s="58"/>
      <c r="C52" s="61"/>
      <c r="D52" s="62"/>
      <c r="E52" s="62"/>
    </row>
    <row r="53" spans="1:5">
      <c r="A53" s="60"/>
      <c r="B53" s="58"/>
      <c r="C53" s="61"/>
      <c r="D53" s="62"/>
      <c r="E53" s="62"/>
    </row>
    <row r="54" spans="1:5">
      <c r="A54" s="60"/>
      <c r="B54" s="58"/>
      <c r="C54" s="61"/>
      <c r="D54" s="62"/>
      <c r="E54" s="62"/>
    </row>
    <row r="55" spans="1:5">
      <c r="A55" s="60"/>
      <c r="B55" s="58"/>
      <c r="C55" s="61"/>
      <c r="D55" s="62"/>
      <c r="E55" s="62"/>
    </row>
    <row r="56" spans="1:5">
      <c r="A56" s="60"/>
      <c r="B56" s="58"/>
      <c r="C56" s="61"/>
      <c r="D56" s="62"/>
      <c r="E56" s="62"/>
    </row>
    <row r="57" spans="1:5">
      <c r="A57" s="60"/>
      <c r="B57" s="58"/>
      <c r="C57" s="61"/>
      <c r="D57" s="62"/>
      <c r="E57" s="62"/>
    </row>
    <row r="58" spans="1:5">
      <c r="A58" s="60"/>
      <c r="B58" s="58"/>
      <c r="C58" s="61"/>
      <c r="D58" s="62"/>
      <c r="E58" s="62"/>
    </row>
    <row r="59" spans="1:5">
      <c r="A59" s="60"/>
      <c r="B59" s="58"/>
      <c r="C59" s="61"/>
      <c r="D59" s="62"/>
      <c r="E59" s="62"/>
    </row>
    <row r="60" spans="1:5">
      <c r="A60" s="60"/>
      <c r="B60" s="58"/>
      <c r="C60" s="61"/>
      <c r="D60" s="62"/>
      <c r="E60" s="62"/>
    </row>
    <row r="61" spans="1:5">
      <c r="A61" s="60"/>
      <c r="B61" s="58"/>
      <c r="C61" s="61"/>
      <c r="D61" s="62"/>
      <c r="E61" s="62"/>
    </row>
    <row r="62" spans="1:5">
      <c r="A62" s="60"/>
      <c r="B62" s="58"/>
      <c r="C62" s="61"/>
      <c r="D62" s="62"/>
      <c r="E62" s="62"/>
    </row>
    <row r="63" spans="1:5">
      <c r="A63" s="60"/>
      <c r="B63" s="58"/>
      <c r="C63" s="61"/>
      <c r="D63" s="62"/>
      <c r="E63" s="62"/>
    </row>
    <row r="64" spans="1:5">
      <c r="A64" s="60"/>
      <c r="B64" s="58"/>
      <c r="C64" s="61"/>
      <c r="D64" s="62"/>
      <c r="E64" s="62"/>
    </row>
    <row r="65" spans="1:5">
      <c r="A65" s="60"/>
      <c r="B65" s="58"/>
      <c r="C65" s="61"/>
      <c r="D65" s="62"/>
      <c r="E65" s="62"/>
    </row>
    <row r="66" spans="1:5">
      <c r="A66" s="60"/>
      <c r="B66" s="58"/>
      <c r="C66" s="61"/>
      <c r="D66" s="62"/>
      <c r="E66" s="62"/>
    </row>
    <row r="67" spans="1:5">
      <c r="A67" s="60"/>
      <c r="B67" s="58"/>
      <c r="C67" s="61"/>
      <c r="D67" s="62"/>
      <c r="E67" s="62"/>
    </row>
    <row r="68" spans="1:5">
      <c r="A68" s="60"/>
      <c r="B68" s="58"/>
      <c r="C68" s="61"/>
      <c r="D68" s="62"/>
      <c r="E68" s="62"/>
    </row>
    <row r="69" spans="1:5">
      <c r="A69" s="60"/>
      <c r="B69" s="58"/>
      <c r="C69" s="61"/>
      <c r="D69" s="62"/>
      <c r="E69" s="62"/>
    </row>
    <row r="70" spans="1:5">
      <c r="A70" s="60"/>
      <c r="B70" s="58"/>
      <c r="C70" s="61"/>
      <c r="D70" s="62"/>
      <c r="E70" s="62"/>
    </row>
    <row r="71" spans="1:5">
      <c r="A71" s="60"/>
      <c r="B71" s="58"/>
      <c r="C71" s="61"/>
      <c r="D71" s="62"/>
      <c r="E71" s="62"/>
    </row>
    <row r="72" spans="1:5">
      <c r="A72" s="60"/>
      <c r="B72" s="58"/>
      <c r="C72" s="61"/>
      <c r="D72" s="62"/>
      <c r="E72" s="62"/>
    </row>
    <row r="73" spans="1:5">
      <c r="A73" s="60"/>
      <c r="B73" s="58"/>
      <c r="C73" s="61"/>
      <c r="D73" s="62"/>
      <c r="E73" s="62"/>
    </row>
    <row r="74" spans="1:5">
      <c r="A74" s="60"/>
      <c r="B74" s="58"/>
      <c r="C74" s="61"/>
      <c r="D74" s="62"/>
      <c r="E74" s="62"/>
    </row>
    <row r="75" spans="1:5">
      <c r="A75" s="60"/>
      <c r="B75" s="58"/>
      <c r="C75" s="61"/>
      <c r="D75" s="62"/>
      <c r="E75" s="62"/>
    </row>
    <row r="76" spans="1:5">
      <c r="A76" s="60"/>
      <c r="B76" s="58"/>
      <c r="C76" s="61"/>
      <c r="D76" s="62"/>
      <c r="E76" s="62"/>
    </row>
    <row r="77" spans="1:5">
      <c r="A77" s="60"/>
      <c r="B77" s="58"/>
      <c r="C77" s="61"/>
      <c r="D77" s="62"/>
      <c r="E77" s="62"/>
    </row>
    <row r="78" spans="1:5">
      <c r="A78" s="60"/>
      <c r="B78" s="58"/>
      <c r="C78" s="61"/>
      <c r="D78" s="62"/>
      <c r="E78" s="62"/>
    </row>
    <row r="79" spans="1:5">
      <c r="A79" s="60"/>
      <c r="B79" s="58"/>
      <c r="C79" s="61"/>
      <c r="D79" s="62"/>
      <c r="E79" s="62"/>
    </row>
    <row r="80" spans="1:5">
      <c r="A80" s="60"/>
      <c r="B80" s="58"/>
      <c r="C80" s="61"/>
      <c r="D80" s="62"/>
      <c r="E80" s="62"/>
    </row>
    <row r="81" spans="1:5">
      <c r="A81" s="60"/>
      <c r="B81" s="58"/>
      <c r="C81" s="61"/>
      <c r="D81" s="62"/>
      <c r="E81" s="62"/>
    </row>
    <row r="82" spans="1:5">
      <c r="A82" s="60"/>
      <c r="B82" s="58"/>
      <c r="C82" s="61"/>
      <c r="D82" s="62"/>
      <c r="E82" s="62"/>
    </row>
    <row r="83" spans="1:5">
      <c r="A83" s="60"/>
      <c r="B83" s="58"/>
      <c r="C83" s="61"/>
      <c r="D83" s="62"/>
      <c r="E83" s="62"/>
    </row>
    <row r="84" spans="1:5">
      <c r="A84" s="60"/>
      <c r="B84" s="58"/>
      <c r="C84" s="61"/>
      <c r="D84" s="62"/>
      <c r="E84" s="62"/>
    </row>
    <row r="85" spans="1:5">
      <c r="A85" s="60"/>
      <c r="B85" s="58"/>
      <c r="C85" s="61"/>
      <c r="D85" s="62"/>
      <c r="E85" s="62"/>
    </row>
    <row r="86" spans="1:5">
      <c r="A86" s="60"/>
      <c r="B86" s="58"/>
      <c r="C86" s="61"/>
      <c r="D86" s="62"/>
      <c r="E86" s="62"/>
    </row>
    <row r="87" spans="1:5">
      <c r="A87" s="60"/>
      <c r="B87" s="58"/>
      <c r="C87" s="61"/>
      <c r="D87" s="62"/>
      <c r="E87" s="62"/>
    </row>
    <row r="88" spans="1:5">
      <c r="A88" s="60"/>
      <c r="B88" s="58"/>
      <c r="C88" s="61"/>
      <c r="D88" s="62"/>
      <c r="E88" s="62"/>
    </row>
    <row r="89" spans="1:5">
      <c r="A89" s="60"/>
      <c r="B89" s="58"/>
      <c r="C89" s="61"/>
      <c r="D89" s="62"/>
      <c r="E89" s="62"/>
    </row>
    <row r="90" spans="1:5">
      <c r="A90" s="60"/>
      <c r="B90" s="58"/>
      <c r="C90" s="61"/>
      <c r="D90" s="62"/>
      <c r="E90" s="62"/>
    </row>
    <row r="91" spans="1:5">
      <c r="A91" s="60"/>
      <c r="B91" s="58"/>
      <c r="C91" s="61"/>
      <c r="D91" s="62"/>
      <c r="E91" s="62"/>
    </row>
    <row r="92" spans="1:5">
      <c r="A92" s="60"/>
      <c r="B92" s="58"/>
      <c r="C92" s="61"/>
      <c r="D92" s="62"/>
      <c r="E92" s="62"/>
    </row>
    <row r="93" spans="1:5">
      <c r="A93" s="60"/>
      <c r="B93" s="58"/>
      <c r="C93" s="61"/>
      <c r="D93" s="62"/>
      <c r="E93" s="62"/>
    </row>
    <row r="94" spans="1:5">
      <c r="A94" s="60"/>
      <c r="B94" s="58"/>
      <c r="C94" s="61"/>
      <c r="D94" s="62"/>
      <c r="E94" s="62"/>
    </row>
    <row r="95" spans="1:5">
      <c r="A95" s="60"/>
      <c r="B95" s="58"/>
      <c r="C95" s="61"/>
      <c r="D95" s="62"/>
      <c r="E95" s="62"/>
    </row>
    <row r="96" spans="1:5">
      <c r="A96" s="60"/>
    </row>
  </sheetData>
  <sheetProtection algorithmName="SHA-512" hashValue="ofhfRK4oSBJ72Dz6nqKvAyIr7vXQmqjOSYH0RzRESuncFi0BW3+OzAySDI9EiynC55i6JFIXrWHVPnA+GV+Qyg==" saltValue="p/jne/gfkhjTcpyH0RMxgA==" spinCount="100000" sheet="1" objects="1" scenarios="1"/>
  <mergeCells count="8">
    <mergeCell ref="B9:F9"/>
    <mergeCell ref="B10:F10"/>
    <mergeCell ref="B7:F7"/>
    <mergeCell ref="B3:F3"/>
    <mergeCell ref="B4:F4"/>
    <mergeCell ref="B5:F5"/>
    <mergeCell ref="B6:F6"/>
    <mergeCell ref="B8:F8"/>
  </mergeCells>
  <pageMargins left="0.70866141732283472" right="0.70866141732283472" top="0.74803149606299213" bottom="0.74803149606299213" header="0.31496062992125984" footer="0.31496062992125984"/>
  <pageSetup paperSize="9" scale="80" firstPageNumber="36" orientation="portrait" useFirstPageNumber="1" r:id="rId1"/>
  <headerFooter>
    <oddFooter>&amp;LPONUDBENI PREDRAČUN VRTEC MLADI ROD ENOTA ČIRA ČARA&amp;R&amp;P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A1:F135"/>
  <sheetViews>
    <sheetView showZeros="0" topLeftCell="A82" zoomScaleNormal="100" workbookViewId="0">
      <selection activeCell="F88" sqref="F88"/>
    </sheetView>
  </sheetViews>
  <sheetFormatPr defaultColWidth="8.85546875" defaultRowHeight="15"/>
  <cols>
    <col min="1" max="1" width="9.7109375" style="20" customWidth="1"/>
    <col min="2" max="2" width="45.7109375" style="20" customWidth="1"/>
    <col min="3" max="3" width="5.7109375" style="49" customWidth="1"/>
    <col min="4" max="4" width="6.7109375" style="49" customWidth="1"/>
    <col min="5" max="5" width="8.7109375" style="49" customWidth="1"/>
    <col min="6" max="6" width="10.7109375" style="43" customWidth="1"/>
    <col min="7" max="16384" width="8.85546875" style="20"/>
  </cols>
  <sheetData>
    <row r="1" spans="1:6">
      <c r="A1" s="113" t="s">
        <v>51</v>
      </c>
      <c r="B1" s="113" t="s">
        <v>64</v>
      </c>
      <c r="C1" s="62"/>
      <c r="D1" s="62"/>
      <c r="E1" s="62"/>
      <c r="F1" s="73"/>
    </row>
    <row r="2" spans="1:6">
      <c r="A2" s="18"/>
      <c r="B2" s="18"/>
    </row>
    <row r="3" spans="1:6" ht="45" customHeight="1">
      <c r="A3" s="18"/>
      <c r="B3" s="433" t="s">
        <v>114</v>
      </c>
      <c r="C3" s="433"/>
      <c r="D3" s="433"/>
      <c r="E3" s="433"/>
      <c r="F3" s="433"/>
    </row>
    <row r="4" spans="1:6" ht="45" customHeight="1">
      <c r="A4" s="18"/>
      <c r="B4" s="433" t="s">
        <v>103</v>
      </c>
      <c r="C4" s="433"/>
      <c r="D4" s="433"/>
      <c r="E4" s="433"/>
      <c r="F4" s="433"/>
    </row>
    <row r="5" spans="1:6" ht="45" customHeight="1">
      <c r="A5" s="18"/>
      <c r="B5" s="433" t="s">
        <v>130</v>
      </c>
      <c r="C5" s="433"/>
      <c r="D5" s="433"/>
      <c r="E5" s="433"/>
      <c r="F5" s="433"/>
    </row>
    <row r="6" spans="1:6" ht="45" customHeight="1">
      <c r="A6" s="18"/>
      <c r="B6" s="433" t="s">
        <v>115</v>
      </c>
      <c r="C6" s="433"/>
      <c r="D6" s="433"/>
      <c r="E6" s="433"/>
      <c r="F6" s="433"/>
    </row>
    <row r="7" spans="1:6" ht="30" customHeight="1">
      <c r="A7" s="18"/>
      <c r="B7" s="433" t="s">
        <v>133</v>
      </c>
      <c r="C7" s="433"/>
      <c r="D7" s="433"/>
      <c r="E7" s="433"/>
      <c r="F7" s="433"/>
    </row>
    <row r="8" spans="1:6" ht="15" customHeight="1">
      <c r="A8" s="18"/>
      <c r="B8" s="433" t="s">
        <v>135</v>
      </c>
      <c r="C8" s="433"/>
      <c r="D8" s="433"/>
      <c r="E8" s="433"/>
      <c r="F8" s="433"/>
    </row>
    <row r="9" spans="1:6">
      <c r="A9" s="18"/>
      <c r="B9" s="433"/>
      <c r="C9" s="433"/>
      <c r="D9" s="433"/>
      <c r="E9" s="433"/>
      <c r="F9" s="433"/>
    </row>
    <row r="10" spans="1:6" s="55" customFormat="1">
      <c r="A10" s="51" t="s">
        <v>97</v>
      </c>
      <c r="B10" s="52" t="s">
        <v>98</v>
      </c>
      <c r="C10" s="69" t="s">
        <v>74</v>
      </c>
      <c r="D10" s="69" t="s">
        <v>75</v>
      </c>
      <c r="E10" s="71" t="s">
        <v>76</v>
      </c>
      <c r="F10" s="72" t="s">
        <v>77</v>
      </c>
    </row>
    <row r="11" spans="1:6" ht="409.5" customHeight="1">
      <c r="A11" s="56" t="s">
        <v>12</v>
      </c>
      <c r="B11" s="58" t="s">
        <v>467</v>
      </c>
      <c r="C11" s="61"/>
      <c r="D11" s="62"/>
      <c r="E11" s="62"/>
    </row>
    <row r="12" spans="1:6" ht="15" customHeight="1">
      <c r="A12" s="60"/>
      <c r="B12" s="58" t="s">
        <v>407</v>
      </c>
      <c r="C12" s="61" t="s">
        <v>82</v>
      </c>
      <c r="D12" s="62">
        <v>1</v>
      </c>
      <c r="E12" s="166"/>
      <c r="F12" s="43">
        <f>SUM(D12*E12)</f>
        <v>0</v>
      </c>
    </row>
    <row r="13" spans="1:6" ht="15" customHeight="1">
      <c r="A13" s="60"/>
      <c r="B13" s="58"/>
      <c r="C13" s="61"/>
      <c r="D13" s="62"/>
      <c r="E13" s="62"/>
    </row>
    <row r="14" spans="1:6" ht="390">
      <c r="A14" s="56" t="s">
        <v>106</v>
      </c>
      <c r="B14" s="58" t="s">
        <v>468</v>
      </c>
      <c r="C14" s="61"/>
      <c r="D14" s="62"/>
      <c r="E14" s="62"/>
    </row>
    <row r="15" spans="1:6" ht="15" customHeight="1">
      <c r="A15" s="60"/>
      <c r="B15" s="58" t="s">
        <v>408</v>
      </c>
      <c r="C15" s="61" t="s">
        <v>82</v>
      </c>
      <c r="D15" s="62">
        <v>1</v>
      </c>
      <c r="E15" s="166"/>
      <c r="F15" s="43">
        <f t="shared" ref="F15" si="0">SUM(D15*E15)</f>
        <v>0</v>
      </c>
    </row>
    <row r="16" spans="1:6" ht="15" customHeight="1">
      <c r="A16" s="60"/>
      <c r="B16" s="58"/>
      <c r="C16" s="61"/>
      <c r="D16" s="62"/>
      <c r="E16" s="62"/>
    </row>
    <row r="17" spans="1:6" ht="362.25" customHeight="1">
      <c r="A17" s="56" t="s">
        <v>108</v>
      </c>
      <c r="B17" s="58" t="s">
        <v>575</v>
      </c>
      <c r="C17" s="61"/>
      <c r="D17" s="62"/>
      <c r="E17" s="62"/>
    </row>
    <row r="18" spans="1:6" ht="15" customHeight="1">
      <c r="A18" s="60"/>
      <c r="B18" s="58" t="s">
        <v>568</v>
      </c>
      <c r="C18" s="61" t="s">
        <v>82</v>
      </c>
      <c r="D18" s="62">
        <v>1</v>
      </c>
      <c r="E18" s="166"/>
      <c r="F18" s="43">
        <f t="shared" ref="F18" si="1">SUM(D18*E18)</f>
        <v>0</v>
      </c>
    </row>
    <row r="19" spans="1:6" ht="15" customHeight="1">
      <c r="A19" s="60"/>
      <c r="B19" s="58"/>
      <c r="C19" s="61"/>
      <c r="D19" s="62"/>
      <c r="E19" s="62"/>
    </row>
    <row r="20" spans="1:6" ht="255" customHeight="1">
      <c r="A20" s="60" t="s">
        <v>109</v>
      </c>
      <c r="B20" s="58" t="s">
        <v>469</v>
      </c>
      <c r="C20" s="61"/>
      <c r="D20" s="62"/>
      <c r="E20" s="62"/>
    </row>
    <row r="21" spans="1:6" ht="272.25" customHeight="1">
      <c r="A21" s="60"/>
      <c r="B21" s="58" t="s">
        <v>576</v>
      </c>
      <c r="C21" s="61"/>
      <c r="D21" s="62"/>
      <c r="E21" s="62"/>
    </row>
    <row r="22" spans="1:6" ht="15" customHeight="1">
      <c r="A22" s="60"/>
      <c r="B22" s="58" t="s">
        <v>409</v>
      </c>
      <c r="C22" s="61" t="s">
        <v>82</v>
      </c>
      <c r="D22" s="62">
        <v>1</v>
      </c>
      <c r="E22" s="166"/>
      <c r="F22" s="43">
        <f t="shared" ref="F22:F24" si="2">SUM(D22*E22)</f>
        <v>0</v>
      </c>
    </row>
    <row r="23" spans="1:6" ht="30.75" customHeight="1">
      <c r="A23" s="60"/>
      <c r="B23" s="58" t="s">
        <v>661</v>
      </c>
      <c r="C23" s="61" t="s">
        <v>82</v>
      </c>
      <c r="D23" s="62">
        <v>1</v>
      </c>
      <c r="E23" s="166"/>
      <c r="F23" s="43">
        <f t="shared" ref="F23" si="3">SUM(D23*E23)</f>
        <v>0</v>
      </c>
    </row>
    <row r="24" spans="1:6" ht="15" customHeight="1">
      <c r="A24" s="60"/>
      <c r="B24" s="58" t="s">
        <v>410</v>
      </c>
      <c r="C24" s="61" t="s">
        <v>82</v>
      </c>
      <c r="D24" s="62">
        <v>2</v>
      </c>
      <c r="E24" s="166"/>
      <c r="F24" s="43">
        <f t="shared" si="2"/>
        <v>0</v>
      </c>
    </row>
    <row r="25" spans="1:6" ht="15" customHeight="1">
      <c r="A25" s="60"/>
      <c r="B25" s="58"/>
      <c r="C25" s="61"/>
      <c r="D25" s="62"/>
      <c r="E25" s="62"/>
    </row>
    <row r="26" spans="1:6" ht="258.75" customHeight="1">
      <c r="A26" s="60" t="s">
        <v>110</v>
      </c>
      <c r="B26" s="58" t="s">
        <v>653</v>
      </c>
      <c r="C26" s="61"/>
      <c r="D26" s="62"/>
      <c r="E26" s="62"/>
    </row>
    <row r="27" spans="1:6" ht="15" customHeight="1">
      <c r="A27" s="60"/>
      <c r="B27" s="58" t="s">
        <v>660</v>
      </c>
      <c r="C27" s="61" t="s">
        <v>82</v>
      </c>
      <c r="D27" s="62">
        <v>1</v>
      </c>
      <c r="E27" s="166"/>
      <c r="F27" s="43">
        <f t="shared" ref="F27" si="4">SUM(D27*E27)</f>
        <v>0</v>
      </c>
    </row>
    <row r="28" spans="1:6" ht="15" customHeight="1">
      <c r="A28" s="60"/>
      <c r="B28" s="58"/>
      <c r="C28" s="61"/>
      <c r="D28" s="62"/>
      <c r="E28" s="62"/>
    </row>
    <row r="29" spans="1:6" ht="304.5" customHeight="1">
      <c r="A29" s="60" t="s">
        <v>112</v>
      </c>
      <c r="B29" s="58" t="s">
        <v>577</v>
      </c>
      <c r="C29" s="61"/>
      <c r="D29" s="62"/>
      <c r="E29" s="62"/>
    </row>
    <row r="30" spans="1:6" ht="15" customHeight="1">
      <c r="A30" s="60"/>
      <c r="B30" s="58" t="s">
        <v>445</v>
      </c>
      <c r="C30" s="61" t="s">
        <v>78</v>
      </c>
      <c r="D30" s="62">
        <v>1</v>
      </c>
      <c r="E30" s="166"/>
      <c r="F30" s="43">
        <f t="shared" ref="F30" si="5">SUM(D30*E30)</f>
        <v>0</v>
      </c>
    </row>
    <row r="31" spans="1:6" ht="15" customHeight="1">
      <c r="A31" s="60"/>
      <c r="B31" s="58"/>
      <c r="C31" s="61"/>
      <c r="D31" s="62"/>
      <c r="E31" s="62"/>
    </row>
    <row r="32" spans="1:6" ht="135" customHeight="1">
      <c r="A32" s="60" t="s">
        <v>118</v>
      </c>
      <c r="B32" s="58" t="s">
        <v>170</v>
      </c>
      <c r="C32" s="61" t="s">
        <v>78</v>
      </c>
      <c r="D32" s="62">
        <v>11</v>
      </c>
      <c r="E32" s="166"/>
      <c r="F32" s="43">
        <f>SUM(D32*E32)</f>
        <v>0</v>
      </c>
    </row>
    <row r="33" spans="1:6">
      <c r="B33" s="58"/>
      <c r="C33" s="82"/>
      <c r="D33" s="60"/>
      <c r="E33" s="80"/>
      <c r="F33" s="79"/>
    </row>
    <row r="34" spans="1:6" ht="150" customHeight="1">
      <c r="A34" s="56" t="s">
        <v>124</v>
      </c>
      <c r="B34" s="58" t="s">
        <v>411</v>
      </c>
      <c r="C34" s="20"/>
      <c r="D34" s="20"/>
      <c r="E34" s="80"/>
      <c r="F34" s="79"/>
    </row>
    <row r="35" spans="1:6" ht="15" customHeight="1">
      <c r="A35" s="60"/>
      <c r="B35" s="58" t="s">
        <v>254</v>
      </c>
      <c r="C35" s="61" t="s">
        <v>123</v>
      </c>
      <c r="D35" s="62">
        <v>1.5</v>
      </c>
      <c r="E35" s="167"/>
      <c r="F35" s="79">
        <f t="shared" ref="F35" si="6">SUM(D35*E35)</f>
        <v>0</v>
      </c>
    </row>
    <row r="36" spans="1:6" ht="15" customHeight="1">
      <c r="A36" s="60"/>
      <c r="B36" s="58" t="s">
        <v>255</v>
      </c>
      <c r="C36" s="61" t="s">
        <v>123</v>
      </c>
      <c r="D36" s="62">
        <v>2.4</v>
      </c>
      <c r="E36" s="167"/>
      <c r="F36" s="79">
        <f t="shared" ref="F36:F38" si="7">SUM(D36*E36)</f>
        <v>0</v>
      </c>
    </row>
    <row r="37" spans="1:6" ht="15" customHeight="1">
      <c r="A37" s="60"/>
      <c r="B37" s="58" t="s">
        <v>256</v>
      </c>
      <c r="C37" s="61" t="s">
        <v>123</v>
      </c>
      <c r="D37" s="62">
        <v>2.1</v>
      </c>
      <c r="E37" s="167"/>
      <c r="F37" s="79">
        <f t="shared" si="7"/>
        <v>0</v>
      </c>
    </row>
    <row r="38" spans="1:6" ht="15" customHeight="1">
      <c r="A38" s="60"/>
      <c r="B38" s="58" t="s">
        <v>257</v>
      </c>
      <c r="C38" s="61" t="s">
        <v>123</v>
      </c>
      <c r="D38" s="62">
        <v>6</v>
      </c>
      <c r="E38" s="167"/>
      <c r="F38" s="79">
        <f t="shared" si="7"/>
        <v>0</v>
      </c>
    </row>
    <row r="39" spans="1:6" ht="15" customHeight="1">
      <c r="A39" s="60"/>
      <c r="B39" s="58" t="s">
        <v>258</v>
      </c>
      <c r="C39" s="61" t="s">
        <v>123</v>
      </c>
      <c r="D39" s="62">
        <v>9.9</v>
      </c>
      <c r="E39" s="167"/>
      <c r="F39" s="79">
        <f t="shared" ref="F39" si="8">SUM(D39*E39)</f>
        <v>0</v>
      </c>
    </row>
    <row r="40" spans="1:6" ht="15" customHeight="1">
      <c r="A40" s="60"/>
      <c r="B40" s="58" t="s">
        <v>259</v>
      </c>
      <c r="C40" s="61" t="s">
        <v>123</v>
      </c>
      <c r="D40" s="62">
        <v>3.9</v>
      </c>
      <c r="E40" s="167"/>
      <c r="F40" s="79">
        <f t="shared" ref="F40:F41" si="9">SUM(D40*E40)</f>
        <v>0</v>
      </c>
    </row>
    <row r="41" spans="1:6" ht="15" customHeight="1">
      <c r="A41" s="60"/>
      <c r="B41" s="58" t="s">
        <v>260</v>
      </c>
      <c r="C41" s="61" t="s">
        <v>123</v>
      </c>
      <c r="D41" s="62">
        <v>2.8</v>
      </c>
      <c r="E41" s="167"/>
      <c r="F41" s="79">
        <f t="shared" si="9"/>
        <v>0</v>
      </c>
    </row>
    <row r="42" spans="1:6" ht="15" customHeight="1">
      <c r="A42" s="60"/>
      <c r="B42" s="58" t="s">
        <v>261</v>
      </c>
      <c r="C42" s="61" t="s">
        <v>123</v>
      </c>
      <c r="D42" s="62">
        <v>2.2000000000000002</v>
      </c>
      <c r="E42" s="167"/>
      <c r="F42" s="79">
        <f t="shared" ref="F42" si="10">SUM(D42*E42)</f>
        <v>0</v>
      </c>
    </row>
    <row r="43" spans="1:6" ht="15" customHeight="1">
      <c r="A43" s="60"/>
      <c r="B43" s="58"/>
      <c r="C43" s="61"/>
      <c r="D43" s="62"/>
      <c r="E43" s="20"/>
      <c r="F43" s="79"/>
    </row>
    <row r="44" spans="1:6" ht="90" customHeight="1">
      <c r="A44" s="60" t="s">
        <v>125</v>
      </c>
      <c r="B44" s="58" t="s">
        <v>480</v>
      </c>
      <c r="C44" s="61" t="s">
        <v>123</v>
      </c>
      <c r="D44" s="62">
        <v>10</v>
      </c>
      <c r="E44" s="172"/>
      <c r="F44" s="20">
        <f>SUM(D44*E44)</f>
        <v>0</v>
      </c>
    </row>
    <row r="45" spans="1:6" ht="15" customHeight="1">
      <c r="A45" s="60"/>
      <c r="B45" s="58"/>
      <c r="C45" s="61"/>
      <c r="D45" s="62"/>
      <c r="E45" s="20"/>
      <c r="F45" s="79"/>
    </row>
    <row r="46" spans="1:6" ht="138.75" customHeight="1">
      <c r="A46" s="60" t="s">
        <v>126</v>
      </c>
      <c r="B46" s="58" t="s">
        <v>629</v>
      </c>
      <c r="C46" s="61"/>
      <c r="D46" s="62"/>
      <c r="E46" s="20"/>
      <c r="F46" s="79"/>
    </row>
    <row r="47" spans="1:6" ht="15" customHeight="1">
      <c r="A47" s="60"/>
      <c r="B47" s="58" t="s">
        <v>630</v>
      </c>
      <c r="C47" s="61" t="s">
        <v>123</v>
      </c>
      <c r="D47" s="62">
        <v>3.7</v>
      </c>
      <c r="E47" s="172"/>
      <c r="F47" s="79">
        <f t="shared" ref="F47:F54" si="11">SUM(D47*E47)</f>
        <v>0</v>
      </c>
    </row>
    <row r="48" spans="1:6" ht="15" customHeight="1">
      <c r="A48" s="60"/>
      <c r="B48" s="58" t="s">
        <v>259</v>
      </c>
      <c r="C48" s="61" t="s">
        <v>123</v>
      </c>
      <c r="D48" s="62">
        <v>2.5</v>
      </c>
      <c r="E48" s="172"/>
      <c r="F48" s="79">
        <f t="shared" si="11"/>
        <v>0</v>
      </c>
    </row>
    <row r="49" spans="1:6" ht="15" customHeight="1">
      <c r="A49" s="60"/>
      <c r="B49" s="58" t="s">
        <v>422</v>
      </c>
      <c r="C49" s="61" t="s">
        <v>123</v>
      </c>
      <c r="D49" s="62">
        <v>15.8</v>
      </c>
      <c r="E49" s="172"/>
      <c r="F49" s="79">
        <f t="shared" si="11"/>
        <v>0</v>
      </c>
    </row>
    <row r="50" spans="1:6" ht="15" customHeight="1">
      <c r="A50" s="60"/>
      <c r="B50" s="58" t="s">
        <v>423</v>
      </c>
      <c r="C50" s="61" t="s">
        <v>123</v>
      </c>
      <c r="D50" s="62">
        <v>5.4</v>
      </c>
      <c r="E50" s="172"/>
      <c r="F50" s="79">
        <f t="shared" si="11"/>
        <v>0</v>
      </c>
    </row>
    <row r="51" spans="1:6" ht="15" customHeight="1">
      <c r="A51" s="60"/>
      <c r="B51" s="58" t="s">
        <v>628</v>
      </c>
      <c r="C51" s="61" t="s">
        <v>123</v>
      </c>
      <c r="D51" s="62">
        <v>3.7</v>
      </c>
      <c r="E51" s="172"/>
      <c r="F51" s="79">
        <f t="shared" si="11"/>
        <v>0</v>
      </c>
    </row>
    <row r="52" spans="1:6" ht="15" customHeight="1">
      <c r="A52" s="60"/>
      <c r="B52" s="58" t="s">
        <v>424</v>
      </c>
      <c r="C52" s="61" t="s">
        <v>123</v>
      </c>
      <c r="D52" s="62">
        <v>8.1</v>
      </c>
      <c r="E52" s="172"/>
      <c r="F52" s="79">
        <f t="shared" si="11"/>
        <v>0</v>
      </c>
    </row>
    <row r="53" spans="1:6" ht="15" customHeight="1">
      <c r="A53" s="60"/>
      <c r="B53" s="58" t="s">
        <v>425</v>
      </c>
      <c r="C53" s="61" t="s">
        <v>123</v>
      </c>
      <c r="D53" s="62">
        <v>20.8</v>
      </c>
      <c r="E53" s="172"/>
      <c r="F53" s="79">
        <f t="shared" si="11"/>
        <v>0</v>
      </c>
    </row>
    <row r="54" spans="1:6" ht="15" customHeight="1">
      <c r="A54" s="60"/>
      <c r="B54" s="58" t="s">
        <v>426</v>
      </c>
      <c r="C54" s="61" t="s">
        <v>123</v>
      </c>
      <c r="D54" s="62">
        <v>42.7</v>
      </c>
      <c r="E54" s="172"/>
      <c r="F54" s="79">
        <f t="shared" si="11"/>
        <v>0</v>
      </c>
    </row>
    <row r="55" spans="1:6" ht="15" customHeight="1">
      <c r="A55" s="60"/>
      <c r="B55" s="58"/>
      <c r="C55" s="61"/>
      <c r="D55" s="62"/>
      <c r="E55" s="20"/>
      <c r="F55" s="79"/>
    </row>
    <row r="56" spans="1:6" ht="195" customHeight="1">
      <c r="A56" s="60" t="s">
        <v>127</v>
      </c>
      <c r="B56" s="58" t="s">
        <v>599</v>
      </c>
      <c r="C56" s="61"/>
      <c r="D56" s="62"/>
      <c r="E56" s="20"/>
      <c r="F56" s="79"/>
    </row>
    <row r="57" spans="1:6" ht="15" customHeight="1">
      <c r="A57" s="60"/>
      <c r="B57" s="58" t="s">
        <v>589</v>
      </c>
      <c r="C57" s="61" t="s">
        <v>123</v>
      </c>
      <c r="D57" s="62">
        <v>22</v>
      </c>
      <c r="E57" s="167"/>
      <c r="F57" s="79">
        <f t="shared" ref="F57:F58" si="12">SUM(D57*E57)</f>
        <v>0</v>
      </c>
    </row>
    <row r="58" spans="1:6" ht="15" customHeight="1">
      <c r="A58" s="60"/>
      <c r="B58" s="58" t="s">
        <v>590</v>
      </c>
      <c r="C58" s="61" t="s">
        <v>78</v>
      </c>
      <c r="D58" s="62">
        <v>4</v>
      </c>
      <c r="E58" s="167"/>
      <c r="F58" s="79">
        <f t="shared" si="12"/>
        <v>0</v>
      </c>
    </row>
    <row r="59" spans="1:6" ht="15" customHeight="1">
      <c r="A59" s="60"/>
      <c r="B59" s="58" t="s">
        <v>591</v>
      </c>
      <c r="C59" s="61" t="s">
        <v>78</v>
      </c>
      <c r="D59" s="62">
        <v>2</v>
      </c>
      <c r="E59" s="167"/>
      <c r="F59" s="79">
        <f t="shared" ref="F59" si="13">SUM(D59*E59)</f>
        <v>0</v>
      </c>
    </row>
    <row r="60" spans="1:6" ht="15" customHeight="1">
      <c r="A60" s="60"/>
      <c r="B60" s="58"/>
      <c r="C60" s="61"/>
      <c r="D60" s="62"/>
      <c r="E60" s="20"/>
      <c r="F60" s="79"/>
    </row>
    <row r="61" spans="1:6" ht="209.25" customHeight="1">
      <c r="A61" s="60" t="s">
        <v>326</v>
      </c>
      <c r="B61" s="58" t="s">
        <v>600</v>
      </c>
      <c r="C61" s="61"/>
      <c r="D61" s="62"/>
      <c r="E61" s="20"/>
      <c r="F61" s="79"/>
    </row>
    <row r="62" spans="1:6" ht="15" customHeight="1">
      <c r="A62" s="60"/>
      <c r="B62" s="58" t="s">
        <v>589</v>
      </c>
      <c r="C62" s="61" t="s">
        <v>123</v>
      </c>
      <c r="D62" s="62">
        <v>5</v>
      </c>
      <c r="E62" s="167"/>
      <c r="F62" s="79">
        <f t="shared" ref="F62" si="14">SUM(D62*E62)</f>
        <v>0</v>
      </c>
    </row>
    <row r="63" spans="1:6" ht="15" customHeight="1">
      <c r="A63" s="60"/>
      <c r="B63" s="58"/>
      <c r="C63" s="61"/>
      <c r="D63" s="62"/>
      <c r="E63" s="20"/>
      <c r="F63" s="79"/>
    </row>
    <row r="64" spans="1:6" ht="229.5" customHeight="1">
      <c r="A64" s="60" t="s">
        <v>129</v>
      </c>
      <c r="B64" s="58" t="s">
        <v>601</v>
      </c>
      <c r="C64" s="61" t="s">
        <v>79</v>
      </c>
      <c r="D64" s="62">
        <v>2</v>
      </c>
      <c r="E64" s="167"/>
      <c r="F64" s="79">
        <f t="shared" ref="F64" si="15">SUM(D64*E64)</f>
        <v>0</v>
      </c>
    </row>
    <row r="65" spans="1:6" ht="15" customHeight="1">
      <c r="A65" s="60"/>
      <c r="B65" s="58"/>
      <c r="C65" s="61"/>
      <c r="D65" s="62"/>
      <c r="E65" s="20"/>
      <c r="F65" s="79"/>
    </row>
    <row r="66" spans="1:6" ht="138" customHeight="1">
      <c r="A66" s="60" t="s">
        <v>327</v>
      </c>
      <c r="B66" s="58" t="s">
        <v>602</v>
      </c>
      <c r="C66" s="61"/>
      <c r="D66" s="62"/>
      <c r="E66" s="20"/>
      <c r="F66" s="79"/>
    </row>
    <row r="67" spans="1:6" ht="15" customHeight="1">
      <c r="A67" s="60"/>
      <c r="B67" s="58" t="s">
        <v>592</v>
      </c>
      <c r="C67" s="61" t="s">
        <v>82</v>
      </c>
      <c r="D67" s="62">
        <v>4</v>
      </c>
      <c r="E67" s="167"/>
      <c r="F67" s="79">
        <f t="shared" ref="F67:F71" si="16">SUM(D67*E67)</f>
        <v>0</v>
      </c>
    </row>
    <row r="68" spans="1:6" ht="15" customHeight="1">
      <c r="A68" s="60"/>
      <c r="B68" s="58" t="s">
        <v>593</v>
      </c>
      <c r="C68" s="61" t="s">
        <v>82</v>
      </c>
      <c r="D68" s="62">
        <v>2</v>
      </c>
      <c r="E68" s="167"/>
      <c r="F68" s="79">
        <f t="shared" ref="F68" si="17">SUM(D68*E68)</f>
        <v>0</v>
      </c>
    </row>
    <row r="69" spans="1:6" ht="15" customHeight="1">
      <c r="A69" s="60"/>
      <c r="B69" s="58" t="s">
        <v>594</v>
      </c>
      <c r="C69" s="61" t="s">
        <v>82</v>
      </c>
      <c r="D69" s="62">
        <v>1</v>
      </c>
      <c r="E69" s="167"/>
      <c r="F69" s="79">
        <f t="shared" si="16"/>
        <v>0</v>
      </c>
    </row>
    <row r="70" spans="1:6" ht="15" customHeight="1">
      <c r="A70" s="60"/>
      <c r="B70" s="58"/>
      <c r="C70" s="61"/>
      <c r="D70" s="62"/>
      <c r="E70" s="20"/>
      <c r="F70" s="79"/>
    </row>
    <row r="71" spans="1:6" ht="61.5" customHeight="1">
      <c r="A71" s="60" t="s">
        <v>178</v>
      </c>
      <c r="B71" s="58" t="s">
        <v>595</v>
      </c>
      <c r="C71" s="61" t="s">
        <v>79</v>
      </c>
      <c r="D71" s="62">
        <v>1</v>
      </c>
      <c r="E71" s="167"/>
      <c r="F71" s="79">
        <f t="shared" si="16"/>
        <v>0</v>
      </c>
    </row>
    <row r="72" spans="1:6" ht="15" customHeight="1">
      <c r="A72" s="60"/>
      <c r="B72" s="58"/>
      <c r="C72" s="61"/>
      <c r="D72" s="62"/>
      <c r="E72" s="20"/>
      <c r="F72" s="79"/>
    </row>
    <row r="73" spans="1:6" ht="138" customHeight="1">
      <c r="A73" s="60" t="s">
        <v>179</v>
      </c>
      <c r="B73" s="58" t="s">
        <v>603</v>
      </c>
      <c r="C73" s="61"/>
      <c r="D73" s="62"/>
      <c r="E73" s="20"/>
      <c r="F73" s="79"/>
    </row>
    <row r="74" spans="1:6" ht="15" customHeight="1">
      <c r="A74" s="60"/>
      <c r="B74" s="58" t="s">
        <v>596</v>
      </c>
      <c r="C74" s="61" t="s">
        <v>82</v>
      </c>
      <c r="D74" s="62">
        <v>4</v>
      </c>
      <c r="E74" s="167"/>
      <c r="F74" s="79">
        <f t="shared" ref="F74" si="18">SUM(D74*E74)</f>
        <v>0</v>
      </c>
    </row>
    <row r="75" spans="1:6" ht="15" customHeight="1">
      <c r="A75" s="60"/>
      <c r="B75" s="58" t="s">
        <v>598</v>
      </c>
      <c r="C75" s="61" t="s">
        <v>82</v>
      </c>
      <c r="D75" s="62">
        <v>2</v>
      </c>
      <c r="E75" s="167"/>
      <c r="F75" s="79">
        <f t="shared" ref="F75" si="19">SUM(D75*E75)</f>
        <v>0</v>
      </c>
    </row>
    <row r="76" spans="1:6" ht="15" customHeight="1">
      <c r="A76" s="60"/>
      <c r="B76" s="58" t="s">
        <v>597</v>
      </c>
      <c r="C76" s="61" t="s">
        <v>82</v>
      </c>
      <c r="D76" s="62">
        <v>1</v>
      </c>
      <c r="E76" s="167"/>
      <c r="F76" s="79">
        <f t="shared" ref="F76:F78" si="20">SUM(D76*E76)</f>
        <v>0</v>
      </c>
    </row>
    <row r="77" spans="1:6" ht="15" customHeight="1">
      <c r="A77" s="60"/>
      <c r="B77" s="58"/>
      <c r="C77" s="61"/>
      <c r="D77" s="62"/>
      <c r="E77" s="20"/>
      <c r="F77" s="79"/>
    </row>
    <row r="78" spans="1:6" ht="139.5" customHeight="1">
      <c r="A78" s="60" t="s">
        <v>180</v>
      </c>
      <c r="B78" s="58" t="s">
        <v>604</v>
      </c>
      <c r="C78" s="61" t="s">
        <v>79</v>
      </c>
      <c r="D78" s="62">
        <v>2</v>
      </c>
      <c r="E78" s="167"/>
      <c r="F78" s="79">
        <f t="shared" si="20"/>
        <v>0</v>
      </c>
    </row>
    <row r="79" spans="1:6" ht="15" customHeight="1">
      <c r="A79" s="60"/>
      <c r="B79" s="58"/>
      <c r="C79" s="61"/>
      <c r="D79" s="62"/>
      <c r="E79" s="20"/>
      <c r="F79" s="79"/>
    </row>
    <row r="80" spans="1:6" ht="120.75" customHeight="1">
      <c r="A80" s="60" t="s">
        <v>183</v>
      </c>
      <c r="B80" s="58" t="s">
        <v>605</v>
      </c>
      <c r="C80" s="61" t="s">
        <v>78</v>
      </c>
      <c r="D80" s="62">
        <v>1</v>
      </c>
      <c r="E80" s="167"/>
      <c r="F80" s="79">
        <f t="shared" ref="F80" si="21">SUM(D80*E80)</f>
        <v>0</v>
      </c>
    </row>
    <row r="81" spans="1:6" ht="15" customHeight="1">
      <c r="A81" s="60"/>
      <c r="B81" s="58"/>
      <c r="C81" s="61"/>
      <c r="D81" s="62"/>
      <c r="E81" s="20"/>
      <c r="F81" s="79"/>
    </row>
    <row r="82" spans="1:6" ht="271.5" customHeight="1">
      <c r="A82" s="60" t="s">
        <v>614</v>
      </c>
      <c r="B82" s="58" t="s">
        <v>606</v>
      </c>
      <c r="C82" s="61" t="s">
        <v>79</v>
      </c>
      <c r="D82" s="62">
        <v>1</v>
      </c>
      <c r="E82" s="167"/>
      <c r="F82" s="79">
        <f t="shared" ref="F82:F84" si="22">SUM(D82*E82)</f>
        <v>0</v>
      </c>
    </row>
    <row r="83" spans="1:6" ht="15" customHeight="1">
      <c r="A83" s="60"/>
      <c r="B83" s="58"/>
      <c r="C83" s="61"/>
      <c r="D83" s="62"/>
      <c r="E83" s="20"/>
      <c r="F83" s="79"/>
    </row>
    <row r="84" spans="1:6" ht="196.5" customHeight="1">
      <c r="A84" s="60" t="s">
        <v>397</v>
      </c>
      <c r="B84" s="58" t="s">
        <v>607</v>
      </c>
      <c r="C84" s="61" t="s">
        <v>79</v>
      </c>
      <c r="D84" s="62">
        <v>1</v>
      </c>
      <c r="E84" s="167"/>
      <c r="F84" s="79">
        <f t="shared" si="22"/>
        <v>0</v>
      </c>
    </row>
    <row r="85" spans="1:6" ht="15" customHeight="1">
      <c r="A85" s="60"/>
      <c r="B85" s="66"/>
      <c r="C85" s="75"/>
      <c r="D85" s="77"/>
      <c r="E85" s="77"/>
      <c r="F85" s="78"/>
    </row>
    <row r="86" spans="1:6" ht="15" customHeight="1">
      <c r="A86" s="60"/>
      <c r="B86" s="86" t="s">
        <v>150</v>
      </c>
      <c r="C86" s="87"/>
      <c r="D86" s="88"/>
      <c r="E86" s="88"/>
      <c r="F86" s="89">
        <f>SUM(F11:F85)</f>
        <v>0</v>
      </c>
    </row>
    <row r="87" spans="1:6" ht="15" customHeight="1">
      <c r="A87" s="60"/>
      <c r="B87" s="66" t="s">
        <v>613</v>
      </c>
      <c r="C87" s="65"/>
      <c r="D87" s="65"/>
      <c r="E87" s="65"/>
      <c r="F87" s="65">
        <f>SUM(F86*0.1)</f>
        <v>0</v>
      </c>
    </row>
    <row r="88" spans="1:6" ht="15" customHeight="1">
      <c r="A88" s="60"/>
      <c r="B88" s="67" t="s">
        <v>494</v>
      </c>
      <c r="F88" s="43">
        <f>SUM(F86:F87)</f>
        <v>0</v>
      </c>
    </row>
    <row r="89" spans="1:6" ht="15" customHeight="1">
      <c r="A89" s="60"/>
      <c r="B89" s="58"/>
      <c r="C89" s="61"/>
      <c r="D89" s="62"/>
      <c r="E89" s="62"/>
    </row>
    <row r="90" spans="1:6" ht="15" customHeight="1">
      <c r="A90" s="60"/>
      <c r="B90" s="58"/>
      <c r="C90" s="61"/>
      <c r="D90" s="62"/>
      <c r="E90" s="62"/>
    </row>
    <row r="91" spans="1:6" ht="15" customHeight="1">
      <c r="A91" s="60"/>
      <c r="B91" s="58"/>
      <c r="C91" s="61"/>
      <c r="D91" s="62"/>
      <c r="E91" s="62"/>
    </row>
    <row r="92" spans="1:6" ht="15" customHeight="1">
      <c r="A92" s="60"/>
      <c r="B92" s="58"/>
      <c r="C92" s="61"/>
      <c r="D92" s="62"/>
      <c r="E92" s="62"/>
    </row>
    <row r="93" spans="1:6" ht="15" customHeight="1">
      <c r="A93" s="60"/>
      <c r="B93" s="58"/>
      <c r="C93" s="61"/>
      <c r="D93" s="62"/>
      <c r="E93" s="62"/>
    </row>
    <row r="94" spans="1:6" ht="15" customHeight="1">
      <c r="A94" s="60"/>
      <c r="B94" s="58"/>
      <c r="C94" s="61"/>
      <c r="D94" s="62"/>
      <c r="E94" s="62"/>
    </row>
    <row r="95" spans="1:6" ht="15" customHeight="1">
      <c r="A95" s="60"/>
      <c r="B95" s="58"/>
      <c r="C95" s="61"/>
      <c r="D95" s="62"/>
      <c r="E95" s="62"/>
    </row>
    <row r="96" spans="1:6" ht="15" customHeight="1">
      <c r="A96" s="60"/>
      <c r="B96" s="58"/>
      <c r="C96" s="61"/>
      <c r="D96" s="62"/>
      <c r="E96" s="62"/>
    </row>
    <row r="97" spans="1:5" ht="15" customHeight="1">
      <c r="A97" s="60"/>
      <c r="B97" s="58"/>
      <c r="C97" s="61"/>
      <c r="D97" s="62"/>
      <c r="E97" s="62"/>
    </row>
    <row r="98" spans="1:5" ht="15" customHeight="1">
      <c r="A98" s="60"/>
      <c r="B98" s="58"/>
      <c r="C98" s="61"/>
      <c r="D98" s="62"/>
      <c r="E98" s="62"/>
    </row>
    <row r="99" spans="1:5" ht="15" customHeight="1">
      <c r="A99" s="60"/>
      <c r="B99" s="58"/>
      <c r="C99" s="61"/>
      <c r="D99" s="62"/>
      <c r="E99" s="62"/>
    </row>
    <row r="100" spans="1:5" ht="15" customHeight="1">
      <c r="A100" s="60"/>
      <c r="B100" s="58"/>
      <c r="C100" s="61"/>
      <c r="D100" s="62"/>
      <c r="E100" s="62"/>
    </row>
    <row r="101" spans="1:5" ht="15" customHeight="1">
      <c r="A101" s="60"/>
      <c r="B101" s="58"/>
      <c r="C101" s="61"/>
      <c r="D101" s="62"/>
      <c r="E101" s="62"/>
    </row>
    <row r="102" spans="1:5" ht="15" customHeight="1">
      <c r="A102" s="60"/>
      <c r="B102" s="58"/>
      <c r="C102" s="61"/>
      <c r="D102" s="62"/>
      <c r="E102" s="62"/>
    </row>
    <row r="103" spans="1:5" ht="15" customHeight="1">
      <c r="A103" s="60"/>
      <c r="B103" s="58"/>
      <c r="C103" s="61"/>
      <c r="D103" s="62"/>
      <c r="E103" s="62"/>
    </row>
    <row r="104" spans="1:5" ht="15" customHeight="1">
      <c r="A104" s="60"/>
      <c r="B104" s="58"/>
      <c r="C104" s="61"/>
      <c r="D104" s="62"/>
      <c r="E104" s="62"/>
    </row>
    <row r="105" spans="1:5" ht="15" customHeight="1">
      <c r="A105" s="60"/>
      <c r="B105" s="58"/>
      <c r="C105" s="61"/>
      <c r="D105" s="62"/>
      <c r="E105" s="62"/>
    </row>
    <row r="106" spans="1:5" ht="15" customHeight="1">
      <c r="A106" s="60"/>
      <c r="B106" s="58"/>
      <c r="C106" s="61"/>
      <c r="D106" s="62"/>
      <c r="E106" s="62"/>
    </row>
    <row r="107" spans="1:5" ht="15" customHeight="1">
      <c r="A107" s="60"/>
      <c r="B107" s="58"/>
      <c r="C107" s="61"/>
      <c r="D107" s="62"/>
      <c r="E107" s="62"/>
    </row>
    <row r="108" spans="1:5" ht="15" customHeight="1">
      <c r="A108" s="60"/>
      <c r="B108" s="58"/>
      <c r="C108" s="61"/>
      <c r="D108" s="62"/>
      <c r="E108" s="62"/>
    </row>
    <row r="109" spans="1:5" ht="15" customHeight="1">
      <c r="A109" s="60"/>
      <c r="B109" s="58"/>
      <c r="C109" s="61"/>
      <c r="D109" s="62"/>
      <c r="E109" s="62"/>
    </row>
    <row r="110" spans="1:5" ht="15" customHeight="1">
      <c r="A110" s="60"/>
      <c r="B110" s="58"/>
      <c r="C110" s="61"/>
      <c r="D110" s="62"/>
      <c r="E110" s="62"/>
    </row>
    <row r="111" spans="1:5" ht="15" customHeight="1">
      <c r="A111" s="60"/>
      <c r="B111" s="58"/>
      <c r="C111" s="61"/>
      <c r="D111" s="62"/>
      <c r="E111" s="62"/>
    </row>
    <row r="112" spans="1:5" ht="15" customHeight="1">
      <c r="A112" s="60"/>
      <c r="B112" s="58"/>
      <c r="C112" s="61"/>
      <c r="D112" s="62"/>
      <c r="E112" s="62"/>
    </row>
    <row r="113" spans="1:5" ht="15" customHeight="1">
      <c r="A113" s="60"/>
      <c r="B113" s="58"/>
      <c r="C113" s="61"/>
      <c r="D113" s="62"/>
      <c r="E113" s="62"/>
    </row>
    <row r="114" spans="1:5" ht="15" customHeight="1">
      <c r="A114" s="60"/>
      <c r="B114" s="58"/>
      <c r="C114" s="61"/>
      <c r="D114" s="62"/>
      <c r="E114" s="62"/>
    </row>
    <row r="115" spans="1:5" ht="15" customHeight="1">
      <c r="A115" s="60"/>
      <c r="B115" s="58"/>
      <c r="C115" s="61"/>
      <c r="D115" s="62"/>
      <c r="E115" s="62"/>
    </row>
    <row r="116" spans="1:5" ht="15" customHeight="1">
      <c r="A116" s="60"/>
      <c r="B116" s="58"/>
      <c r="C116" s="61"/>
      <c r="D116" s="62"/>
      <c r="E116" s="62"/>
    </row>
    <row r="117" spans="1:5" ht="15" customHeight="1">
      <c r="A117" s="60"/>
      <c r="B117" s="58"/>
      <c r="C117" s="61"/>
      <c r="D117" s="62"/>
      <c r="E117" s="62"/>
    </row>
    <row r="118" spans="1:5" ht="15" customHeight="1">
      <c r="A118" s="60"/>
      <c r="B118" s="58"/>
      <c r="C118" s="61"/>
      <c r="D118" s="62"/>
      <c r="E118" s="62"/>
    </row>
    <row r="119" spans="1:5" ht="15" customHeight="1">
      <c r="A119" s="60"/>
      <c r="B119" s="58"/>
      <c r="C119" s="61"/>
      <c r="D119" s="62"/>
      <c r="E119" s="62"/>
    </row>
    <row r="120" spans="1:5" ht="15" customHeight="1">
      <c r="A120" s="60"/>
      <c r="B120" s="58"/>
      <c r="C120" s="61"/>
      <c r="D120" s="62"/>
      <c r="E120" s="62"/>
    </row>
    <row r="121" spans="1:5" ht="15" customHeight="1">
      <c r="A121" s="60"/>
      <c r="B121" s="58"/>
      <c r="C121" s="61"/>
      <c r="D121" s="62"/>
      <c r="E121" s="62"/>
    </row>
    <row r="122" spans="1:5" ht="15" customHeight="1">
      <c r="A122" s="60"/>
      <c r="B122" s="58"/>
      <c r="C122" s="61"/>
      <c r="D122" s="62"/>
      <c r="E122" s="62"/>
    </row>
    <row r="123" spans="1:5" ht="15" customHeight="1">
      <c r="A123" s="60"/>
      <c r="B123" s="58"/>
      <c r="C123" s="61"/>
      <c r="D123" s="62"/>
      <c r="E123" s="62"/>
    </row>
    <row r="124" spans="1:5" ht="15" customHeight="1">
      <c r="A124" s="60"/>
      <c r="B124" s="58"/>
      <c r="C124" s="61"/>
      <c r="D124" s="62"/>
      <c r="E124" s="62"/>
    </row>
    <row r="125" spans="1:5" ht="15" customHeight="1">
      <c r="A125" s="60"/>
      <c r="B125" s="58"/>
      <c r="C125" s="61"/>
      <c r="D125" s="62"/>
      <c r="E125" s="62"/>
    </row>
    <row r="126" spans="1:5" ht="15" customHeight="1">
      <c r="A126" s="60"/>
      <c r="B126" s="58"/>
      <c r="C126" s="61"/>
      <c r="D126" s="62"/>
      <c r="E126" s="62"/>
    </row>
    <row r="127" spans="1:5">
      <c r="A127" s="60"/>
      <c r="B127" s="58"/>
      <c r="C127" s="61"/>
      <c r="D127" s="62"/>
      <c r="E127" s="62"/>
    </row>
    <row r="128" spans="1:5">
      <c r="A128" s="60"/>
      <c r="B128" s="58"/>
      <c r="C128" s="61"/>
      <c r="D128" s="62"/>
      <c r="E128" s="62"/>
    </row>
    <row r="129" spans="1:5">
      <c r="A129" s="60"/>
      <c r="B129" s="58"/>
      <c r="C129" s="61"/>
      <c r="D129" s="62"/>
      <c r="E129" s="62"/>
    </row>
    <row r="130" spans="1:5">
      <c r="A130" s="60"/>
      <c r="B130" s="58"/>
      <c r="C130" s="61"/>
      <c r="D130" s="62"/>
      <c r="E130" s="62"/>
    </row>
    <row r="131" spans="1:5">
      <c r="A131" s="60"/>
      <c r="B131" s="58"/>
      <c r="C131" s="61"/>
      <c r="D131" s="62"/>
      <c r="E131" s="62"/>
    </row>
    <row r="132" spans="1:5">
      <c r="A132" s="60"/>
      <c r="B132" s="58"/>
      <c r="C132" s="61"/>
      <c r="D132" s="62"/>
      <c r="E132" s="62"/>
    </row>
    <row r="133" spans="1:5">
      <c r="A133" s="60"/>
      <c r="B133" s="58"/>
      <c r="C133" s="61"/>
      <c r="D133" s="62"/>
      <c r="E133" s="62"/>
    </row>
    <row r="134" spans="1:5">
      <c r="A134" s="60"/>
      <c r="B134" s="58"/>
      <c r="C134" s="61"/>
      <c r="D134" s="62"/>
      <c r="E134" s="62"/>
    </row>
    <row r="135" spans="1:5">
      <c r="A135" s="60"/>
    </row>
  </sheetData>
  <sheetProtection algorithmName="SHA-512" hashValue="bUScHI4OSf+ZK9Mk5G9T0GehcWAN9KiIGadtdub85H/ClsKCa+HsSzCPx+I0KMqYt9XTWfCTop1/r0zhaY7k8A==" saltValue="23ZAOObUlm7PL/Ztu0niPQ==" spinCount="100000" sheet="1" objects="1" scenarios="1"/>
  <mergeCells count="7">
    <mergeCell ref="B8:F8"/>
    <mergeCell ref="B9:F9"/>
    <mergeCell ref="B3:F3"/>
    <mergeCell ref="B4:F4"/>
    <mergeCell ref="B5:F5"/>
    <mergeCell ref="B6:F6"/>
    <mergeCell ref="B7:F7"/>
  </mergeCells>
  <pageMargins left="0.70866141732283472" right="0.70866141732283472" top="0.74803149606299213" bottom="0.74803149606299213" header="0.31496062992125984" footer="0.31496062992125984"/>
  <pageSetup paperSize="9" scale="80" firstPageNumber="37" orientation="portrait" useFirstPageNumber="1" horizontalDpi="1440" verticalDpi="1440" r:id="rId1"/>
  <headerFooter>
    <oddFooter>&amp;LPONUDBENI PREDRAČUN VRTEC MLADI ROD ENOTA ČIRA ČARA&amp;R&amp;P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F80"/>
  <sheetViews>
    <sheetView showZeros="0" topLeftCell="A10" zoomScaleNormal="100" workbookViewId="0">
      <selection activeCell="F15" sqref="F15"/>
    </sheetView>
  </sheetViews>
  <sheetFormatPr defaultColWidth="8.85546875" defaultRowHeight="15"/>
  <cols>
    <col min="1" max="1" width="9.7109375" style="20" customWidth="1"/>
    <col min="2" max="2" width="45.7109375" style="20" customWidth="1"/>
    <col min="3" max="3" width="5.7109375" style="20" customWidth="1"/>
    <col min="4" max="4" width="6.7109375" style="20" customWidth="1"/>
    <col min="5" max="5" width="9.7109375" style="20" customWidth="1"/>
    <col min="6" max="6" width="9.7109375" style="79" customWidth="1"/>
    <col min="7" max="16384" width="8.85546875" style="20"/>
  </cols>
  <sheetData>
    <row r="1" spans="1:6">
      <c r="A1" s="18" t="s">
        <v>52</v>
      </c>
      <c r="B1" s="18" t="s">
        <v>65</v>
      </c>
    </row>
    <row r="2" spans="1:6">
      <c r="A2" s="18"/>
      <c r="B2" s="18"/>
    </row>
    <row r="3" spans="1:6" ht="45" customHeight="1">
      <c r="A3" s="18"/>
      <c r="B3" s="433" t="s">
        <v>114</v>
      </c>
      <c r="C3" s="433"/>
      <c r="D3" s="433"/>
      <c r="E3" s="433"/>
      <c r="F3" s="433"/>
    </row>
    <row r="4" spans="1:6" ht="45" customHeight="1">
      <c r="A4" s="18"/>
      <c r="B4" s="433" t="s">
        <v>103</v>
      </c>
      <c r="C4" s="433"/>
      <c r="D4" s="433"/>
      <c r="E4" s="433"/>
      <c r="F4" s="433"/>
    </row>
    <row r="5" spans="1:6" ht="45" customHeight="1">
      <c r="A5" s="18"/>
      <c r="B5" s="433" t="s">
        <v>130</v>
      </c>
      <c r="C5" s="433"/>
      <c r="D5" s="433"/>
      <c r="E5" s="433"/>
      <c r="F5" s="433"/>
    </row>
    <row r="6" spans="1:6" ht="45" customHeight="1">
      <c r="A6" s="18"/>
      <c r="B6" s="433" t="s">
        <v>115</v>
      </c>
      <c r="C6" s="433"/>
      <c r="D6" s="433"/>
      <c r="E6" s="433"/>
      <c r="F6" s="433"/>
    </row>
    <row r="7" spans="1:6" ht="30" customHeight="1">
      <c r="A7" s="18"/>
      <c r="B7" s="433" t="s">
        <v>133</v>
      </c>
      <c r="C7" s="433"/>
      <c r="D7" s="433"/>
      <c r="E7" s="433"/>
      <c r="F7" s="433"/>
    </row>
    <row r="8" spans="1:6">
      <c r="B8" s="433"/>
      <c r="C8" s="433"/>
      <c r="D8" s="433"/>
      <c r="E8" s="433"/>
      <c r="F8" s="433"/>
    </row>
    <row r="9" spans="1:6" s="55" customFormat="1">
      <c r="A9" s="51" t="s">
        <v>97</v>
      </c>
      <c r="B9" s="52" t="s">
        <v>98</v>
      </c>
      <c r="C9" s="69" t="s">
        <v>74</v>
      </c>
      <c r="D9" s="69" t="s">
        <v>75</v>
      </c>
      <c r="E9" s="71" t="s">
        <v>76</v>
      </c>
      <c r="F9" s="72" t="s">
        <v>77</v>
      </c>
    </row>
    <row r="10" spans="1:6" ht="272.25" customHeight="1">
      <c r="A10" s="56" t="s">
        <v>12</v>
      </c>
      <c r="B10" s="58" t="s">
        <v>262</v>
      </c>
      <c r="C10" s="61" t="s">
        <v>92</v>
      </c>
      <c r="D10" s="62">
        <v>13</v>
      </c>
      <c r="E10" s="167"/>
      <c r="F10" s="79">
        <f>SUM(D10*E10)</f>
        <v>0</v>
      </c>
    </row>
    <row r="11" spans="1:6" ht="15" customHeight="1">
      <c r="A11" s="56"/>
      <c r="B11" s="58"/>
      <c r="C11" s="61"/>
      <c r="D11" s="60"/>
      <c r="E11" s="80"/>
    </row>
    <row r="12" spans="1:6" ht="240" customHeight="1">
      <c r="A12" s="56" t="s">
        <v>106</v>
      </c>
      <c r="B12" s="58" t="s">
        <v>263</v>
      </c>
      <c r="C12" s="61" t="s">
        <v>92</v>
      </c>
      <c r="D12" s="62">
        <v>1</v>
      </c>
      <c r="E12" s="167"/>
      <c r="F12" s="79">
        <f>SUM(D12*E12)</f>
        <v>0</v>
      </c>
    </row>
    <row r="13" spans="1:6">
      <c r="A13" s="60"/>
      <c r="B13" s="66"/>
      <c r="C13" s="114"/>
      <c r="D13" s="115"/>
      <c r="E13" s="81"/>
      <c r="F13" s="44"/>
    </row>
    <row r="14" spans="1:6">
      <c r="A14" s="60"/>
      <c r="B14" s="86" t="s">
        <v>151</v>
      </c>
      <c r="C14" s="116"/>
      <c r="D14" s="117"/>
      <c r="E14" s="118"/>
      <c r="F14" s="112">
        <f>SUM(F10:F13)</f>
        <v>0</v>
      </c>
    </row>
    <row r="15" spans="1:6">
      <c r="A15" s="60"/>
      <c r="B15" s="66" t="s">
        <v>613</v>
      </c>
      <c r="C15" s="65"/>
      <c r="D15" s="65"/>
      <c r="E15" s="65"/>
      <c r="F15" s="65">
        <f>SUM(F14*0.1)</f>
        <v>0</v>
      </c>
    </row>
    <row r="16" spans="1:6">
      <c r="A16" s="60"/>
      <c r="B16" s="67" t="s">
        <v>494</v>
      </c>
      <c r="C16" s="49"/>
      <c r="D16" s="49"/>
      <c r="E16" s="49"/>
      <c r="F16" s="43">
        <f>SUM(F14:F15)</f>
        <v>0</v>
      </c>
    </row>
    <row r="17" spans="1:5">
      <c r="A17" s="60"/>
      <c r="B17" s="58"/>
      <c r="C17" s="82"/>
      <c r="D17" s="60"/>
      <c r="E17" s="80"/>
    </row>
    <row r="18" spans="1:5">
      <c r="A18" s="60"/>
      <c r="B18" s="58"/>
      <c r="C18" s="82"/>
      <c r="D18" s="60"/>
      <c r="E18" s="80"/>
    </row>
    <row r="19" spans="1:5">
      <c r="A19" s="60"/>
      <c r="B19" s="58"/>
      <c r="C19" s="82"/>
      <c r="D19" s="60"/>
      <c r="E19" s="80"/>
    </row>
    <row r="20" spans="1:5">
      <c r="A20" s="60"/>
      <c r="B20" s="58"/>
      <c r="C20" s="82"/>
      <c r="D20" s="60"/>
      <c r="E20" s="80"/>
    </row>
    <row r="21" spans="1:5">
      <c r="A21" s="60"/>
      <c r="B21" s="58"/>
      <c r="C21" s="82"/>
      <c r="D21" s="60"/>
      <c r="E21" s="80"/>
    </row>
    <row r="22" spans="1:5">
      <c r="A22" s="60"/>
      <c r="B22" s="58"/>
      <c r="C22" s="82"/>
      <c r="D22" s="60"/>
      <c r="E22" s="80"/>
    </row>
    <row r="23" spans="1:5">
      <c r="A23" s="60"/>
      <c r="B23" s="58"/>
      <c r="C23" s="82"/>
      <c r="D23" s="60"/>
      <c r="E23" s="80"/>
    </row>
    <row r="24" spans="1:5">
      <c r="A24" s="60"/>
      <c r="B24" s="58"/>
      <c r="C24" s="82"/>
      <c r="D24" s="60"/>
      <c r="E24" s="80"/>
    </row>
    <row r="25" spans="1:5">
      <c r="A25" s="60"/>
      <c r="B25" s="58"/>
      <c r="C25" s="82"/>
      <c r="D25" s="60"/>
      <c r="E25" s="80"/>
    </row>
    <row r="26" spans="1:5">
      <c r="A26" s="60"/>
      <c r="B26" s="58"/>
      <c r="C26" s="82"/>
      <c r="D26" s="60"/>
      <c r="E26" s="80"/>
    </row>
    <row r="27" spans="1:5">
      <c r="A27" s="60"/>
      <c r="B27" s="58"/>
      <c r="C27" s="82"/>
      <c r="D27" s="60"/>
      <c r="E27" s="80"/>
    </row>
    <row r="28" spans="1:5">
      <c r="A28" s="60"/>
      <c r="B28" s="58"/>
      <c r="C28" s="82"/>
      <c r="D28" s="60"/>
      <c r="E28" s="80"/>
    </row>
    <row r="29" spans="1:5">
      <c r="A29" s="60"/>
      <c r="B29" s="58"/>
      <c r="C29" s="82"/>
      <c r="D29" s="60"/>
      <c r="E29" s="80"/>
    </row>
    <row r="30" spans="1:5">
      <c r="A30" s="60"/>
      <c r="B30" s="58"/>
      <c r="C30" s="82"/>
      <c r="D30" s="60"/>
      <c r="E30" s="80"/>
    </row>
    <row r="31" spans="1:5">
      <c r="A31" s="60"/>
      <c r="B31" s="58"/>
      <c r="C31" s="82"/>
      <c r="D31" s="60"/>
      <c r="E31" s="80"/>
    </row>
    <row r="32" spans="1:5">
      <c r="A32" s="60"/>
      <c r="B32" s="58"/>
      <c r="C32" s="82"/>
      <c r="D32" s="60"/>
      <c r="E32" s="80"/>
    </row>
    <row r="33" spans="1:5">
      <c r="A33" s="60"/>
      <c r="B33" s="58"/>
      <c r="C33" s="82"/>
      <c r="D33" s="60"/>
      <c r="E33" s="80"/>
    </row>
    <row r="34" spans="1:5">
      <c r="A34" s="60"/>
      <c r="B34" s="58"/>
      <c r="C34" s="82"/>
      <c r="D34" s="60"/>
      <c r="E34" s="80"/>
    </row>
    <row r="35" spans="1:5">
      <c r="A35" s="60"/>
      <c r="B35" s="58"/>
      <c r="C35" s="82"/>
      <c r="D35" s="60"/>
      <c r="E35" s="80"/>
    </row>
    <row r="36" spans="1:5">
      <c r="A36" s="60"/>
      <c r="B36" s="58"/>
      <c r="C36" s="82"/>
      <c r="D36" s="60"/>
      <c r="E36" s="80"/>
    </row>
    <row r="37" spans="1:5">
      <c r="A37" s="60"/>
      <c r="B37" s="58"/>
      <c r="C37" s="82"/>
      <c r="D37" s="60"/>
      <c r="E37" s="80"/>
    </row>
    <row r="38" spans="1:5">
      <c r="A38" s="60"/>
      <c r="B38" s="58"/>
      <c r="C38" s="82"/>
      <c r="D38" s="60"/>
      <c r="E38" s="80"/>
    </row>
    <row r="39" spans="1:5">
      <c r="A39" s="60"/>
      <c r="B39" s="58"/>
      <c r="C39" s="82"/>
      <c r="D39" s="60"/>
      <c r="E39" s="80"/>
    </row>
    <row r="40" spans="1:5">
      <c r="A40" s="60"/>
      <c r="B40" s="58"/>
      <c r="C40" s="82"/>
      <c r="D40" s="60"/>
      <c r="E40" s="80"/>
    </row>
    <row r="41" spans="1:5">
      <c r="A41" s="60"/>
      <c r="B41" s="58"/>
      <c r="C41" s="82"/>
      <c r="D41" s="60"/>
      <c r="E41" s="80"/>
    </row>
    <row r="42" spans="1:5">
      <c r="A42" s="60"/>
      <c r="B42" s="58"/>
      <c r="C42" s="82"/>
      <c r="D42" s="60"/>
      <c r="E42" s="80"/>
    </row>
    <row r="43" spans="1:5">
      <c r="A43" s="60"/>
      <c r="B43" s="58"/>
      <c r="C43" s="82"/>
      <c r="D43" s="60"/>
      <c r="E43" s="80"/>
    </row>
    <row r="44" spans="1:5">
      <c r="A44" s="60"/>
      <c r="B44" s="58"/>
      <c r="C44" s="82"/>
      <c r="D44" s="60"/>
      <c r="E44" s="80"/>
    </row>
    <row r="45" spans="1:5">
      <c r="A45" s="60"/>
      <c r="B45" s="58"/>
      <c r="C45" s="82"/>
      <c r="D45" s="60"/>
      <c r="E45" s="80"/>
    </row>
    <row r="46" spans="1:5">
      <c r="A46" s="60"/>
      <c r="B46" s="58"/>
      <c r="C46" s="82"/>
      <c r="D46" s="60"/>
      <c r="E46" s="80"/>
    </row>
    <row r="47" spans="1:5">
      <c r="A47" s="60"/>
      <c r="B47" s="58"/>
      <c r="C47" s="82"/>
      <c r="D47" s="60"/>
      <c r="E47" s="80"/>
    </row>
    <row r="48" spans="1:5">
      <c r="A48" s="60"/>
      <c r="B48" s="58"/>
      <c r="C48" s="82"/>
      <c r="D48" s="60"/>
      <c r="E48" s="80"/>
    </row>
    <row r="49" spans="1:5">
      <c r="A49" s="60"/>
      <c r="B49" s="58"/>
      <c r="C49" s="82"/>
      <c r="D49" s="60"/>
      <c r="E49" s="80"/>
    </row>
    <row r="50" spans="1:5">
      <c r="A50" s="60"/>
      <c r="B50" s="58"/>
      <c r="C50" s="82"/>
      <c r="D50" s="60"/>
      <c r="E50" s="80"/>
    </row>
    <row r="51" spans="1:5">
      <c r="A51" s="60"/>
      <c r="B51" s="58"/>
      <c r="C51" s="82"/>
      <c r="D51" s="60"/>
      <c r="E51" s="80"/>
    </row>
    <row r="52" spans="1:5">
      <c r="A52" s="60"/>
      <c r="B52" s="58"/>
      <c r="C52" s="82"/>
      <c r="D52" s="60"/>
      <c r="E52" s="80"/>
    </row>
    <row r="53" spans="1:5">
      <c r="A53" s="60"/>
      <c r="B53" s="58"/>
      <c r="C53" s="82"/>
      <c r="D53" s="60"/>
      <c r="E53" s="80"/>
    </row>
    <row r="54" spans="1:5">
      <c r="A54" s="60"/>
      <c r="B54" s="58"/>
      <c r="C54" s="82"/>
      <c r="D54" s="60"/>
      <c r="E54" s="80"/>
    </row>
    <row r="55" spans="1:5">
      <c r="A55" s="60"/>
      <c r="B55" s="58"/>
      <c r="C55" s="82"/>
      <c r="D55" s="60"/>
      <c r="E55" s="80"/>
    </row>
    <row r="56" spans="1:5">
      <c r="A56" s="60"/>
      <c r="B56" s="58"/>
      <c r="C56" s="82"/>
      <c r="D56" s="60"/>
      <c r="E56" s="80"/>
    </row>
    <row r="57" spans="1:5">
      <c r="A57" s="60"/>
      <c r="B57" s="58"/>
      <c r="C57" s="82"/>
      <c r="D57" s="60"/>
      <c r="E57" s="80"/>
    </row>
    <row r="58" spans="1:5">
      <c r="A58" s="60"/>
      <c r="B58" s="58"/>
      <c r="C58" s="82"/>
      <c r="D58" s="60"/>
      <c r="E58" s="80"/>
    </row>
    <row r="59" spans="1:5">
      <c r="A59" s="60"/>
      <c r="B59" s="58"/>
      <c r="C59" s="82"/>
      <c r="D59" s="60"/>
      <c r="E59" s="80"/>
    </row>
    <row r="60" spans="1:5">
      <c r="A60" s="60"/>
      <c r="B60" s="58"/>
      <c r="C60" s="82"/>
      <c r="D60" s="60"/>
      <c r="E60" s="80"/>
    </row>
    <row r="61" spans="1:5">
      <c r="A61" s="60"/>
      <c r="B61" s="58"/>
      <c r="C61" s="82"/>
      <c r="D61" s="60"/>
      <c r="E61" s="80"/>
    </row>
    <row r="62" spans="1:5">
      <c r="A62" s="60"/>
      <c r="B62" s="58"/>
      <c r="C62" s="82"/>
      <c r="D62" s="60"/>
      <c r="E62" s="80"/>
    </row>
    <row r="63" spans="1:5">
      <c r="A63" s="60"/>
      <c r="B63" s="58"/>
      <c r="C63" s="82"/>
      <c r="D63" s="60"/>
      <c r="E63" s="80"/>
    </row>
    <row r="64" spans="1:5">
      <c r="A64" s="60"/>
      <c r="B64" s="58"/>
      <c r="C64" s="82"/>
      <c r="D64" s="60"/>
      <c r="E64" s="80"/>
    </row>
    <row r="65" spans="1:5">
      <c r="A65" s="60"/>
      <c r="B65" s="58"/>
      <c r="C65" s="82"/>
      <c r="D65" s="60"/>
      <c r="E65" s="80"/>
    </row>
    <row r="66" spans="1:5">
      <c r="A66" s="60"/>
      <c r="B66" s="58"/>
      <c r="C66" s="82"/>
      <c r="D66" s="60"/>
      <c r="E66" s="80"/>
    </row>
    <row r="67" spans="1:5">
      <c r="A67" s="60"/>
      <c r="B67" s="58"/>
      <c r="C67" s="82"/>
      <c r="D67" s="60"/>
      <c r="E67" s="80"/>
    </row>
    <row r="68" spans="1:5">
      <c r="A68" s="60"/>
      <c r="B68" s="58"/>
      <c r="C68" s="82"/>
      <c r="D68" s="60"/>
      <c r="E68" s="80"/>
    </row>
    <row r="69" spans="1:5">
      <c r="A69" s="60"/>
      <c r="B69" s="58"/>
      <c r="C69" s="82"/>
      <c r="D69" s="60"/>
      <c r="E69" s="80"/>
    </row>
    <row r="70" spans="1:5">
      <c r="A70" s="60"/>
      <c r="B70" s="58"/>
      <c r="C70" s="82"/>
      <c r="D70" s="60"/>
      <c r="E70" s="80"/>
    </row>
    <row r="71" spans="1:5">
      <c r="A71" s="60"/>
      <c r="B71" s="58"/>
      <c r="C71" s="82"/>
      <c r="D71" s="60"/>
      <c r="E71" s="80"/>
    </row>
    <row r="72" spans="1:5">
      <c r="A72" s="60"/>
      <c r="B72" s="58"/>
      <c r="C72" s="82"/>
      <c r="D72" s="60"/>
      <c r="E72" s="80"/>
    </row>
    <row r="73" spans="1:5">
      <c r="A73" s="60"/>
      <c r="B73" s="58"/>
      <c r="C73" s="82"/>
      <c r="D73" s="60"/>
      <c r="E73" s="80"/>
    </row>
    <row r="74" spans="1:5">
      <c r="A74" s="60"/>
      <c r="B74" s="58"/>
      <c r="C74" s="82"/>
      <c r="D74" s="60"/>
      <c r="E74" s="80"/>
    </row>
    <row r="75" spans="1:5">
      <c r="A75" s="60"/>
      <c r="B75" s="58"/>
      <c r="C75" s="82"/>
      <c r="D75" s="60"/>
      <c r="E75" s="80"/>
    </row>
    <row r="76" spans="1:5">
      <c r="A76" s="60"/>
      <c r="B76" s="58"/>
      <c r="C76" s="82"/>
      <c r="D76" s="60"/>
      <c r="E76" s="80"/>
    </row>
    <row r="77" spans="1:5">
      <c r="A77" s="60"/>
      <c r="B77" s="58"/>
      <c r="C77" s="82"/>
      <c r="D77" s="60"/>
      <c r="E77" s="80"/>
    </row>
    <row r="78" spans="1:5">
      <c r="A78" s="60"/>
      <c r="B78" s="58"/>
      <c r="C78" s="82"/>
      <c r="D78" s="60"/>
      <c r="E78" s="80"/>
    </row>
    <row r="79" spans="1:5">
      <c r="A79" s="60"/>
      <c r="B79" s="58"/>
      <c r="C79" s="82"/>
      <c r="D79" s="60"/>
      <c r="E79" s="80"/>
    </row>
    <row r="80" spans="1:5">
      <c r="A80" s="60"/>
    </row>
  </sheetData>
  <sheetProtection algorithmName="SHA-512" hashValue="RAt/V3MSQM3Ow5ZDvpAKR3ouPd1rmi9rIG3wcWHCbPPWgxoqVPMCmfqjKrJTGpiK5Dx4ykAdqs9UPzuZCsxmtg==" saltValue="YPYsZy0MUxGr/ZeI4E96Bw==" spinCount="100000" sheet="1" objects="1" scenarios="1"/>
  <mergeCells count="6">
    <mergeCell ref="B8:F8"/>
    <mergeCell ref="B3:F3"/>
    <mergeCell ref="B4:F4"/>
    <mergeCell ref="B5:F5"/>
    <mergeCell ref="B6:F6"/>
    <mergeCell ref="B7:F7"/>
  </mergeCells>
  <pageMargins left="0.70866141732283472" right="0.70866141732283472" top="0.74803149606299213" bottom="0.74803149606299213" header="0.31496062992125984" footer="0.31496062992125984"/>
  <pageSetup paperSize="9" scale="80" firstPageNumber="44" orientation="portrait" useFirstPageNumber="1" horizontalDpi="1440" verticalDpi="1440" r:id="rId1"/>
  <headerFooter>
    <oddFooter>&amp;LPONUDBENI PREDRAČUN VRTEC MLADI ROD ENOTA ČIRA ČARA&amp;R&amp;P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F175"/>
  <sheetViews>
    <sheetView showZeros="0" topLeftCell="A126" zoomScaleNormal="100" workbookViewId="0">
      <selection activeCell="F131" sqref="F131"/>
    </sheetView>
  </sheetViews>
  <sheetFormatPr defaultColWidth="8.85546875" defaultRowHeight="15"/>
  <cols>
    <col min="1" max="1" width="9.7109375" style="20" customWidth="1"/>
    <col min="2" max="2" width="45.7109375" style="20" customWidth="1"/>
    <col min="3" max="3" width="5.7109375" style="20" customWidth="1"/>
    <col min="4" max="4" width="6.7109375" style="20" customWidth="1"/>
    <col min="5" max="5" width="9.7109375" style="20" customWidth="1"/>
    <col min="6" max="6" width="10.7109375" style="79" customWidth="1"/>
    <col min="7" max="16384" width="8.85546875" style="20"/>
  </cols>
  <sheetData>
    <row r="1" spans="1:6">
      <c r="A1" s="113" t="s">
        <v>54</v>
      </c>
      <c r="B1" s="113" t="s">
        <v>136</v>
      </c>
      <c r="C1" s="80"/>
      <c r="D1" s="80"/>
      <c r="E1" s="80"/>
      <c r="F1" s="119"/>
    </row>
    <row r="2" spans="1:6">
      <c r="A2" s="18"/>
      <c r="B2" s="18"/>
    </row>
    <row r="3" spans="1:6" ht="45" customHeight="1">
      <c r="A3" s="18"/>
      <c r="B3" s="433" t="s">
        <v>114</v>
      </c>
      <c r="C3" s="433"/>
      <c r="D3" s="433"/>
      <c r="E3" s="433"/>
      <c r="F3" s="433"/>
    </row>
    <row r="4" spans="1:6" ht="45" customHeight="1">
      <c r="A4" s="18"/>
      <c r="B4" s="433" t="s">
        <v>103</v>
      </c>
      <c r="C4" s="433"/>
      <c r="D4" s="433"/>
      <c r="E4" s="433"/>
      <c r="F4" s="433"/>
    </row>
    <row r="5" spans="1:6" ht="45" customHeight="1">
      <c r="A5" s="18"/>
      <c r="B5" s="433" t="s">
        <v>130</v>
      </c>
      <c r="C5" s="433"/>
      <c r="D5" s="433"/>
      <c r="E5" s="433"/>
      <c r="F5" s="433"/>
    </row>
    <row r="6" spans="1:6" ht="45" customHeight="1">
      <c r="A6" s="18"/>
      <c r="B6" s="433" t="s">
        <v>115</v>
      </c>
      <c r="C6" s="433"/>
      <c r="D6" s="433"/>
      <c r="E6" s="433"/>
      <c r="F6" s="433"/>
    </row>
    <row r="7" spans="1:6" ht="30" customHeight="1">
      <c r="A7" s="18"/>
      <c r="B7" s="433" t="s">
        <v>133</v>
      </c>
      <c r="C7" s="433"/>
      <c r="D7" s="433"/>
      <c r="E7" s="433"/>
      <c r="F7" s="433"/>
    </row>
    <row r="8" spans="1:6" ht="30" customHeight="1">
      <c r="A8" s="18"/>
      <c r="B8" s="433" t="s">
        <v>171</v>
      </c>
      <c r="C8" s="433"/>
      <c r="D8" s="433"/>
      <c r="E8" s="433"/>
      <c r="F8" s="433"/>
    </row>
    <row r="9" spans="1:6">
      <c r="A9" s="18"/>
      <c r="B9" s="433"/>
      <c r="C9" s="433"/>
      <c r="D9" s="433"/>
      <c r="E9" s="433"/>
      <c r="F9" s="433"/>
    </row>
    <row r="10" spans="1:6" s="55" customFormat="1">
      <c r="A10" s="51" t="s">
        <v>97</v>
      </c>
      <c r="B10" s="52" t="s">
        <v>98</v>
      </c>
      <c r="C10" s="69" t="s">
        <v>74</v>
      </c>
      <c r="D10" s="69" t="s">
        <v>75</v>
      </c>
      <c r="E10" s="71" t="s">
        <v>76</v>
      </c>
      <c r="F10" s="72" t="s">
        <v>77</v>
      </c>
    </row>
    <row r="11" spans="1:6" ht="258.75" customHeight="1">
      <c r="A11" s="56" t="s">
        <v>12</v>
      </c>
      <c r="B11" s="58" t="s">
        <v>631</v>
      </c>
      <c r="C11" s="82"/>
      <c r="D11" s="60"/>
      <c r="E11" s="80"/>
    </row>
    <row r="12" spans="1:6">
      <c r="A12" s="60"/>
      <c r="B12" s="58" t="s">
        <v>557</v>
      </c>
      <c r="C12" s="82" t="s">
        <v>82</v>
      </c>
      <c r="D12" s="60">
        <v>1</v>
      </c>
      <c r="E12" s="167"/>
      <c r="F12" s="79">
        <f t="shared" ref="F12:F17" si="0">SUM(D12*E12)</f>
        <v>0</v>
      </c>
    </row>
    <row r="13" spans="1:6">
      <c r="A13" s="60"/>
      <c r="B13" s="58" t="s">
        <v>561</v>
      </c>
      <c r="C13" s="82" t="s">
        <v>82</v>
      </c>
      <c r="D13" s="60">
        <v>2</v>
      </c>
      <c r="E13" s="167"/>
      <c r="F13" s="79">
        <f t="shared" si="0"/>
        <v>0</v>
      </c>
    </row>
    <row r="14" spans="1:6">
      <c r="A14" s="60"/>
      <c r="B14" s="58" t="s">
        <v>562</v>
      </c>
      <c r="C14" s="82" t="s">
        <v>82</v>
      </c>
      <c r="D14" s="60">
        <v>1</v>
      </c>
      <c r="E14" s="167"/>
      <c r="F14" s="79">
        <f t="shared" si="0"/>
        <v>0</v>
      </c>
    </row>
    <row r="15" spans="1:6">
      <c r="A15" s="60"/>
      <c r="B15" s="58" t="s">
        <v>264</v>
      </c>
      <c r="C15" s="82" t="s">
        <v>82</v>
      </c>
      <c r="D15" s="60">
        <v>1</v>
      </c>
      <c r="E15" s="167"/>
      <c r="F15" s="79">
        <f t="shared" si="0"/>
        <v>0</v>
      </c>
    </row>
    <row r="16" spans="1:6">
      <c r="A16" s="60"/>
      <c r="B16" s="58" t="s">
        <v>563</v>
      </c>
      <c r="C16" s="82" t="s">
        <v>82</v>
      </c>
      <c r="D16" s="60">
        <v>1</v>
      </c>
      <c r="E16" s="167"/>
      <c r="F16" s="79">
        <f t="shared" si="0"/>
        <v>0</v>
      </c>
    </row>
    <row r="17" spans="1:6">
      <c r="A17" s="60"/>
      <c r="B17" s="58" t="s">
        <v>266</v>
      </c>
      <c r="C17" s="82" t="s">
        <v>82</v>
      </c>
      <c r="D17" s="60">
        <v>2</v>
      </c>
      <c r="E17" s="167"/>
      <c r="F17" s="79">
        <f t="shared" si="0"/>
        <v>0</v>
      </c>
    </row>
    <row r="18" spans="1:6">
      <c r="A18" s="60"/>
      <c r="B18" s="58"/>
      <c r="C18" s="82"/>
      <c r="D18" s="60"/>
      <c r="E18" s="80"/>
    </row>
    <row r="19" spans="1:6" ht="243" customHeight="1">
      <c r="A19" s="56" t="s">
        <v>106</v>
      </c>
      <c r="B19" s="58" t="s">
        <v>632</v>
      </c>
      <c r="C19" s="82"/>
      <c r="D19" s="60"/>
      <c r="E19" s="80"/>
    </row>
    <row r="20" spans="1:6">
      <c r="A20" s="60"/>
      <c r="B20" s="58" t="s">
        <v>556</v>
      </c>
      <c r="C20" s="82" t="s">
        <v>82</v>
      </c>
      <c r="D20" s="60">
        <v>2</v>
      </c>
      <c r="E20" s="167"/>
      <c r="F20" s="79">
        <f t="shared" ref="F20:F29" si="1">SUM(D20*E20)</f>
        <v>0</v>
      </c>
    </row>
    <row r="21" spans="1:6">
      <c r="A21" s="60"/>
      <c r="B21" s="58" t="s">
        <v>558</v>
      </c>
      <c r="C21" s="82" t="s">
        <v>82</v>
      </c>
      <c r="D21" s="60">
        <v>1</v>
      </c>
      <c r="E21" s="167"/>
      <c r="F21" s="79">
        <f t="shared" si="1"/>
        <v>0</v>
      </c>
    </row>
    <row r="22" spans="1:6">
      <c r="A22" s="60"/>
      <c r="B22" s="58" t="s">
        <v>559</v>
      </c>
      <c r="C22" s="82" t="s">
        <v>82</v>
      </c>
      <c r="D22" s="60">
        <v>1</v>
      </c>
      <c r="E22" s="167"/>
      <c r="F22" s="79">
        <f t="shared" si="1"/>
        <v>0</v>
      </c>
    </row>
    <row r="23" spans="1:6">
      <c r="A23" s="60"/>
      <c r="B23" s="58" t="s">
        <v>560</v>
      </c>
      <c r="C23" s="82" t="s">
        <v>82</v>
      </c>
      <c r="D23" s="60">
        <v>6</v>
      </c>
      <c r="E23" s="167"/>
      <c r="F23" s="79">
        <f t="shared" si="1"/>
        <v>0</v>
      </c>
    </row>
    <row r="24" spans="1:6">
      <c r="A24" s="60"/>
      <c r="B24" s="58" t="s">
        <v>569</v>
      </c>
      <c r="C24" s="82" t="s">
        <v>82</v>
      </c>
      <c r="D24" s="60">
        <v>6</v>
      </c>
      <c r="E24" s="167"/>
      <c r="F24" s="79">
        <f t="shared" si="1"/>
        <v>0</v>
      </c>
    </row>
    <row r="25" spans="1:6">
      <c r="A25" s="60"/>
      <c r="B25" s="58" t="s">
        <v>570</v>
      </c>
      <c r="C25" s="82" t="s">
        <v>82</v>
      </c>
      <c r="D25" s="60">
        <v>4</v>
      </c>
      <c r="E25" s="167"/>
      <c r="F25" s="79">
        <f t="shared" si="1"/>
        <v>0</v>
      </c>
    </row>
    <row r="26" spans="1:6">
      <c r="A26" s="60"/>
      <c r="B26" s="58" t="s">
        <v>571</v>
      </c>
      <c r="C26" s="82" t="s">
        <v>82</v>
      </c>
      <c r="D26" s="60">
        <v>1</v>
      </c>
      <c r="E26" s="167"/>
      <c r="F26" s="79">
        <f t="shared" si="1"/>
        <v>0</v>
      </c>
    </row>
    <row r="27" spans="1:6">
      <c r="A27" s="60"/>
      <c r="B27" s="58" t="s">
        <v>265</v>
      </c>
      <c r="C27" s="82" t="s">
        <v>82</v>
      </c>
      <c r="D27" s="60">
        <v>1</v>
      </c>
      <c r="E27" s="167"/>
      <c r="F27" s="79">
        <f t="shared" si="1"/>
        <v>0</v>
      </c>
    </row>
    <row r="28" spans="1:6">
      <c r="A28" s="60"/>
      <c r="B28" s="58" t="s">
        <v>267</v>
      </c>
      <c r="C28" s="82" t="s">
        <v>82</v>
      </c>
      <c r="D28" s="60">
        <v>1</v>
      </c>
      <c r="E28" s="167"/>
      <c r="F28" s="79">
        <f t="shared" si="1"/>
        <v>0</v>
      </c>
    </row>
    <row r="29" spans="1:6">
      <c r="A29" s="60"/>
      <c r="B29" s="58" t="s">
        <v>268</v>
      </c>
      <c r="C29" s="82" t="s">
        <v>82</v>
      </c>
      <c r="D29" s="60">
        <v>2</v>
      </c>
      <c r="E29" s="167"/>
      <c r="F29" s="79">
        <f t="shared" si="1"/>
        <v>0</v>
      </c>
    </row>
    <row r="30" spans="1:6">
      <c r="A30" s="60"/>
      <c r="B30" s="58"/>
      <c r="C30" s="82"/>
      <c r="D30" s="60"/>
      <c r="E30" s="80"/>
    </row>
    <row r="31" spans="1:6" ht="264" customHeight="1">
      <c r="A31" s="56" t="s">
        <v>108</v>
      </c>
      <c r="B31" s="58" t="s">
        <v>633</v>
      </c>
      <c r="C31" s="82"/>
      <c r="D31" s="60"/>
      <c r="E31" s="80"/>
    </row>
    <row r="32" spans="1:6">
      <c r="A32" s="60"/>
      <c r="B32" s="58" t="s">
        <v>572</v>
      </c>
      <c r="C32" s="82" t="s">
        <v>82</v>
      </c>
      <c r="D32" s="60">
        <v>2</v>
      </c>
      <c r="E32" s="167"/>
      <c r="F32" s="79">
        <f>SUM(D32*E32)</f>
        <v>0</v>
      </c>
    </row>
    <row r="33" spans="1:6">
      <c r="A33" s="60"/>
      <c r="B33" s="58"/>
      <c r="C33" s="82"/>
      <c r="D33" s="60"/>
      <c r="E33" s="80"/>
    </row>
    <row r="34" spans="1:6" ht="256.5" customHeight="1">
      <c r="A34" s="56" t="s">
        <v>109</v>
      </c>
      <c r="B34" s="58" t="s">
        <v>634</v>
      </c>
      <c r="C34" s="82"/>
      <c r="D34" s="60"/>
      <c r="E34" s="80"/>
    </row>
    <row r="35" spans="1:6">
      <c r="A35" s="60"/>
      <c r="B35" s="58" t="s">
        <v>573</v>
      </c>
      <c r="C35" s="82" t="s">
        <v>82</v>
      </c>
      <c r="D35" s="60">
        <v>3</v>
      </c>
      <c r="E35" s="167"/>
      <c r="F35" s="79">
        <f>SUM(D35*E35)</f>
        <v>0</v>
      </c>
    </row>
    <row r="36" spans="1:6">
      <c r="A36" s="60"/>
      <c r="B36" s="58"/>
      <c r="C36" s="82"/>
      <c r="D36" s="60"/>
      <c r="E36" s="80"/>
    </row>
    <row r="37" spans="1:6" ht="195" customHeight="1">
      <c r="A37" s="56" t="s">
        <v>110</v>
      </c>
      <c r="B37" s="58" t="s">
        <v>635</v>
      </c>
      <c r="C37" s="82"/>
      <c r="D37" s="60"/>
      <c r="E37" s="80"/>
    </row>
    <row r="38" spans="1:6">
      <c r="A38" s="60"/>
      <c r="B38" s="58" t="s">
        <v>269</v>
      </c>
      <c r="C38" s="82" t="s">
        <v>82</v>
      </c>
      <c r="D38" s="60">
        <v>2</v>
      </c>
      <c r="E38" s="167"/>
      <c r="F38" s="79">
        <f>SUM(D38*E38)</f>
        <v>0</v>
      </c>
    </row>
    <row r="39" spans="1:6">
      <c r="A39" s="60"/>
      <c r="B39" s="58"/>
      <c r="C39" s="82"/>
      <c r="D39" s="60"/>
      <c r="E39" s="80"/>
    </row>
    <row r="40" spans="1:6" ht="120" customHeight="1">
      <c r="A40" s="60" t="s">
        <v>112</v>
      </c>
      <c r="B40" s="58" t="s">
        <v>413</v>
      </c>
      <c r="C40" s="82"/>
      <c r="D40" s="60"/>
      <c r="E40" s="80"/>
    </row>
    <row r="41" spans="1:6">
      <c r="A41" s="60"/>
      <c r="B41" s="58" t="s">
        <v>270</v>
      </c>
      <c r="C41" s="82" t="s">
        <v>78</v>
      </c>
      <c r="D41" s="60">
        <v>6</v>
      </c>
      <c r="E41" s="167"/>
      <c r="F41" s="79">
        <f t="shared" ref="F41:F46" si="2">SUM(D41*E41)</f>
        <v>0</v>
      </c>
    </row>
    <row r="42" spans="1:6">
      <c r="A42" s="60"/>
      <c r="B42" s="58" t="s">
        <v>271</v>
      </c>
      <c r="C42" s="82" t="s">
        <v>78</v>
      </c>
      <c r="D42" s="60">
        <v>4</v>
      </c>
      <c r="E42" s="167"/>
      <c r="F42" s="79">
        <f t="shared" si="2"/>
        <v>0</v>
      </c>
    </row>
    <row r="43" spans="1:6">
      <c r="A43" s="60"/>
      <c r="B43" s="58" t="s">
        <v>272</v>
      </c>
      <c r="C43" s="82" t="s">
        <v>78</v>
      </c>
      <c r="D43" s="60">
        <v>2</v>
      </c>
      <c r="E43" s="167"/>
      <c r="F43" s="79">
        <f t="shared" si="2"/>
        <v>0</v>
      </c>
    </row>
    <row r="44" spans="1:6">
      <c r="A44" s="60"/>
      <c r="B44" s="58" t="s">
        <v>273</v>
      </c>
      <c r="C44" s="82" t="s">
        <v>78</v>
      </c>
      <c r="D44" s="60">
        <v>1</v>
      </c>
      <c r="E44" s="167"/>
      <c r="F44" s="79">
        <f t="shared" si="2"/>
        <v>0</v>
      </c>
    </row>
    <row r="45" spans="1:6">
      <c r="A45" s="60"/>
      <c r="B45" s="58" t="s">
        <v>274</v>
      </c>
      <c r="C45" s="82" t="s">
        <v>78</v>
      </c>
      <c r="D45" s="60">
        <v>1</v>
      </c>
      <c r="E45" s="167"/>
      <c r="F45" s="79">
        <f t="shared" si="2"/>
        <v>0</v>
      </c>
    </row>
    <row r="46" spans="1:6">
      <c r="A46" s="60"/>
      <c r="B46" s="58" t="s">
        <v>275</v>
      </c>
      <c r="C46" s="82" t="s">
        <v>78</v>
      </c>
      <c r="D46" s="60">
        <v>3</v>
      </c>
      <c r="E46" s="167"/>
      <c r="F46" s="79">
        <f t="shared" si="2"/>
        <v>0</v>
      </c>
    </row>
    <row r="47" spans="1:6">
      <c r="A47" s="60"/>
      <c r="B47" s="58"/>
      <c r="C47" s="82"/>
      <c r="D47" s="60"/>
      <c r="E47" s="80"/>
    </row>
    <row r="48" spans="1:6" ht="120" customHeight="1">
      <c r="A48" s="60" t="s">
        <v>118</v>
      </c>
      <c r="B48" s="58" t="s">
        <v>427</v>
      </c>
      <c r="C48" s="82"/>
      <c r="D48" s="60"/>
      <c r="E48" s="80"/>
    </row>
    <row r="49" spans="1:6">
      <c r="A49" s="60"/>
      <c r="B49" s="58" t="s">
        <v>414</v>
      </c>
      <c r="C49" s="82" t="s">
        <v>78</v>
      </c>
      <c r="D49" s="60">
        <v>4</v>
      </c>
      <c r="E49" s="167"/>
      <c r="F49" s="79">
        <f>SUM(D49*E49)</f>
        <v>0</v>
      </c>
    </row>
    <row r="50" spans="1:6">
      <c r="A50" s="60"/>
      <c r="B50" s="58" t="s">
        <v>415</v>
      </c>
      <c r="C50" s="82" t="s">
        <v>78</v>
      </c>
      <c r="D50" s="60">
        <v>4</v>
      </c>
      <c r="E50" s="167"/>
      <c r="F50" s="79">
        <f>SUM(D50*E50)</f>
        <v>0</v>
      </c>
    </row>
    <row r="51" spans="1:6">
      <c r="A51" s="60"/>
      <c r="B51" s="58" t="s">
        <v>416</v>
      </c>
      <c r="C51" s="82" t="s">
        <v>78</v>
      </c>
      <c r="D51" s="60">
        <v>4</v>
      </c>
      <c r="E51" s="167"/>
      <c r="F51" s="79">
        <f>SUM(D51*E51)</f>
        <v>0</v>
      </c>
    </row>
    <row r="52" spans="1:6">
      <c r="A52" s="60"/>
      <c r="B52" s="58" t="s">
        <v>417</v>
      </c>
      <c r="C52" s="82" t="s">
        <v>78</v>
      </c>
      <c r="D52" s="60">
        <v>6</v>
      </c>
      <c r="E52" s="167"/>
      <c r="F52" s="79">
        <f>SUM(D52*E52)</f>
        <v>0</v>
      </c>
    </row>
    <row r="53" spans="1:6">
      <c r="A53" s="60"/>
      <c r="B53" s="58" t="s">
        <v>418</v>
      </c>
      <c r="C53" s="82" t="s">
        <v>78</v>
      </c>
      <c r="D53" s="60">
        <v>3</v>
      </c>
      <c r="E53" s="167"/>
      <c r="F53" s="79">
        <f>SUM(D53*E53)</f>
        <v>0</v>
      </c>
    </row>
    <row r="54" spans="1:6">
      <c r="A54" s="60"/>
      <c r="B54" s="58"/>
      <c r="C54" s="82"/>
      <c r="D54" s="60"/>
      <c r="E54" s="80"/>
    </row>
    <row r="55" spans="1:6" ht="90">
      <c r="A55" s="60" t="s">
        <v>124</v>
      </c>
      <c r="B55" s="58" t="s">
        <v>294</v>
      </c>
      <c r="C55" s="82"/>
      <c r="D55" s="60"/>
      <c r="E55" s="80"/>
    </row>
    <row r="56" spans="1:6">
      <c r="A56" s="60"/>
      <c r="B56" s="58" t="s">
        <v>428</v>
      </c>
      <c r="C56" s="82" t="s">
        <v>78</v>
      </c>
      <c r="D56" s="60">
        <v>2</v>
      </c>
      <c r="E56" s="167"/>
      <c r="F56" s="79">
        <f>SUM(D56*E56)</f>
        <v>0</v>
      </c>
    </row>
    <row r="57" spans="1:6">
      <c r="A57" s="60"/>
      <c r="B57" s="58" t="s">
        <v>429</v>
      </c>
      <c r="C57" s="82" t="s">
        <v>78</v>
      </c>
      <c r="D57" s="60">
        <v>2</v>
      </c>
      <c r="E57" s="167"/>
      <c r="F57" s="79">
        <f>SUM(D57*E57)</f>
        <v>0</v>
      </c>
    </row>
    <row r="58" spans="1:6">
      <c r="A58" s="60"/>
      <c r="B58" s="58" t="s">
        <v>430</v>
      </c>
      <c r="C58" s="82" t="s">
        <v>78</v>
      </c>
      <c r="D58" s="60">
        <v>2</v>
      </c>
      <c r="E58" s="167"/>
      <c r="F58" s="79">
        <f>SUM(D58*E58)</f>
        <v>0</v>
      </c>
    </row>
    <row r="59" spans="1:6">
      <c r="A59" s="60"/>
      <c r="B59" s="58" t="s">
        <v>431</v>
      </c>
      <c r="C59" s="82" t="s">
        <v>78</v>
      </c>
      <c r="D59" s="60">
        <v>4</v>
      </c>
      <c r="E59" s="167"/>
      <c r="F59" s="79">
        <f>SUM(D59*E59)</f>
        <v>0</v>
      </c>
    </row>
    <row r="60" spans="1:6">
      <c r="A60" s="60"/>
      <c r="B60" s="58"/>
      <c r="C60" s="82"/>
      <c r="D60" s="60"/>
      <c r="E60" s="80"/>
    </row>
    <row r="61" spans="1:6" ht="120">
      <c r="A61" s="60" t="s">
        <v>125</v>
      </c>
      <c r="B61" s="58" t="s">
        <v>471</v>
      </c>
      <c r="C61" s="82"/>
      <c r="D61" s="60"/>
      <c r="E61" s="80"/>
    </row>
    <row r="62" spans="1:6">
      <c r="A62" s="60"/>
      <c r="B62" s="58" t="s">
        <v>344</v>
      </c>
      <c r="C62" s="82" t="s">
        <v>82</v>
      </c>
      <c r="D62" s="60">
        <v>2</v>
      </c>
      <c r="E62" s="167"/>
      <c r="F62" s="79">
        <f t="shared" ref="F62:F78" si="3">SUM(D62*E62)</f>
        <v>0</v>
      </c>
    </row>
    <row r="63" spans="1:6">
      <c r="A63" s="60"/>
      <c r="B63" s="58" t="s">
        <v>335</v>
      </c>
      <c r="C63" s="82" t="s">
        <v>82</v>
      </c>
      <c r="D63" s="60">
        <v>1</v>
      </c>
      <c r="E63" s="167"/>
      <c r="F63" s="79">
        <f t="shared" si="3"/>
        <v>0</v>
      </c>
    </row>
    <row r="64" spans="1:6">
      <c r="A64" s="60"/>
      <c r="B64" s="58" t="s">
        <v>345</v>
      </c>
      <c r="C64" s="82" t="s">
        <v>82</v>
      </c>
      <c r="D64" s="60">
        <v>1</v>
      </c>
      <c r="E64" s="167"/>
      <c r="F64" s="79">
        <f t="shared" si="3"/>
        <v>0</v>
      </c>
    </row>
    <row r="65" spans="1:6">
      <c r="A65" s="60"/>
      <c r="B65" s="58" t="s">
        <v>346</v>
      </c>
      <c r="C65" s="82" t="s">
        <v>82</v>
      </c>
      <c r="D65" s="60">
        <v>1</v>
      </c>
      <c r="E65" s="167"/>
      <c r="F65" s="79">
        <f t="shared" si="3"/>
        <v>0</v>
      </c>
    </row>
    <row r="66" spans="1:6">
      <c r="A66" s="60"/>
      <c r="B66" s="58" t="s">
        <v>347</v>
      </c>
      <c r="C66" s="82" t="s">
        <v>82</v>
      </c>
      <c r="D66" s="60">
        <v>6</v>
      </c>
      <c r="E66" s="167"/>
      <c r="F66" s="79">
        <f t="shared" si="3"/>
        <v>0</v>
      </c>
    </row>
    <row r="67" spans="1:6">
      <c r="A67" s="60"/>
      <c r="B67" s="58" t="s">
        <v>348</v>
      </c>
      <c r="C67" s="82" t="s">
        <v>82</v>
      </c>
      <c r="D67" s="60">
        <v>6</v>
      </c>
      <c r="E67" s="167"/>
      <c r="F67" s="79">
        <f t="shared" si="3"/>
        <v>0</v>
      </c>
    </row>
    <row r="68" spans="1:6">
      <c r="A68" s="60"/>
      <c r="B68" s="58" t="s">
        <v>336</v>
      </c>
      <c r="C68" s="82" t="s">
        <v>82</v>
      </c>
      <c r="D68" s="60">
        <v>2</v>
      </c>
      <c r="E68" s="167"/>
      <c r="F68" s="79">
        <f t="shared" si="3"/>
        <v>0</v>
      </c>
    </row>
    <row r="69" spans="1:6">
      <c r="A69" s="60"/>
      <c r="B69" s="58" t="s">
        <v>337</v>
      </c>
      <c r="C69" s="82" t="s">
        <v>82</v>
      </c>
      <c r="D69" s="60">
        <v>1</v>
      </c>
      <c r="E69" s="167"/>
      <c r="F69" s="79">
        <f t="shared" si="3"/>
        <v>0</v>
      </c>
    </row>
    <row r="70" spans="1:6">
      <c r="A70" s="60"/>
      <c r="B70" s="58" t="s">
        <v>340</v>
      </c>
      <c r="C70" s="82" t="s">
        <v>82</v>
      </c>
      <c r="D70" s="60">
        <v>4</v>
      </c>
      <c r="E70" s="167"/>
      <c r="F70" s="79">
        <f t="shared" si="3"/>
        <v>0</v>
      </c>
    </row>
    <row r="71" spans="1:6">
      <c r="A71" s="60"/>
      <c r="B71" s="58" t="s">
        <v>339</v>
      </c>
      <c r="C71" s="82" t="s">
        <v>82</v>
      </c>
      <c r="D71" s="60">
        <v>1</v>
      </c>
      <c r="E71" s="167"/>
      <c r="F71" s="79">
        <f t="shared" si="3"/>
        <v>0</v>
      </c>
    </row>
    <row r="72" spans="1:6">
      <c r="A72" s="60"/>
      <c r="B72" s="58" t="s">
        <v>338</v>
      </c>
      <c r="C72" s="82" t="s">
        <v>82</v>
      </c>
      <c r="D72" s="60">
        <v>2</v>
      </c>
      <c r="E72" s="167"/>
      <c r="F72" s="79">
        <f t="shared" si="3"/>
        <v>0</v>
      </c>
    </row>
    <row r="73" spans="1:6">
      <c r="A73" s="60"/>
      <c r="B73" s="58" t="s">
        <v>343</v>
      </c>
      <c r="C73" s="82" t="s">
        <v>82</v>
      </c>
      <c r="D73" s="60">
        <v>1</v>
      </c>
      <c r="E73" s="167"/>
      <c r="F73" s="79">
        <f t="shared" si="3"/>
        <v>0</v>
      </c>
    </row>
    <row r="74" spans="1:6">
      <c r="A74" s="60"/>
      <c r="B74" s="58" t="s">
        <v>341</v>
      </c>
      <c r="C74" s="82" t="s">
        <v>82</v>
      </c>
      <c r="D74" s="60">
        <v>2</v>
      </c>
      <c r="E74" s="167"/>
      <c r="F74" s="79">
        <f t="shared" si="3"/>
        <v>0</v>
      </c>
    </row>
    <row r="75" spans="1:6">
      <c r="A75" s="60"/>
      <c r="B75" s="58" t="s">
        <v>342</v>
      </c>
      <c r="C75" s="82" t="s">
        <v>82</v>
      </c>
      <c r="D75" s="60">
        <v>2</v>
      </c>
      <c r="E75" s="167"/>
      <c r="F75" s="79">
        <f t="shared" si="3"/>
        <v>0</v>
      </c>
    </row>
    <row r="76" spans="1:6">
      <c r="A76" s="60"/>
      <c r="B76" s="58" t="s">
        <v>349</v>
      </c>
      <c r="C76" s="82" t="s">
        <v>82</v>
      </c>
      <c r="D76" s="60">
        <v>1</v>
      </c>
      <c r="E76" s="167"/>
      <c r="F76" s="79">
        <f t="shared" si="3"/>
        <v>0</v>
      </c>
    </row>
    <row r="77" spans="1:6">
      <c r="A77" s="60"/>
      <c r="B77" s="58" t="s">
        <v>350</v>
      </c>
      <c r="C77" s="82" t="s">
        <v>82</v>
      </c>
      <c r="D77" s="60">
        <v>1</v>
      </c>
      <c r="E77" s="167"/>
      <c r="F77" s="79">
        <f t="shared" si="3"/>
        <v>0</v>
      </c>
    </row>
    <row r="78" spans="1:6">
      <c r="A78" s="60"/>
      <c r="B78" s="58" t="s">
        <v>351</v>
      </c>
      <c r="C78" s="82" t="s">
        <v>82</v>
      </c>
      <c r="D78" s="60">
        <v>2</v>
      </c>
      <c r="E78" s="167"/>
      <c r="F78" s="79">
        <f t="shared" si="3"/>
        <v>0</v>
      </c>
    </row>
    <row r="79" spans="1:6">
      <c r="A79" s="60"/>
      <c r="B79" s="58"/>
      <c r="C79" s="82"/>
      <c r="D79" s="60"/>
      <c r="E79" s="80"/>
    </row>
    <row r="80" spans="1:6" ht="150">
      <c r="A80" s="60" t="s">
        <v>126</v>
      </c>
      <c r="B80" s="58" t="s">
        <v>472</v>
      </c>
      <c r="C80" s="82"/>
      <c r="D80" s="60"/>
      <c r="E80" s="80"/>
    </row>
    <row r="81" spans="1:6">
      <c r="A81" s="60"/>
      <c r="B81" s="67" t="s">
        <v>444</v>
      </c>
      <c r="C81" s="82" t="s">
        <v>82</v>
      </c>
      <c r="D81" s="60">
        <v>4</v>
      </c>
      <c r="E81" s="167"/>
      <c r="F81" s="79">
        <f t="shared" ref="F81" si="4">SUM(D81*E81)</f>
        <v>0</v>
      </c>
    </row>
    <row r="82" spans="1:6">
      <c r="A82" s="60"/>
      <c r="B82" s="58"/>
      <c r="C82" s="82"/>
      <c r="D82" s="60"/>
      <c r="E82" s="80"/>
    </row>
    <row r="83" spans="1:6" ht="317.25" customHeight="1">
      <c r="A83" s="60" t="s">
        <v>127</v>
      </c>
      <c r="B83" s="58" t="s">
        <v>649</v>
      </c>
      <c r="C83" s="82"/>
      <c r="D83" s="60"/>
      <c r="E83" s="80"/>
    </row>
    <row r="84" spans="1:6" ht="30">
      <c r="A84" s="56"/>
      <c r="B84" s="57" t="s">
        <v>564</v>
      </c>
      <c r="C84" s="20" t="s">
        <v>78</v>
      </c>
      <c r="D84" s="49">
        <v>1</v>
      </c>
      <c r="E84" s="167"/>
      <c r="F84" s="20">
        <f>SUM(D84*E84)</f>
        <v>0</v>
      </c>
    </row>
    <row r="85" spans="1:6">
      <c r="A85" s="56"/>
      <c r="B85" s="57" t="s">
        <v>548</v>
      </c>
      <c r="C85" s="20" t="s">
        <v>78</v>
      </c>
      <c r="D85" s="49">
        <v>3</v>
      </c>
      <c r="E85" s="167"/>
      <c r="F85" s="20">
        <f t="shared" ref="F85:F97" si="5">SUM(D85*E85)</f>
        <v>0</v>
      </c>
    </row>
    <row r="86" spans="1:6">
      <c r="A86" s="56"/>
      <c r="B86" s="57" t="s">
        <v>549</v>
      </c>
      <c r="C86" s="20" t="s">
        <v>78</v>
      </c>
      <c r="D86" s="49">
        <v>3</v>
      </c>
      <c r="E86" s="167"/>
      <c r="F86" s="20">
        <f t="shared" ref="F86" si="6">SUM(D86*E86)</f>
        <v>0</v>
      </c>
    </row>
    <row r="87" spans="1:6" ht="30">
      <c r="A87" s="56"/>
      <c r="B87" s="57" t="s">
        <v>550</v>
      </c>
      <c r="C87" s="20" t="s">
        <v>78</v>
      </c>
      <c r="D87" s="49">
        <v>1</v>
      </c>
      <c r="E87" s="167"/>
      <c r="F87" s="20">
        <f t="shared" ref="F87" si="7">SUM(D87*E87)</f>
        <v>0</v>
      </c>
    </row>
    <row r="88" spans="1:6" ht="30">
      <c r="A88" s="56"/>
      <c r="B88" s="57" t="s">
        <v>551</v>
      </c>
      <c r="C88" s="20" t="s">
        <v>78</v>
      </c>
      <c r="D88" s="49">
        <v>1</v>
      </c>
      <c r="E88" s="167"/>
      <c r="F88" s="20">
        <f t="shared" ref="F88" si="8">SUM(D88*E88)</f>
        <v>0</v>
      </c>
    </row>
    <row r="89" spans="1:6" ht="30">
      <c r="A89" s="56"/>
      <c r="B89" s="57" t="s">
        <v>552</v>
      </c>
      <c r="C89" s="20" t="s">
        <v>78</v>
      </c>
      <c r="D89" s="49">
        <v>1</v>
      </c>
      <c r="E89" s="167"/>
      <c r="F89" s="20">
        <f t="shared" si="5"/>
        <v>0</v>
      </c>
    </row>
    <row r="90" spans="1:6" ht="30">
      <c r="A90" s="56"/>
      <c r="B90" s="57" t="s">
        <v>567</v>
      </c>
      <c r="C90" s="20" t="s">
        <v>78</v>
      </c>
      <c r="D90" s="49">
        <v>1</v>
      </c>
      <c r="E90" s="167"/>
      <c r="F90" s="20">
        <f t="shared" si="5"/>
        <v>0</v>
      </c>
    </row>
    <row r="91" spans="1:6">
      <c r="A91" s="56"/>
      <c r="B91" s="57" t="s">
        <v>566</v>
      </c>
      <c r="C91" s="20" t="s">
        <v>78</v>
      </c>
      <c r="D91" s="49">
        <v>1</v>
      </c>
      <c r="E91" s="167"/>
      <c r="F91" s="20">
        <f t="shared" si="5"/>
        <v>0</v>
      </c>
    </row>
    <row r="92" spans="1:6">
      <c r="A92" s="56"/>
      <c r="B92" s="57" t="s">
        <v>565</v>
      </c>
      <c r="C92" s="20" t="s">
        <v>78</v>
      </c>
      <c r="D92" s="49">
        <v>3</v>
      </c>
      <c r="E92" s="167"/>
      <c r="F92" s="20">
        <f t="shared" si="5"/>
        <v>0</v>
      </c>
    </row>
    <row r="93" spans="1:6">
      <c r="A93" s="56"/>
      <c r="B93" s="57" t="s">
        <v>361</v>
      </c>
      <c r="C93" s="20" t="s">
        <v>78</v>
      </c>
      <c r="D93" s="49">
        <v>1</v>
      </c>
      <c r="E93" s="167"/>
      <c r="F93" s="20">
        <f t="shared" si="5"/>
        <v>0</v>
      </c>
    </row>
    <row r="94" spans="1:6">
      <c r="A94" s="56"/>
      <c r="B94" s="57" t="s">
        <v>362</v>
      </c>
      <c r="C94" s="20" t="s">
        <v>78</v>
      </c>
      <c r="D94" s="49">
        <v>2</v>
      </c>
      <c r="E94" s="167"/>
      <c r="F94" s="20">
        <f t="shared" si="5"/>
        <v>0</v>
      </c>
    </row>
    <row r="95" spans="1:6">
      <c r="A95" s="56"/>
      <c r="B95" s="57" t="s">
        <v>363</v>
      </c>
      <c r="C95" s="20" t="s">
        <v>78</v>
      </c>
      <c r="D95" s="49">
        <v>1</v>
      </c>
      <c r="E95" s="167"/>
      <c r="F95" s="20">
        <f t="shared" si="5"/>
        <v>0</v>
      </c>
    </row>
    <row r="96" spans="1:6">
      <c r="A96" s="56"/>
      <c r="B96" s="57" t="s">
        <v>364</v>
      </c>
      <c r="C96" s="20" t="s">
        <v>78</v>
      </c>
      <c r="D96" s="49">
        <v>1</v>
      </c>
      <c r="E96" s="167"/>
      <c r="F96" s="20">
        <f t="shared" si="5"/>
        <v>0</v>
      </c>
    </row>
    <row r="97" spans="1:6">
      <c r="A97" s="56"/>
      <c r="B97" s="57" t="s">
        <v>574</v>
      </c>
      <c r="C97" s="20" t="s">
        <v>78</v>
      </c>
      <c r="D97" s="49">
        <v>1</v>
      </c>
      <c r="E97" s="167"/>
      <c r="F97" s="20">
        <f t="shared" si="5"/>
        <v>0</v>
      </c>
    </row>
    <row r="98" spans="1:6">
      <c r="A98" s="60"/>
      <c r="B98" s="58"/>
      <c r="C98" s="82"/>
      <c r="D98" s="60"/>
      <c r="E98" s="80"/>
    </row>
    <row r="99" spans="1:6" ht="360" customHeight="1">
      <c r="A99" s="60" t="s">
        <v>326</v>
      </c>
      <c r="B99" s="58" t="s">
        <v>648</v>
      </c>
      <c r="C99" s="82"/>
      <c r="D99" s="60"/>
      <c r="E99" s="80"/>
    </row>
    <row r="100" spans="1:6" ht="30">
      <c r="A100" s="56"/>
      <c r="B100" s="57" t="s">
        <v>553</v>
      </c>
      <c r="C100" s="20" t="s">
        <v>78</v>
      </c>
      <c r="D100" s="49">
        <v>1</v>
      </c>
      <c r="E100" s="167"/>
      <c r="F100" s="20">
        <f>SUM(D100*E100)</f>
        <v>0</v>
      </c>
    </row>
    <row r="101" spans="1:6">
      <c r="A101" s="60"/>
      <c r="B101" s="57" t="s">
        <v>356</v>
      </c>
      <c r="C101" s="20" t="s">
        <v>78</v>
      </c>
      <c r="D101" s="49">
        <v>1</v>
      </c>
      <c r="E101" s="167"/>
      <c r="F101" s="20">
        <f t="shared" ref="F101" si="9">SUM(D101*E101)</f>
        <v>0</v>
      </c>
    </row>
    <row r="102" spans="1:6">
      <c r="A102" s="60"/>
      <c r="B102" s="58"/>
      <c r="C102" s="82"/>
      <c r="D102" s="60"/>
      <c r="E102" s="80"/>
    </row>
    <row r="103" spans="1:6" ht="255" customHeight="1">
      <c r="A103" s="60" t="s">
        <v>129</v>
      </c>
      <c r="B103" s="58" t="s">
        <v>636</v>
      </c>
      <c r="C103" s="82"/>
      <c r="D103" s="60"/>
      <c r="E103" s="80"/>
    </row>
    <row r="104" spans="1:6" ht="45">
      <c r="A104" s="60"/>
      <c r="B104" s="57" t="s">
        <v>654</v>
      </c>
      <c r="C104" s="20" t="s">
        <v>78</v>
      </c>
      <c r="D104" s="49">
        <v>3</v>
      </c>
      <c r="E104" s="167"/>
      <c r="F104" s="20">
        <f t="shared" ref="F104" si="10">SUM(D104*E104)</f>
        <v>0</v>
      </c>
    </row>
    <row r="105" spans="1:6" ht="60">
      <c r="A105" s="60"/>
      <c r="B105" s="57" t="s">
        <v>655</v>
      </c>
      <c r="C105" s="20" t="s">
        <v>78</v>
      </c>
      <c r="D105" s="49">
        <v>2</v>
      </c>
      <c r="E105" s="167"/>
      <c r="F105" s="20">
        <f t="shared" ref="F105" si="11">SUM(D105*E105)</f>
        <v>0</v>
      </c>
    </row>
    <row r="106" spans="1:6" ht="60">
      <c r="A106" s="60"/>
      <c r="B106" s="57" t="s">
        <v>656</v>
      </c>
      <c r="C106" s="20" t="s">
        <v>78</v>
      </c>
      <c r="D106" s="49">
        <v>2</v>
      </c>
      <c r="E106" s="167"/>
      <c r="F106" s="20">
        <f t="shared" ref="F106" si="12">SUM(D106*E106)</f>
        <v>0</v>
      </c>
    </row>
    <row r="107" spans="1:6">
      <c r="A107" s="60"/>
      <c r="B107" s="58"/>
      <c r="C107" s="82"/>
      <c r="D107" s="60"/>
      <c r="E107" s="80"/>
    </row>
    <row r="108" spans="1:6" ht="348" customHeight="1">
      <c r="A108" s="60" t="s">
        <v>327</v>
      </c>
      <c r="B108" s="58" t="s">
        <v>647</v>
      </c>
      <c r="C108" s="82"/>
      <c r="D108" s="60"/>
      <c r="E108" s="80"/>
    </row>
    <row r="109" spans="1:6">
      <c r="A109" s="60"/>
      <c r="B109" s="57" t="s">
        <v>366</v>
      </c>
      <c r="C109" s="20" t="s">
        <v>78</v>
      </c>
      <c r="D109" s="49">
        <v>1</v>
      </c>
      <c r="E109" s="167"/>
      <c r="F109" s="20">
        <f t="shared" ref="F109" si="13">SUM(D109*E109)</f>
        <v>0</v>
      </c>
    </row>
    <row r="110" spans="1:6" ht="30">
      <c r="A110" s="60"/>
      <c r="B110" s="57" t="s">
        <v>554</v>
      </c>
      <c r="C110" s="20" t="s">
        <v>78</v>
      </c>
      <c r="D110" s="49">
        <v>1</v>
      </c>
      <c r="E110" s="167"/>
      <c r="F110" s="20">
        <f t="shared" ref="F110" si="14">SUM(D110*E110)</f>
        <v>0</v>
      </c>
    </row>
    <row r="111" spans="1:6" ht="30">
      <c r="A111" s="60"/>
      <c r="B111" s="57" t="s">
        <v>555</v>
      </c>
      <c r="C111" s="20" t="s">
        <v>78</v>
      </c>
      <c r="D111" s="49">
        <v>1</v>
      </c>
      <c r="E111" s="167"/>
      <c r="F111" s="20">
        <f t="shared" ref="F111" si="15">SUM(D111*E111)</f>
        <v>0</v>
      </c>
    </row>
    <row r="112" spans="1:6">
      <c r="A112" s="60"/>
      <c r="B112" s="58"/>
      <c r="C112" s="82"/>
      <c r="D112" s="60"/>
      <c r="E112" s="80"/>
    </row>
    <row r="113" spans="1:6" ht="276.75" customHeight="1">
      <c r="A113" s="60" t="s">
        <v>178</v>
      </c>
      <c r="B113" s="58" t="s">
        <v>637</v>
      </c>
      <c r="C113" s="82"/>
      <c r="D113" s="60"/>
      <c r="E113" s="80"/>
    </row>
    <row r="114" spans="1:6" ht="256.5" customHeight="1">
      <c r="A114" s="60"/>
      <c r="B114" s="58" t="s">
        <v>406</v>
      </c>
      <c r="C114" s="82"/>
      <c r="D114" s="60"/>
      <c r="E114" s="80"/>
    </row>
    <row r="115" spans="1:6" ht="199.5" customHeight="1">
      <c r="A115" s="60"/>
      <c r="B115" s="58" t="s">
        <v>638</v>
      </c>
      <c r="C115" s="82"/>
      <c r="D115" s="60"/>
      <c r="E115" s="80"/>
    </row>
    <row r="116" spans="1:6">
      <c r="A116" s="60"/>
      <c r="B116" s="57" t="s">
        <v>657</v>
      </c>
      <c r="C116" s="20" t="s">
        <v>78</v>
      </c>
      <c r="D116" s="49">
        <v>2</v>
      </c>
      <c r="E116" s="167"/>
      <c r="F116" s="79">
        <f t="shared" ref="F116:F120" si="16">SUM(D116*E116)</f>
        <v>0</v>
      </c>
    </row>
    <row r="117" spans="1:6" ht="30">
      <c r="A117" s="60"/>
      <c r="B117" s="57" t="s">
        <v>658</v>
      </c>
      <c r="C117" s="20" t="s">
        <v>78</v>
      </c>
      <c r="D117" s="49">
        <v>1</v>
      </c>
      <c r="E117" s="167"/>
      <c r="F117" s="79">
        <f t="shared" ref="F117" si="17">SUM(D117*E117)</f>
        <v>0</v>
      </c>
    </row>
    <row r="118" spans="1:6" ht="30">
      <c r="A118" s="60"/>
      <c r="B118" s="57" t="s">
        <v>659</v>
      </c>
      <c r="C118" s="20" t="s">
        <v>78</v>
      </c>
      <c r="D118" s="49">
        <v>1</v>
      </c>
      <c r="E118" s="167"/>
      <c r="F118" s="79">
        <f t="shared" ref="F118" si="18">SUM(D118*E118)</f>
        <v>0</v>
      </c>
    </row>
    <row r="119" spans="1:6">
      <c r="A119" s="60"/>
      <c r="B119" s="58"/>
      <c r="C119" s="82"/>
      <c r="D119" s="60"/>
      <c r="E119" s="80"/>
    </row>
    <row r="120" spans="1:6" ht="165" customHeight="1">
      <c r="A120" s="60" t="s">
        <v>179</v>
      </c>
      <c r="B120" s="58" t="s">
        <v>639</v>
      </c>
      <c r="C120" s="120" t="s">
        <v>78</v>
      </c>
      <c r="D120" s="121">
        <v>1</v>
      </c>
      <c r="E120" s="173"/>
      <c r="F120" s="79">
        <f t="shared" si="16"/>
        <v>0</v>
      </c>
    </row>
    <row r="121" spans="1:6">
      <c r="A121" s="60"/>
      <c r="B121" s="58"/>
      <c r="C121" s="82"/>
      <c r="D121" s="60"/>
      <c r="E121" s="80"/>
    </row>
    <row r="122" spans="1:6" ht="60">
      <c r="A122" s="60" t="s">
        <v>180</v>
      </c>
      <c r="B122" s="58" t="s">
        <v>640</v>
      </c>
      <c r="D122" s="60"/>
      <c r="E122" s="80"/>
    </row>
    <row r="123" spans="1:6">
      <c r="A123" s="60"/>
      <c r="B123" s="58" t="s">
        <v>641</v>
      </c>
      <c r="C123" s="61" t="s">
        <v>78</v>
      </c>
      <c r="D123" s="60">
        <v>1</v>
      </c>
      <c r="E123" s="167"/>
      <c r="F123" s="79">
        <f t="shared" ref="F123:F127" si="19">SUM(D123*E123)</f>
        <v>0</v>
      </c>
    </row>
    <row r="124" spans="1:6">
      <c r="A124" s="60"/>
      <c r="B124" s="58" t="s">
        <v>642</v>
      </c>
      <c r="C124" s="61" t="s">
        <v>78</v>
      </c>
      <c r="D124" s="60">
        <v>3</v>
      </c>
      <c r="E124" s="167"/>
      <c r="F124" s="79">
        <f t="shared" ref="F124" si="20">SUM(D124*E124)</f>
        <v>0</v>
      </c>
    </row>
    <row r="125" spans="1:6">
      <c r="A125" s="60"/>
      <c r="B125" s="58" t="s">
        <v>643</v>
      </c>
      <c r="C125" s="61" t="s">
        <v>78</v>
      </c>
      <c r="D125" s="60">
        <v>7</v>
      </c>
      <c r="E125" s="167"/>
      <c r="F125" s="79">
        <f t="shared" ref="F125" si="21">SUM(D125*E125)</f>
        <v>0</v>
      </c>
    </row>
    <row r="126" spans="1:6">
      <c r="A126" s="60"/>
      <c r="B126" s="58"/>
      <c r="C126" s="61"/>
      <c r="D126" s="60"/>
      <c r="E126" s="80"/>
    </row>
    <row r="127" spans="1:6" ht="272.25" customHeight="1">
      <c r="A127" s="60" t="s">
        <v>183</v>
      </c>
      <c r="B127" s="58" t="s">
        <v>644</v>
      </c>
      <c r="C127" s="61" t="s">
        <v>78</v>
      </c>
      <c r="D127" s="62">
        <v>1</v>
      </c>
      <c r="E127" s="167"/>
      <c r="F127" s="79">
        <f t="shared" si="19"/>
        <v>0</v>
      </c>
    </row>
    <row r="128" spans="1:6">
      <c r="A128" s="60"/>
      <c r="B128" s="66"/>
      <c r="C128" s="114"/>
      <c r="D128" s="115"/>
      <c r="E128" s="81"/>
      <c r="F128" s="44"/>
    </row>
    <row r="129" spans="1:6">
      <c r="A129" s="60"/>
      <c r="B129" s="86" t="s">
        <v>152</v>
      </c>
      <c r="C129" s="116"/>
      <c r="D129" s="117"/>
      <c r="E129" s="118"/>
      <c r="F129" s="122">
        <f>SUM(F11:F128)</f>
        <v>0</v>
      </c>
    </row>
    <row r="130" spans="1:6">
      <c r="A130" s="60"/>
      <c r="B130" s="66" t="s">
        <v>613</v>
      </c>
      <c r="C130" s="65"/>
      <c r="D130" s="65"/>
      <c r="E130" s="65"/>
      <c r="F130" s="65">
        <f>SUM(F129*0.1)</f>
        <v>0</v>
      </c>
    </row>
    <row r="131" spans="1:6">
      <c r="A131" s="60"/>
      <c r="B131" s="67" t="s">
        <v>494</v>
      </c>
      <c r="C131" s="49"/>
      <c r="D131" s="49"/>
      <c r="E131" s="49"/>
      <c r="F131" s="43">
        <f>SUM(F129:F130)</f>
        <v>0</v>
      </c>
    </row>
    <row r="132" spans="1:6">
      <c r="A132" s="60"/>
      <c r="B132" s="58"/>
      <c r="C132" s="82"/>
      <c r="D132" s="60"/>
      <c r="E132" s="80"/>
    </row>
    <row r="133" spans="1:6">
      <c r="A133" s="60"/>
      <c r="B133" s="58"/>
      <c r="C133" s="82"/>
      <c r="D133" s="60"/>
      <c r="E133" s="80"/>
    </row>
    <row r="134" spans="1:6">
      <c r="A134" s="60"/>
      <c r="B134" s="58"/>
      <c r="C134" s="82"/>
      <c r="D134" s="60"/>
      <c r="E134" s="80"/>
    </row>
    <row r="135" spans="1:6">
      <c r="A135" s="60"/>
      <c r="B135" s="58"/>
      <c r="C135" s="82"/>
      <c r="D135" s="60"/>
      <c r="E135" s="80"/>
    </row>
    <row r="136" spans="1:6">
      <c r="A136" s="60"/>
      <c r="B136" s="58"/>
      <c r="C136" s="82"/>
      <c r="D136" s="60"/>
      <c r="E136" s="80"/>
    </row>
    <row r="137" spans="1:6">
      <c r="A137" s="60"/>
      <c r="B137" s="58"/>
      <c r="C137" s="82"/>
      <c r="D137" s="60"/>
      <c r="E137" s="80"/>
    </row>
    <row r="138" spans="1:6">
      <c r="A138" s="60"/>
      <c r="B138" s="58"/>
      <c r="C138" s="82"/>
      <c r="D138" s="60"/>
      <c r="E138" s="80"/>
    </row>
    <row r="139" spans="1:6">
      <c r="A139" s="60"/>
      <c r="B139" s="58"/>
      <c r="C139" s="82"/>
      <c r="D139" s="60"/>
      <c r="E139" s="80"/>
    </row>
    <row r="140" spans="1:6">
      <c r="A140" s="60"/>
      <c r="B140" s="58"/>
      <c r="C140" s="82"/>
      <c r="D140" s="60"/>
      <c r="E140" s="80"/>
    </row>
    <row r="141" spans="1:6">
      <c r="A141" s="60"/>
      <c r="B141" s="58"/>
      <c r="C141" s="82"/>
      <c r="D141" s="60"/>
      <c r="E141" s="80"/>
    </row>
    <row r="142" spans="1:6">
      <c r="A142" s="60"/>
      <c r="B142" s="58"/>
      <c r="C142" s="82"/>
      <c r="D142" s="60"/>
      <c r="E142" s="80"/>
    </row>
    <row r="143" spans="1:6">
      <c r="A143" s="60"/>
      <c r="B143" s="58"/>
      <c r="C143" s="82"/>
      <c r="D143" s="60"/>
      <c r="E143" s="80"/>
    </row>
    <row r="144" spans="1:6">
      <c r="A144" s="60"/>
      <c r="B144" s="58"/>
      <c r="C144" s="82"/>
      <c r="D144" s="60"/>
      <c r="E144" s="80"/>
    </row>
    <row r="145" spans="1:5">
      <c r="A145" s="60"/>
      <c r="B145" s="58"/>
      <c r="C145" s="82"/>
      <c r="D145" s="60"/>
      <c r="E145" s="80"/>
    </row>
    <row r="146" spans="1:5">
      <c r="A146" s="60"/>
      <c r="B146" s="58"/>
      <c r="C146" s="82"/>
      <c r="D146" s="60"/>
      <c r="E146" s="80"/>
    </row>
    <row r="147" spans="1:5">
      <c r="A147" s="60"/>
      <c r="B147" s="58"/>
      <c r="C147" s="82"/>
      <c r="D147" s="60"/>
      <c r="E147" s="80"/>
    </row>
    <row r="148" spans="1:5">
      <c r="A148" s="60"/>
      <c r="B148" s="58"/>
      <c r="C148" s="82"/>
      <c r="D148" s="60"/>
      <c r="E148" s="80"/>
    </row>
    <row r="149" spans="1:5">
      <c r="A149" s="60"/>
      <c r="B149" s="58"/>
      <c r="C149" s="82"/>
      <c r="D149" s="60"/>
      <c r="E149" s="80"/>
    </row>
    <row r="150" spans="1:5">
      <c r="A150" s="60"/>
      <c r="B150" s="58"/>
      <c r="C150" s="82"/>
      <c r="D150" s="60"/>
      <c r="E150" s="80"/>
    </row>
    <row r="151" spans="1:5">
      <c r="A151" s="60"/>
      <c r="B151" s="58"/>
      <c r="C151" s="82"/>
      <c r="D151" s="60"/>
      <c r="E151" s="80"/>
    </row>
    <row r="152" spans="1:5">
      <c r="A152" s="60"/>
      <c r="B152" s="58"/>
      <c r="C152" s="82"/>
      <c r="D152" s="60"/>
      <c r="E152" s="80"/>
    </row>
    <row r="153" spans="1:5">
      <c r="A153" s="60"/>
      <c r="B153" s="58"/>
      <c r="C153" s="82"/>
      <c r="D153" s="60"/>
      <c r="E153" s="80"/>
    </row>
    <row r="154" spans="1:5">
      <c r="A154" s="60"/>
      <c r="B154" s="58"/>
      <c r="C154" s="82"/>
      <c r="D154" s="60"/>
      <c r="E154" s="80"/>
    </row>
    <row r="155" spans="1:5">
      <c r="A155" s="60"/>
      <c r="B155" s="58"/>
      <c r="C155" s="82"/>
      <c r="D155" s="60"/>
      <c r="E155" s="80"/>
    </row>
    <row r="156" spans="1:5">
      <c r="A156" s="60"/>
      <c r="B156" s="58"/>
      <c r="C156" s="82"/>
      <c r="D156" s="60"/>
      <c r="E156" s="80"/>
    </row>
    <row r="157" spans="1:5">
      <c r="A157" s="60"/>
      <c r="B157" s="58"/>
      <c r="C157" s="82"/>
      <c r="D157" s="60"/>
      <c r="E157" s="80"/>
    </row>
    <row r="158" spans="1:5">
      <c r="A158" s="60"/>
      <c r="B158" s="58"/>
      <c r="C158" s="82"/>
      <c r="D158" s="60"/>
      <c r="E158" s="80"/>
    </row>
    <row r="159" spans="1:5">
      <c r="A159" s="60"/>
      <c r="B159" s="58"/>
      <c r="C159" s="82"/>
      <c r="D159" s="60"/>
      <c r="E159" s="80"/>
    </row>
    <row r="160" spans="1:5">
      <c r="A160" s="60"/>
      <c r="B160" s="58"/>
      <c r="C160" s="82"/>
      <c r="D160" s="60"/>
      <c r="E160" s="80"/>
    </row>
    <row r="161" spans="1:5">
      <c r="A161" s="60"/>
      <c r="B161" s="58"/>
      <c r="C161" s="82"/>
      <c r="D161" s="60"/>
      <c r="E161" s="80"/>
    </row>
    <row r="162" spans="1:5">
      <c r="A162" s="60"/>
      <c r="B162" s="58"/>
      <c r="C162" s="82"/>
      <c r="D162" s="60"/>
      <c r="E162" s="80"/>
    </row>
    <row r="163" spans="1:5">
      <c r="A163" s="60"/>
      <c r="B163" s="58"/>
      <c r="C163" s="82"/>
      <c r="D163" s="60"/>
      <c r="E163" s="80"/>
    </row>
    <row r="164" spans="1:5">
      <c r="A164" s="60"/>
      <c r="B164" s="58"/>
      <c r="C164" s="82"/>
      <c r="D164" s="60"/>
      <c r="E164" s="80"/>
    </row>
    <row r="165" spans="1:5">
      <c r="A165" s="60"/>
      <c r="B165" s="58"/>
      <c r="C165" s="82"/>
      <c r="D165" s="60"/>
      <c r="E165" s="80"/>
    </row>
    <row r="166" spans="1:5">
      <c r="A166" s="60"/>
      <c r="B166" s="58"/>
      <c r="C166" s="82"/>
      <c r="D166" s="60"/>
      <c r="E166" s="80"/>
    </row>
    <row r="167" spans="1:5">
      <c r="A167" s="60"/>
      <c r="B167" s="58"/>
      <c r="C167" s="82"/>
      <c r="D167" s="60"/>
      <c r="E167" s="80"/>
    </row>
    <row r="168" spans="1:5">
      <c r="A168" s="60"/>
      <c r="B168" s="58"/>
      <c r="C168" s="82"/>
      <c r="D168" s="60"/>
      <c r="E168" s="80"/>
    </row>
    <row r="169" spans="1:5">
      <c r="A169" s="60"/>
      <c r="B169" s="58"/>
      <c r="C169" s="82"/>
      <c r="D169" s="60"/>
      <c r="E169" s="80"/>
    </row>
    <row r="170" spans="1:5">
      <c r="A170" s="60"/>
      <c r="B170" s="58"/>
      <c r="C170" s="82"/>
      <c r="D170" s="60"/>
      <c r="E170" s="80"/>
    </row>
    <row r="171" spans="1:5">
      <c r="A171" s="60"/>
      <c r="B171" s="58"/>
      <c r="C171" s="82"/>
      <c r="D171" s="60"/>
      <c r="E171" s="80"/>
    </row>
    <row r="172" spans="1:5">
      <c r="A172" s="60"/>
      <c r="B172" s="58"/>
      <c r="C172" s="82"/>
      <c r="D172" s="60"/>
      <c r="E172" s="80"/>
    </row>
    <row r="173" spans="1:5">
      <c r="A173" s="60"/>
      <c r="B173" s="58"/>
      <c r="C173" s="82"/>
      <c r="D173" s="60"/>
      <c r="E173" s="80"/>
    </row>
    <row r="174" spans="1:5">
      <c r="A174" s="60"/>
      <c r="B174" s="58"/>
      <c r="C174" s="82"/>
      <c r="D174" s="60"/>
      <c r="E174" s="80"/>
    </row>
    <row r="175" spans="1:5">
      <c r="A175" s="60"/>
    </row>
  </sheetData>
  <sheetProtection algorithmName="SHA-512" hashValue="sqLUY8hIZWGn9Akr0QxAtrDKLfM9Q26k/t52biFu8fBlV9yu98jTwU7LXRwdCPz7smmG+uKI16MkdhX5pvav6w==" saltValue="AyvuEJQy20TCDQ/zDtxUJw==" spinCount="100000" sheet="1" objects="1" scenarios="1"/>
  <mergeCells count="7">
    <mergeCell ref="B9:F9"/>
    <mergeCell ref="B3:F3"/>
    <mergeCell ref="B4:F4"/>
    <mergeCell ref="B5:F5"/>
    <mergeCell ref="B6:F6"/>
    <mergeCell ref="B7:F7"/>
    <mergeCell ref="B8:F8"/>
  </mergeCells>
  <pageMargins left="0.70866141732283472" right="0.70866141732283472" top="0.74803149606299213" bottom="0.74803149606299213" header="0.31496062992125984" footer="0.31496062992125984"/>
  <pageSetup paperSize="9" scale="80" firstPageNumber="45" orientation="portrait" useFirstPageNumber="1" horizontalDpi="1440" verticalDpi="1440" r:id="rId1"/>
  <headerFooter>
    <oddFooter>&amp;LPONUDBENI PREDRAČUN VRTEC MLADI ROD ENOTA ČIRA ČARA&amp;R&amp;P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F93"/>
  <sheetViews>
    <sheetView showZeros="0" topLeftCell="A20" workbookViewId="0">
      <selection activeCell="I30" sqref="I30"/>
    </sheetView>
  </sheetViews>
  <sheetFormatPr defaultColWidth="8.85546875" defaultRowHeight="15"/>
  <cols>
    <col min="1" max="1" width="9.7109375" style="20" customWidth="1"/>
    <col min="2" max="2" width="45.7109375" style="20" customWidth="1"/>
    <col min="3" max="3" width="5.7109375" style="20" customWidth="1"/>
    <col min="4" max="4" width="6.7109375" style="20" customWidth="1"/>
    <col min="5" max="5" width="9.7109375" style="20" customWidth="1"/>
    <col min="6" max="6" width="9.7109375" style="79" customWidth="1"/>
    <col min="7" max="16384" width="8.85546875" style="20"/>
  </cols>
  <sheetData>
    <row r="1" spans="1:6">
      <c r="A1" s="18" t="s">
        <v>55</v>
      </c>
      <c r="B1" s="18" t="s">
        <v>66</v>
      </c>
    </row>
    <row r="2" spans="1:6">
      <c r="A2" s="18"/>
      <c r="B2" s="18"/>
    </row>
    <row r="3" spans="1:6" ht="45" customHeight="1">
      <c r="A3" s="18"/>
      <c r="B3" s="433" t="s">
        <v>114</v>
      </c>
      <c r="C3" s="433"/>
      <c r="D3" s="433"/>
      <c r="E3" s="433"/>
      <c r="F3" s="433"/>
    </row>
    <row r="4" spans="1:6" ht="45" customHeight="1">
      <c r="A4" s="18"/>
      <c r="B4" s="433" t="s">
        <v>103</v>
      </c>
      <c r="C4" s="433"/>
      <c r="D4" s="433"/>
      <c r="E4" s="433"/>
      <c r="F4" s="433"/>
    </row>
    <row r="5" spans="1:6" ht="45" customHeight="1">
      <c r="A5" s="18"/>
      <c r="B5" s="433" t="s">
        <v>130</v>
      </c>
      <c r="C5" s="433"/>
      <c r="D5" s="433"/>
      <c r="E5" s="433"/>
      <c r="F5" s="433"/>
    </row>
    <row r="6" spans="1:6" ht="45" customHeight="1">
      <c r="A6" s="18"/>
      <c r="B6" s="433" t="s">
        <v>115</v>
      </c>
      <c r="C6" s="433"/>
      <c r="D6" s="433"/>
      <c r="E6" s="433"/>
      <c r="F6" s="433"/>
    </row>
    <row r="7" spans="1:6" ht="30" customHeight="1">
      <c r="A7" s="18"/>
      <c r="B7" s="433" t="s">
        <v>133</v>
      </c>
      <c r="C7" s="433"/>
      <c r="D7" s="433"/>
      <c r="E7" s="433"/>
      <c r="F7" s="433"/>
    </row>
    <row r="8" spans="1:6">
      <c r="B8" s="433"/>
      <c r="C8" s="433"/>
      <c r="D8" s="433"/>
      <c r="E8" s="433"/>
      <c r="F8" s="433"/>
    </row>
    <row r="9" spans="1:6" s="55" customFormat="1">
      <c r="A9" s="51" t="s">
        <v>97</v>
      </c>
      <c r="B9" s="52" t="s">
        <v>98</v>
      </c>
      <c r="C9" s="69" t="s">
        <v>74</v>
      </c>
      <c r="D9" s="69" t="s">
        <v>75</v>
      </c>
      <c r="E9" s="71" t="s">
        <v>76</v>
      </c>
      <c r="F9" s="72" t="s">
        <v>77</v>
      </c>
    </row>
    <row r="10" spans="1:6" s="128" customFormat="1">
      <c r="A10" s="123"/>
      <c r="B10" s="124"/>
      <c r="C10" s="125"/>
      <c r="D10" s="125"/>
      <c r="E10" s="126"/>
      <c r="F10" s="127"/>
    </row>
    <row r="11" spans="1:6" ht="45">
      <c r="A11" s="56" t="s">
        <v>12</v>
      </c>
      <c r="B11" s="58" t="s">
        <v>276</v>
      </c>
      <c r="C11" s="61" t="s">
        <v>92</v>
      </c>
      <c r="D11" s="62">
        <v>825</v>
      </c>
      <c r="E11" s="166"/>
      <c r="F11" s="43">
        <f>SUM(D11*E11)</f>
        <v>0</v>
      </c>
    </row>
    <row r="12" spans="1:6" s="128" customFormat="1">
      <c r="A12" s="123"/>
      <c r="B12" s="124"/>
      <c r="C12" s="125"/>
      <c r="D12" s="125"/>
      <c r="E12" s="126"/>
      <c r="F12" s="127"/>
    </row>
    <row r="13" spans="1:6" ht="45">
      <c r="A13" s="60" t="s">
        <v>106</v>
      </c>
      <c r="B13" s="58" t="s">
        <v>163</v>
      </c>
      <c r="C13" s="61" t="s">
        <v>92</v>
      </c>
      <c r="D13" s="62">
        <v>275</v>
      </c>
      <c r="E13" s="166"/>
      <c r="F13" s="43">
        <f>SUM(D13*E13)</f>
        <v>0</v>
      </c>
    </row>
    <row r="14" spans="1:6">
      <c r="A14" s="60"/>
      <c r="B14" s="58"/>
      <c r="C14" s="61"/>
      <c r="D14" s="62"/>
      <c r="E14" s="62"/>
      <c r="F14" s="43"/>
    </row>
    <row r="15" spans="1:6" ht="105" customHeight="1">
      <c r="A15" s="60" t="s">
        <v>108</v>
      </c>
      <c r="B15" s="58" t="s">
        <v>164</v>
      </c>
      <c r="C15" s="61" t="s">
        <v>92</v>
      </c>
      <c r="D15" s="62">
        <v>1080</v>
      </c>
      <c r="E15" s="166"/>
      <c r="F15" s="43">
        <f>SUM(D15*E15)</f>
        <v>0</v>
      </c>
    </row>
    <row r="16" spans="1:6">
      <c r="B16" s="58"/>
      <c r="C16" s="82"/>
      <c r="D16" s="60"/>
      <c r="E16" s="80"/>
    </row>
    <row r="17" spans="1:6" ht="165" customHeight="1">
      <c r="A17" s="56" t="s">
        <v>109</v>
      </c>
      <c r="B17" s="58" t="s">
        <v>609</v>
      </c>
      <c r="C17" s="61" t="s">
        <v>92</v>
      </c>
      <c r="D17" s="62">
        <v>3000</v>
      </c>
      <c r="E17" s="167"/>
      <c r="F17" s="43">
        <f>SUM(D17*E17)</f>
        <v>0</v>
      </c>
    </row>
    <row r="18" spans="1:6" ht="15" customHeight="1">
      <c r="A18" s="56"/>
      <c r="B18" s="58"/>
      <c r="C18" s="61"/>
      <c r="D18" s="62"/>
      <c r="E18" s="80"/>
      <c r="F18" s="43"/>
    </row>
    <row r="19" spans="1:6" ht="120" customHeight="1">
      <c r="A19" s="60" t="s">
        <v>110</v>
      </c>
      <c r="B19" s="58" t="s">
        <v>482</v>
      </c>
      <c r="C19" s="61" t="s">
        <v>92</v>
      </c>
      <c r="D19" s="62">
        <v>99</v>
      </c>
      <c r="E19" s="167"/>
      <c r="F19" s="43">
        <f>SUM(D19*E19)</f>
        <v>0</v>
      </c>
    </row>
    <row r="20" spans="1:6">
      <c r="A20" s="60"/>
      <c r="B20" s="58"/>
      <c r="C20" s="82"/>
      <c r="D20" s="60"/>
      <c r="E20" s="80"/>
    </row>
    <row r="21" spans="1:6" ht="76.5" customHeight="1">
      <c r="A21" s="60" t="s">
        <v>112</v>
      </c>
      <c r="B21" s="58" t="s">
        <v>446</v>
      </c>
      <c r="C21" s="61" t="s">
        <v>92</v>
      </c>
      <c r="D21" s="62">
        <v>3.5</v>
      </c>
      <c r="E21" s="167"/>
      <c r="F21" s="43">
        <f>SUM(D21*E21)</f>
        <v>0</v>
      </c>
    </row>
    <row r="22" spans="1:6">
      <c r="A22" s="60"/>
      <c r="B22" s="58"/>
      <c r="C22" s="61"/>
      <c r="D22" s="62"/>
      <c r="E22" s="62"/>
      <c r="F22" s="43"/>
    </row>
    <row r="23" spans="1:6" ht="105" customHeight="1">
      <c r="A23" s="60" t="s">
        <v>118</v>
      </c>
      <c r="B23" s="58" t="s">
        <v>464</v>
      </c>
      <c r="C23" s="61" t="s">
        <v>92</v>
      </c>
      <c r="D23" s="62">
        <v>88</v>
      </c>
      <c r="E23" s="166"/>
      <c r="F23" s="43">
        <f>SUM(D23*E23)</f>
        <v>0</v>
      </c>
    </row>
    <row r="24" spans="1:6" ht="15" customHeight="1">
      <c r="A24" s="60"/>
      <c r="B24" s="58"/>
      <c r="C24" s="61"/>
      <c r="D24" s="62"/>
      <c r="E24" s="62"/>
      <c r="F24" s="43"/>
    </row>
    <row r="25" spans="1:6" ht="75" customHeight="1">
      <c r="A25" s="60" t="s">
        <v>124</v>
      </c>
      <c r="B25" s="58" t="s">
        <v>479</v>
      </c>
      <c r="C25" s="61" t="s">
        <v>92</v>
      </c>
      <c r="D25" s="62">
        <v>36</v>
      </c>
      <c r="E25" s="166"/>
      <c r="F25" s="43">
        <f>SUM(D25*E25)</f>
        <v>0</v>
      </c>
    </row>
    <row r="26" spans="1:6" ht="15" customHeight="1">
      <c r="A26" s="60"/>
      <c r="B26" s="58"/>
      <c r="C26" s="61"/>
      <c r="D26" s="62"/>
      <c r="E26" s="62"/>
      <c r="F26" s="43"/>
    </row>
    <row r="27" spans="1:6" ht="167.25" customHeight="1">
      <c r="A27" s="60" t="s">
        <v>125</v>
      </c>
      <c r="B27" s="58" t="s">
        <v>608</v>
      </c>
      <c r="C27" s="61" t="s">
        <v>92</v>
      </c>
      <c r="D27" s="62">
        <v>10.5</v>
      </c>
      <c r="E27" s="166"/>
      <c r="F27" s="43">
        <f>SUM(D27*E27)</f>
        <v>0</v>
      </c>
    </row>
    <row r="28" spans="1:6" ht="15" customHeight="1">
      <c r="A28" s="60"/>
      <c r="B28" s="58"/>
      <c r="C28" s="61"/>
      <c r="D28" s="62"/>
      <c r="E28" s="62"/>
      <c r="F28" s="43"/>
    </row>
    <row r="29" spans="1:6">
      <c r="A29" s="60"/>
      <c r="B29" s="66"/>
      <c r="C29" s="114"/>
      <c r="D29" s="115"/>
      <c r="E29" s="81"/>
      <c r="F29" s="44"/>
    </row>
    <row r="30" spans="1:6">
      <c r="A30" s="60"/>
      <c r="B30" s="86" t="s">
        <v>153</v>
      </c>
      <c r="C30" s="116"/>
      <c r="D30" s="117"/>
      <c r="E30" s="118"/>
      <c r="F30" s="112">
        <f>SUM(F11:F29)</f>
        <v>0</v>
      </c>
    </row>
    <row r="31" spans="1:6">
      <c r="A31" s="60"/>
      <c r="B31" s="66" t="s">
        <v>613</v>
      </c>
      <c r="C31" s="65"/>
      <c r="D31" s="65"/>
      <c r="E31" s="65"/>
      <c r="F31" s="65">
        <f>SUM(F30*0.1)</f>
        <v>0</v>
      </c>
    </row>
    <row r="32" spans="1:6">
      <c r="A32" s="60"/>
      <c r="B32" s="67" t="s">
        <v>494</v>
      </c>
      <c r="C32" s="49"/>
      <c r="D32" s="49"/>
      <c r="E32" s="49"/>
      <c r="F32" s="43">
        <f>SUM(F30:F31)</f>
        <v>0</v>
      </c>
    </row>
    <row r="33" spans="1:5">
      <c r="A33" s="60"/>
      <c r="B33" s="58"/>
      <c r="C33" s="82"/>
      <c r="D33" s="60"/>
      <c r="E33" s="80"/>
    </row>
    <row r="34" spans="1:5">
      <c r="A34" s="60"/>
      <c r="B34" s="58"/>
      <c r="C34" s="82"/>
      <c r="D34" s="60"/>
      <c r="E34" s="80"/>
    </row>
    <row r="35" spans="1:5">
      <c r="A35" s="60"/>
      <c r="B35" s="58"/>
      <c r="C35" s="82"/>
      <c r="D35" s="60"/>
      <c r="E35" s="80"/>
    </row>
    <row r="36" spans="1:5">
      <c r="A36" s="60"/>
      <c r="B36" s="58"/>
      <c r="C36" s="82"/>
      <c r="D36" s="60"/>
      <c r="E36" s="80"/>
    </row>
    <row r="37" spans="1:5">
      <c r="A37" s="60"/>
      <c r="B37" s="58"/>
      <c r="C37" s="82"/>
      <c r="D37" s="60"/>
      <c r="E37" s="80"/>
    </row>
    <row r="38" spans="1:5">
      <c r="A38" s="60"/>
      <c r="B38" s="58"/>
      <c r="C38" s="82"/>
      <c r="D38" s="60"/>
      <c r="E38" s="80"/>
    </row>
    <row r="39" spans="1:5">
      <c r="A39" s="60"/>
      <c r="B39" s="58"/>
      <c r="C39" s="82"/>
      <c r="D39" s="60"/>
      <c r="E39" s="80"/>
    </row>
    <row r="40" spans="1:5">
      <c r="A40" s="60"/>
      <c r="B40" s="58"/>
      <c r="C40" s="82"/>
      <c r="D40" s="60"/>
      <c r="E40" s="80"/>
    </row>
    <row r="41" spans="1:5">
      <c r="A41" s="60"/>
      <c r="B41" s="58"/>
      <c r="C41" s="82"/>
      <c r="D41" s="60"/>
      <c r="E41" s="80"/>
    </row>
    <row r="42" spans="1:5">
      <c r="A42" s="60"/>
      <c r="B42" s="58"/>
      <c r="C42" s="82"/>
      <c r="D42" s="60"/>
      <c r="E42" s="80"/>
    </row>
    <row r="43" spans="1:5">
      <c r="A43" s="60"/>
      <c r="B43" s="58"/>
      <c r="C43" s="82"/>
      <c r="D43" s="60"/>
      <c r="E43" s="80"/>
    </row>
    <row r="44" spans="1:5">
      <c r="A44" s="60"/>
      <c r="B44" s="58"/>
      <c r="C44" s="82"/>
      <c r="D44" s="60"/>
      <c r="E44" s="80"/>
    </row>
    <row r="45" spans="1:5">
      <c r="A45" s="60"/>
      <c r="B45" s="58"/>
      <c r="C45" s="82"/>
      <c r="D45" s="60"/>
      <c r="E45" s="80"/>
    </row>
    <row r="46" spans="1:5">
      <c r="A46" s="60"/>
      <c r="B46" s="58"/>
      <c r="C46" s="82"/>
      <c r="D46" s="60"/>
      <c r="E46" s="80"/>
    </row>
    <row r="47" spans="1:5">
      <c r="A47" s="60"/>
      <c r="B47" s="58"/>
      <c r="C47" s="82"/>
      <c r="D47" s="60"/>
      <c r="E47" s="80"/>
    </row>
    <row r="48" spans="1:5">
      <c r="A48" s="60"/>
      <c r="B48" s="58"/>
      <c r="C48" s="82"/>
      <c r="D48" s="60"/>
      <c r="E48" s="80"/>
    </row>
    <row r="49" spans="1:5">
      <c r="A49" s="60"/>
      <c r="B49" s="58"/>
      <c r="C49" s="82"/>
      <c r="D49" s="60"/>
      <c r="E49" s="80"/>
    </row>
    <row r="50" spans="1:5">
      <c r="A50" s="60"/>
      <c r="B50" s="58"/>
      <c r="C50" s="82"/>
      <c r="D50" s="60"/>
      <c r="E50" s="80"/>
    </row>
    <row r="51" spans="1:5">
      <c r="A51" s="60"/>
      <c r="B51" s="58"/>
      <c r="C51" s="82"/>
      <c r="D51" s="60"/>
      <c r="E51" s="80"/>
    </row>
    <row r="52" spans="1:5">
      <c r="A52" s="60"/>
      <c r="B52" s="58"/>
      <c r="C52" s="82"/>
      <c r="D52" s="60"/>
      <c r="E52" s="80"/>
    </row>
    <row r="53" spans="1:5">
      <c r="A53" s="60"/>
      <c r="B53" s="58"/>
      <c r="C53" s="82"/>
      <c r="D53" s="60"/>
      <c r="E53" s="80"/>
    </row>
    <row r="54" spans="1:5">
      <c r="A54" s="60"/>
      <c r="B54" s="58"/>
      <c r="C54" s="82"/>
      <c r="D54" s="60"/>
      <c r="E54" s="80"/>
    </row>
    <row r="55" spans="1:5">
      <c r="A55" s="60"/>
      <c r="B55" s="58"/>
      <c r="C55" s="82"/>
      <c r="D55" s="60"/>
      <c r="E55" s="80"/>
    </row>
    <row r="56" spans="1:5">
      <c r="A56" s="60"/>
      <c r="B56" s="58"/>
      <c r="C56" s="82"/>
      <c r="D56" s="60"/>
      <c r="E56" s="80"/>
    </row>
    <row r="57" spans="1:5">
      <c r="A57" s="60"/>
      <c r="B57" s="58"/>
      <c r="C57" s="82"/>
      <c r="D57" s="60"/>
      <c r="E57" s="80"/>
    </row>
    <row r="58" spans="1:5">
      <c r="A58" s="60"/>
      <c r="B58" s="58"/>
      <c r="C58" s="82"/>
      <c r="D58" s="60"/>
      <c r="E58" s="80"/>
    </row>
    <row r="59" spans="1:5">
      <c r="A59" s="60"/>
      <c r="B59" s="58"/>
      <c r="C59" s="82"/>
      <c r="D59" s="60"/>
      <c r="E59" s="80"/>
    </row>
    <row r="60" spans="1:5">
      <c r="A60" s="60"/>
      <c r="B60" s="58"/>
      <c r="C60" s="82"/>
      <c r="D60" s="60"/>
      <c r="E60" s="80"/>
    </row>
    <row r="61" spans="1:5">
      <c r="A61" s="60"/>
      <c r="B61" s="58"/>
      <c r="C61" s="82"/>
      <c r="D61" s="60"/>
      <c r="E61" s="80"/>
    </row>
    <row r="62" spans="1:5">
      <c r="A62" s="60"/>
      <c r="B62" s="58"/>
      <c r="C62" s="82"/>
      <c r="D62" s="60"/>
      <c r="E62" s="80"/>
    </row>
    <row r="63" spans="1:5">
      <c r="A63" s="60"/>
      <c r="B63" s="58"/>
      <c r="C63" s="82"/>
      <c r="D63" s="60"/>
      <c r="E63" s="80"/>
    </row>
    <row r="64" spans="1:5">
      <c r="A64" s="60"/>
      <c r="B64" s="58"/>
      <c r="C64" s="82"/>
      <c r="D64" s="60"/>
      <c r="E64" s="80"/>
    </row>
    <row r="65" spans="1:5">
      <c r="A65" s="60"/>
      <c r="B65" s="58"/>
      <c r="C65" s="82"/>
      <c r="D65" s="60"/>
      <c r="E65" s="80"/>
    </row>
    <row r="66" spans="1:5">
      <c r="A66" s="60"/>
      <c r="B66" s="58"/>
      <c r="C66" s="82"/>
      <c r="D66" s="60"/>
      <c r="E66" s="80"/>
    </row>
    <row r="67" spans="1:5">
      <c r="A67" s="60"/>
      <c r="B67" s="58"/>
      <c r="C67" s="82"/>
      <c r="D67" s="60"/>
      <c r="E67" s="80"/>
    </row>
    <row r="68" spans="1:5">
      <c r="A68" s="60"/>
      <c r="B68" s="58"/>
      <c r="C68" s="82"/>
      <c r="D68" s="60"/>
      <c r="E68" s="80"/>
    </row>
    <row r="69" spans="1:5">
      <c r="A69" s="60"/>
      <c r="B69" s="58"/>
      <c r="C69" s="82"/>
      <c r="D69" s="60"/>
      <c r="E69" s="80"/>
    </row>
    <row r="70" spans="1:5">
      <c r="A70" s="60"/>
      <c r="B70" s="58"/>
      <c r="C70" s="82"/>
      <c r="D70" s="60"/>
      <c r="E70" s="80"/>
    </row>
    <row r="71" spans="1:5">
      <c r="A71" s="60"/>
      <c r="B71" s="58"/>
      <c r="C71" s="82"/>
      <c r="D71" s="60"/>
      <c r="E71" s="80"/>
    </row>
    <row r="72" spans="1:5">
      <c r="A72" s="60"/>
      <c r="B72" s="58"/>
      <c r="C72" s="82"/>
      <c r="D72" s="60"/>
      <c r="E72" s="80"/>
    </row>
    <row r="73" spans="1:5">
      <c r="A73" s="60"/>
      <c r="B73" s="58"/>
      <c r="C73" s="82"/>
      <c r="D73" s="60"/>
      <c r="E73" s="80"/>
    </row>
    <row r="74" spans="1:5">
      <c r="A74" s="60"/>
      <c r="B74" s="58"/>
      <c r="C74" s="82"/>
      <c r="D74" s="60"/>
      <c r="E74" s="80"/>
    </row>
    <row r="75" spans="1:5">
      <c r="A75" s="60"/>
      <c r="B75" s="58"/>
      <c r="C75" s="82"/>
      <c r="D75" s="60"/>
      <c r="E75" s="80"/>
    </row>
    <row r="76" spans="1:5">
      <c r="A76" s="60"/>
      <c r="B76" s="58"/>
      <c r="C76" s="82"/>
      <c r="D76" s="60"/>
      <c r="E76" s="80"/>
    </row>
    <row r="77" spans="1:5">
      <c r="A77" s="60"/>
      <c r="B77" s="58"/>
      <c r="C77" s="82"/>
      <c r="D77" s="60"/>
      <c r="E77" s="80"/>
    </row>
    <row r="78" spans="1:5">
      <c r="A78" s="60"/>
      <c r="B78" s="58"/>
      <c r="C78" s="82"/>
      <c r="D78" s="60"/>
      <c r="E78" s="80"/>
    </row>
    <row r="79" spans="1:5">
      <c r="A79" s="60"/>
      <c r="B79" s="58"/>
      <c r="C79" s="82"/>
      <c r="D79" s="60"/>
      <c r="E79" s="80"/>
    </row>
    <row r="80" spans="1:5">
      <c r="A80" s="60"/>
      <c r="B80" s="58"/>
      <c r="C80" s="82"/>
      <c r="D80" s="60"/>
      <c r="E80" s="80"/>
    </row>
    <row r="81" spans="1:5">
      <c r="A81" s="60"/>
      <c r="B81" s="58"/>
      <c r="C81" s="82"/>
      <c r="D81" s="60"/>
      <c r="E81" s="80"/>
    </row>
    <row r="82" spans="1:5">
      <c r="A82" s="60"/>
      <c r="B82" s="58"/>
      <c r="C82" s="82"/>
      <c r="D82" s="60"/>
      <c r="E82" s="80"/>
    </row>
    <row r="83" spans="1:5">
      <c r="A83" s="60"/>
      <c r="B83" s="58"/>
      <c r="C83" s="82"/>
      <c r="D83" s="60"/>
      <c r="E83" s="80"/>
    </row>
    <row r="84" spans="1:5">
      <c r="A84" s="60"/>
      <c r="B84" s="58"/>
      <c r="C84" s="82"/>
      <c r="D84" s="60"/>
      <c r="E84" s="80"/>
    </row>
    <row r="85" spans="1:5">
      <c r="A85" s="60"/>
      <c r="B85" s="58"/>
      <c r="C85" s="82"/>
      <c r="D85" s="60"/>
      <c r="E85" s="80"/>
    </row>
    <row r="86" spans="1:5">
      <c r="A86" s="60"/>
      <c r="B86" s="58"/>
      <c r="C86" s="82"/>
      <c r="D86" s="60"/>
      <c r="E86" s="80"/>
    </row>
    <row r="87" spans="1:5">
      <c r="A87" s="60"/>
      <c r="B87" s="58"/>
      <c r="C87" s="82"/>
      <c r="D87" s="60"/>
      <c r="E87" s="80"/>
    </row>
    <row r="88" spans="1:5">
      <c r="A88" s="60"/>
      <c r="B88" s="58"/>
      <c r="C88" s="82"/>
      <c r="D88" s="60"/>
      <c r="E88" s="80"/>
    </row>
    <row r="89" spans="1:5">
      <c r="A89" s="60"/>
      <c r="B89" s="58"/>
      <c r="C89" s="82"/>
      <c r="D89" s="60"/>
      <c r="E89" s="80"/>
    </row>
    <row r="90" spans="1:5">
      <c r="A90" s="60"/>
      <c r="B90" s="58"/>
      <c r="C90" s="82"/>
      <c r="D90" s="60"/>
      <c r="E90" s="80"/>
    </row>
    <row r="91" spans="1:5">
      <c r="A91" s="60"/>
      <c r="B91" s="58"/>
      <c r="C91" s="82"/>
      <c r="D91" s="60"/>
      <c r="E91" s="80"/>
    </row>
    <row r="92" spans="1:5">
      <c r="A92" s="60"/>
      <c r="B92" s="58"/>
      <c r="C92" s="82"/>
      <c r="D92" s="60"/>
      <c r="E92" s="80"/>
    </row>
    <row r="93" spans="1:5">
      <c r="A93" s="60"/>
    </row>
  </sheetData>
  <sheetProtection algorithmName="SHA-512" hashValue="b0NRYFKO3XqnMGrpI/ws5uRxUHcZIo5YM1aenDwWxSUC4D+tXfVaXA1xHL9d34rt4EJv+k52Mox0e6kQChLPqQ==" saltValue="5Kb8QUZv6RoHyci20v+Gfg==" spinCount="100000" sheet="1" objects="1" scenarios="1"/>
  <mergeCells count="6">
    <mergeCell ref="B8:F8"/>
    <mergeCell ref="B3:F3"/>
    <mergeCell ref="B4:F4"/>
    <mergeCell ref="B5:F5"/>
    <mergeCell ref="B6:F6"/>
    <mergeCell ref="B7:F7"/>
  </mergeCells>
  <pageMargins left="0.70866141732283472" right="0.70866141732283472" top="0.74803149606299213" bottom="0.74803149606299213" header="0.31496062992125984" footer="0.31496062992125984"/>
  <pageSetup paperSize="9" scale="80" firstPageNumber="53" orientation="portrait" useFirstPageNumber="1" r:id="rId1"/>
  <headerFooter>
    <oddFooter>&amp;LPONUDBENI PREDRAČUN VRTEC MLADI ROD ENOTA ČIRA ČARA&amp;R&amp;P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sheetPr>
  <dimension ref="A1:F68"/>
  <sheetViews>
    <sheetView showZeros="0" topLeftCell="A8" workbookViewId="0">
      <selection activeCell="F18" sqref="F18"/>
    </sheetView>
  </sheetViews>
  <sheetFormatPr defaultColWidth="8.85546875" defaultRowHeight="15"/>
  <cols>
    <col min="1" max="1" width="9.7109375" style="20" customWidth="1"/>
    <col min="2" max="2" width="45.85546875" style="20" customWidth="1"/>
    <col min="3" max="3" width="5.7109375" style="49" customWidth="1"/>
    <col min="4" max="4" width="6.7109375" style="49" customWidth="1"/>
    <col min="5" max="5" width="9.7109375" style="49" customWidth="1"/>
    <col min="6" max="6" width="9.7109375" style="43" customWidth="1"/>
    <col min="7" max="16384" width="8.85546875" style="20"/>
  </cols>
  <sheetData>
    <row r="1" spans="1:6">
      <c r="A1" s="18" t="s">
        <v>137</v>
      </c>
      <c r="B1" s="18" t="s">
        <v>138</v>
      </c>
    </row>
    <row r="2" spans="1:6">
      <c r="A2" s="18"/>
      <c r="B2" s="18"/>
    </row>
    <row r="3" spans="1:6" ht="45" customHeight="1">
      <c r="A3" s="18"/>
      <c r="B3" s="433" t="s">
        <v>114</v>
      </c>
      <c r="C3" s="433"/>
      <c r="D3" s="433"/>
      <c r="E3" s="433"/>
      <c r="F3" s="433"/>
    </row>
    <row r="4" spans="1:6" ht="45" customHeight="1">
      <c r="A4" s="18"/>
      <c r="B4" s="433" t="s">
        <v>103</v>
      </c>
      <c r="C4" s="433"/>
      <c r="D4" s="433"/>
      <c r="E4" s="433"/>
      <c r="F4" s="433"/>
    </row>
    <row r="5" spans="1:6" ht="45" customHeight="1">
      <c r="A5" s="18"/>
      <c r="B5" s="433" t="s">
        <v>130</v>
      </c>
      <c r="C5" s="433"/>
      <c r="D5" s="433"/>
      <c r="E5" s="433"/>
      <c r="F5" s="433"/>
    </row>
    <row r="6" spans="1:6" ht="45" customHeight="1">
      <c r="A6" s="18"/>
      <c r="B6" s="433" t="s">
        <v>115</v>
      </c>
      <c r="C6" s="433"/>
      <c r="D6" s="433"/>
      <c r="E6" s="433"/>
      <c r="F6" s="433"/>
    </row>
    <row r="7" spans="1:6" ht="30" customHeight="1">
      <c r="A7" s="18"/>
      <c r="B7" s="433" t="s">
        <v>133</v>
      </c>
      <c r="C7" s="433"/>
      <c r="D7" s="433"/>
      <c r="E7" s="433"/>
      <c r="F7" s="433"/>
    </row>
    <row r="8" spans="1:6">
      <c r="B8" s="433"/>
      <c r="C8" s="433"/>
      <c r="D8" s="433"/>
      <c r="E8" s="433"/>
      <c r="F8" s="433"/>
    </row>
    <row r="9" spans="1:6" s="55" customFormat="1">
      <c r="A9" s="51" t="s">
        <v>97</v>
      </c>
      <c r="B9" s="52" t="s">
        <v>98</v>
      </c>
      <c r="C9" s="69" t="s">
        <v>74</v>
      </c>
      <c r="D9" s="69" t="s">
        <v>75</v>
      </c>
      <c r="E9" s="71" t="s">
        <v>76</v>
      </c>
      <c r="F9" s="72" t="s">
        <v>77</v>
      </c>
    </row>
    <row r="10" spans="1:6" ht="195" customHeight="1">
      <c r="A10" s="60" t="s">
        <v>12</v>
      </c>
      <c r="B10" s="129" t="s">
        <v>281</v>
      </c>
      <c r="C10" s="61" t="s">
        <v>92</v>
      </c>
      <c r="D10" s="62">
        <v>3</v>
      </c>
      <c r="E10" s="166"/>
      <c r="F10" s="43">
        <f>SUM(D10*E10)</f>
        <v>0</v>
      </c>
    </row>
    <row r="11" spans="1:6" ht="15" customHeight="1">
      <c r="A11" s="60"/>
      <c r="B11" s="129"/>
      <c r="C11" s="61"/>
      <c r="D11" s="62"/>
      <c r="E11" s="62"/>
    </row>
    <row r="12" spans="1:6" ht="75" customHeight="1">
      <c r="A12" s="60" t="s">
        <v>106</v>
      </c>
      <c r="B12" s="129" t="s">
        <v>611</v>
      </c>
      <c r="C12" s="61" t="s">
        <v>123</v>
      </c>
      <c r="D12" s="62">
        <v>55</v>
      </c>
      <c r="E12" s="166"/>
      <c r="F12" s="43">
        <f>SUM(D12*E12)</f>
        <v>0</v>
      </c>
    </row>
    <row r="13" spans="1:6" ht="15" customHeight="1">
      <c r="A13" s="60"/>
      <c r="B13" s="130"/>
      <c r="C13" s="61"/>
      <c r="D13" s="62"/>
      <c r="E13" s="62"/>
    </row>
    <row r="14" spans="1:6" ht="120" customHeight="1">
      <c r="A14" s="60" t="s">
        <v>108</v>
      </c>
      <c r="B14" s="130" t="s">
        <v>610</v>
      </c>
      <c r="C14" s="61" t="s">
        <v>92</v>
      </c>
      <c r="D14" s="62">
        <v>0.4</v>
      </c>
      <c r="E14" s="166"/>
      <c r="F14" s="43">
        <f>SUM(D14*E14)</f>
        <v>0</v>
      </c>
    </row>
    <row r="15" spans="1:6">
      <c r="A15" s="60"/>
      <c r="B15" s="131"/>
      <c r="C15" s="75"/>
      <c r="D15" s="77"/>
      <c r="E15" s="77"/>
      <c r="F15" s="78"/>
    </row>
    <row r="16" spans="1:6">
      <c r="A16" s="60"/>
      <c r="B16" s="132" t="s">
        <v>154</v>
      </c>
      <c r="C16" s="61"/>
      <c r="D16" s="62"/>
      <c r="E16" s="62"/>
      <c r="F16" s="43">
        <f>SUM(F10:F14)</f>
        <v>0</v>
      </c>
    </row>
    <row r="17" spans="1:6">
      <c r="A17" s="60"/>
      <c r="B17" s="66" t="s">
        <v>613</v>
      </c>
      <c r="C17" s="65"/>
      <c r="D17" s="65"/>
      <c r="E17" s="65"/>
      <c r="F17" s="65">
        <f>SUM(F16*0.1)</f>
        <v>0</v>
      </c>
    </row>
    <row r="18" spans="1:6" s="80" customFormat="1">
      <c r="A18" s="60"/>
      <c r="B18" s="67" t="s">
        <v>494</v>
      </c>
      <c r="C18" s="49"/>
      <c r="D18" s="49"/>
      <c r="E18" s="49"/>
      <c r="F18" s="43">
        <f>SUM(F16:F17)</f>
        <v>0</v>
      </c>
    </row>
    <row r="19" spans="1:6">
      <c r="A19" s="60"/>
      <c r="B19" s="132"/>
      <c r="C19" s="61"/>
      <c r="D19" s="62"/>
      <c r="E19" s="62"/>
    </row>
    <row r="20" spans="1:6">
      <c r="A20" s="60"/>
      <c r="B20" s="132"/>
      <c r="C20" s="61"/>
      <c r="D20" s="62"/>
      <c r="E20" s="62"/>
    </row>
    <row r="21" spans="1:6">
      <c r="A21" s="60"/>
      <c r="B21" s="132"/>
      <c r="C21" s="61"/>
      <c r="D21" s="62"/>
      <c r="E21" s="62"/>
    </row>
    <row r="22" spans="1:6">
      <c r="A22" s="60"/>
      <c r="B22" s="132"/>
      <c r="C22" s="61"/>
      <c r="D22" s="62"/>
      <c r="E22" s="62"/>
    </row>
    <row r="23" spans="1:6">
      <c r="A23" s="60"/>
      <c r="B23" s="132"/>
      <c r="C23" s="61"/>
      <c r="D23" s="62"/>
      <c r="E23" s="62"/>
    </row>
    <row r="24" spans="1:6">
      <c r="A24" s="60"/>
      <c r="B24" s="132"/>
      <c r="C24" s="61"/>
      <c r="D24" s="62"/>
      <c r="E24" s="62"/>
    </row>
    <row r="25" spans="1:6">
      <c r="A25" s="60"/>
      <c r="B25" s="132"/>
      <c r="C25" s="61"/>
      <c r="D25" s="62"/>
      <c r="E25" s="62"/>
    </row>
    <row r="26" spans="1:6">
      <c r="A26" s="60"/>
      <c r="B26" s="132"/>
      <c r="C26" s="61"/>
      <c r="D26" s="62"/>
      <c r="E26" s="62"/>
    </row>
    <row r="27" spans="1:6">
      <c r="A27" s="60"/>
      <c r="B27" s="132"/>
      <c r="C27" s="61"/>
      <c r="D27" s="62"/>
      <c r="E27" s="62"/>
    </row>
    <row r="28" spans="1:6">
      <c r="A28" s="60"/>
      <c r="B28" s="132"/>
      <c r="C28" s="61"/>
      <c r="D28" s="62"/>
      <c r="E28" s="62"/>
    </row>
    <row r="29" spans="1:6">
      <c r="A29" s="60"/>
      <c r="B29" s="132"/>
      <c r="C29" s="61"/>
      <c r="D29" s="62"/>
      <c r="E29" s="62"/>
    </row>
    <row r="30" spans="1:6">
      <c r="A30" s="60"/>
      <c r="B30" s="58"/>
      <c r="C30" s="61"/>
      <c r="D30" s="62"/>
      <c r="E30" s="62"/>
    </row>
    <row r="31" spans="1:6">
      <c r="A31" s="60"/>
      <c r="B31" s="58"/>
      <c r="C31" s="61"/>
      <c r="D31" s="62"/>
      <c r="E31" s="62"/>
    </row>
    <row r="32" spans="1:6">
      <c r="A32" s="60"/>
      <c r="B32" s="58"/>
      <c r="C32" s="61"/>
      <c r="D32" s="62"/>
      <c r="E32" s="62"/>
    </row>
    <row r="33" spans="1:5">
      <c r="A33" s="60"/>
      <c r="B33" s="58"/>
      <c r="C33" s="61"/>
      <c r="D33" s="62"/>
      <c r="E33" s="62"/>
    </row>
    <row r="34" spans="1:5">
      <c r="A34" s="60"/>
      <c r="B34" s="58"/>
      <c r="C34" s="61"/>
      <c r="D34" s="62"/>
      <c r="E34" s="62"/>
    </row>
    <row r="35" spans="1:5">
      <c r="A35" s="60"/>
      <c r="B35" s="58"/>
      <c r="C35" s="61"/>
      <c r="D35" s="62"/>
      <c r="E35" s="62"/>
    </row>
    <row r="36" spans="1:5">
      <c r="A36" s="60"/>
      <c r="B36" s="58"/>
      <c r="C36" s="61"/>
      <c r="D36" s="62"/>
      <c r="E36" s="62"/>
    </row>
    <row r="37" spans="1:5">
      <c r="A37" s="60"/>
      <c r="B37" s="58"/>
      <c r="C37" s="61"/>
      <c r="D37" s="62"/>
      <c r="E37" s="62"/>
    </row>
    <row r="38" spans="1:5">
      <c r="A38" s="60"/>
      <c r="B38" s="58"/>
      <c r="C38" s="61"/>
      <c r="D38" s="62"/>
      <c r="E38" s="62"/>
    </row>
    <row r="39" spans="1:5">
      <c r="A39" s="60"/>
      <c r="B39" s="58"/>
      <c r="C39" s="61"/>
      <c r="D39" s="62"/>
      <c r="E39" s="62"/>
    </row>
    <row r="40" spans="1:5">
      <c r="A40" s="60"/>
      <c r="B40" s="58"/>
      <c r="C40" s="61"/>
      <c r="D40" s="62"/>
      <c r="E40" s="62"/>
    </row>
    <row r="41" spans="1:5">
      <c r="A41" s="60"/>
      <c r="B41" s="58"/>
      <c r="C41" s="61"/>
      <c r="D41" s="62"/>
      <c r="E41" s="62"/>
    </row>
    <row r="42" spans="1:5">
      <c r="A42" s="60"/>
      <c r="B42" s="58"/>
      <c r="C42" s="61"/>
      <c r="D42" s="62"/>
      <c r="E42" s="62"/>
    </row>
    <row r="43" spans="1:5">
      <c r="A43" s="60"/>
      <c r="B43" s="58"/>
      <c r="C43" s="61"/>
      <c r="D43" s="62"/>
      <c r="E43" s="62"/>
    </row>
    <row r="44" spans="1:5">
      <c r="A44" s="60"/>
      <c r="B44" s="58"/>
      <c r="C44" s="61"/>
      <c r="D44" s="62"/>
      <c r="E44" s="62"/>
    </row>
    <row r="45" spans="1:5">
      <c r="A45" s="60"/>
      <c r="B45" s="58"/>
      <c r="C45" s="61"/>
      <c r="D45" s="62"/>
      <c r="E45" s="62"/>
    </row>
    <row r="46" spans="1:5">
      <c r="A46" s="60"/>
      <c r="B46" s="58"/>
      <c r="C46" s="61"/>
      <c r="D46" s="62"/>
      <c r="E46" s="62"/>
    </row>
    <row r="47" spans="1:5">
      <c r="A47" s="60"/>
      <c r="B47" s="58"/>
      <c r="C47" s="61"/>
      <c r="D47" s="62"/>
      <c r="E47" s="62"/>
    </row>
    <row r="48" spans="1:5">
      <c r="A48" s="60"/>
      <c r="B48" s="58"/>
      <c r="C48" s="61"/>
      <c r="D48" s="62"/>
      <c r="E48" s="62"/>
    </row>
    <row r="49" spans="1:5">
      <c r="A49" s="60"/>
      <c r="B49" s="58"/>
      <c r="C49" s="61"/>
      <c r="D49" s="62"/>
      <c r="E49" s="62"/>
    </row>
    <row r="50" spans="1:5">
      <c r="A50" s="60"/>
      <c r="B50" s="58"/>
      <c r="C50" s="61"/>
      <c r="D50" s="62"/>
      <c r="E50" s="62"/>
    </row>
    <row r="51" spans="1:5">
      <c r="A51" s="60"/>
      <c r="B51" s="58"/>
      <c r="C51" s="61"/>
      <c r="D51" s="62"/>
      <c r="E51" s="62"/>
    </row>
    <row r="52" spans="1:5">
      <c r="A52" s="60"/>
      <c r="B52" s="58"/>
      <c r="C52" s="61"/>
      <c r="D52" s="62"/>
      <c r="E52" s="62"/>
    </row>
    <row r="53" spans="1:5">
      <c r="A53" s="60"/>
      <c r="B53" s="58"/>
      <c r="C53" s="61"/>
      <c r="D53" s="62"/>
      <c r="E53" s="62"/>
    </row>
    <row r="54" spans="1:5">
      <c r="A54" s="60"/>
      <c r="B54" s="58"/>
      <c r="C54" s="61"/>
      <c r="D54" s="62"/>
      <c r="E54" s="62"/>
    </row>
    <row r="55" spans="1:5">
      <c r="A55" s="60"/>
      <c r="B55" s="58"/>
      <c r="C55" s="61"/>
      <c r="D55" s="62"/>
      <c r="E55" s="62"/>
    </row>
    <row r="56" spans="1:5">
      <c r="A56" s="60"/>
      <c r="B56" s="58"/>
      <c r="C56" s="61"/>
      <c r="D56" s="62"/>
      <c r="E56" s="62"/>
    </row>
    <row r="57" spans="1:5">
      <c r="A57" s="60"/>
      <c r="B57" s="58"/>
      <c r="C57" s="61"/>
      <c r="D57" s="62"/>
      <c r="E57" s="62"/>
    </row>
    <row r="58" spans="1:5">
      <c r="A58" s="60"/>
      <c r="B58" s="58"/>
      <c r="C58" s="61"/>
      <c r="D58" s="62"/>
      <c r="E58" s="62"/>
    </row>
    <row r="59" spans="1:5">
      <c r="A59" s="60"/>
      <c r="B59" s="58"/>
      <c r="C59" s="61"/>
      <c r="D59" s="62"/>
      <c r="E59" s="62"/>
    </row>
    <row r="60" spans="1:5">
      <c r="A60" s="60"/>
      <c r="B60" s="58"/>
      <c r="C60" s="61"/>
      <c r="D60" s="62"/>
      <c r="E60" s="62"/>
    </row>
    <row r="61" spans="1:5">
      <c r="A61" s="60"/>
      <c r="B61" s="58"/>
      <c r="C61" s="61"/>
      <c r="D61" s="62"/>
      <c r="E61" s="62"/>
    </row>
    <row r="62" spans="1:5">
      <c r="A62" s="60"/>
      <c r="B62" s="58"/>
      <c r="C62" s="61"/>
      <c r="D62" s="62"/>
      <c r="E62" s="62"/>
    </row>
    <row r="63" spans="1:5">
      <c r="A63" s="60"/>
      <c r="B63" s="58"/>
      <c r="C63" s="61"/>
      <c r="D63" s="62"/>
      <c r="E63" s="62"/>
    </row>
    <row r="64" spans="1:5">
      <c r="A64" s="60"/>
      <c r="B64" s="58"/>
      <c r="C64" s="61"/>
      <c r="D64" s="62"/>
      <c r="E64" s="62"/>
    </row>
    <row r="65" spans="1:5">
      <c r="A65" s="60"/>
      <c r="B65" s="58"/>
      <c r="C65" s="61"/>
      <c r="D65" s="62"/>
      <c r="E65" s="62"/>
    </row>
    <row r="66" spans="1:5">
      <c r="A66" s="60"/>
      <c r="B66" s="58"/>
      <c r="C66" s="61"/>
      <c r="D66" s="62"/>
      <c r="E66" s="62"/>
    </row>
    <row r="67" spans="1:5">
      <c r="A67" s="60"/>
      <c r="B67" s="58"/>
      <c r="C67" s="61"/>
      <c r="D67" s="62"/>
      <c r="E67" s="62"/>
    </row>
    <row r="68" spans="1:5">
      <c r="A68" s="60"/>
    </row>
  </sheetData>
  <sheetProtection algorithmName="SHA-512" hashValue="cyGdAC7aPbriYTmdqjo0qcXTu3jlznB4mVSuyEBYQ/RwyIKvWfA3JzZCfVMn9EEwpNzFDAtPSOzJByZRBe2spw==" saltValue="Ah1SSZlRU74xXh+arXzihA==" spinCount="100000" sheet="1" objects="1" scenarios="1"/>
  <mergeCells count="6">
    <mergeCell ref="B8:F8"/>
    <mergeCell ref="B3:F3"/>
    <mergeCell ref="B4:F4"/>
    <mergeCell ref="B5:F5"/>
    <mergeCell ref="B6:F6"/>
    <mergeCell ref="B7:F7"/>
  </mergeCells>
  <pageMargins left="0.70866141732283472" right="0.70866141732283472" top="0.74803149606299213" bottom="0.74803149606299213" header="0.31496062992125984" footer="0.31496062992125984"/>
  <pageSetup paperSize="9" scale="80" firstPageNumber="55" orientation="portrait" useFirstPageNumber="1" r:id="rId1"/>
  <headerFooter>
    <oddFooter>&amp;LPONUDBENI PREDRAČUN VRTEC MLADI ROD ENOTA ČIRA ČARA&amp;R&amp;P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F91"/>
  <sheetViews>
    <sheetView showZeros="0" topLeftCell="A25" zoomScaleNormal="100" workbookViewId="0">
      <selection activeCell="F32" sqref="F32"/>
    </sheetView>
  </sheetViews>
  <sheetFormatPr defaultColWidth="8.85546875" defaultRowHeight="15"/>
  <cols>
    <col min="1" max="1" width="9.7109375" style="20" customWidth="1"/>
    <col min="2" max="2" width="45.7109375" style="20" customWidth="1"/>
    <col min="3" max="3" width="5.7109375" style="20" customWidth="1"/>
    <col min="4" max="4" width="6.7109375" style="20" customWidth="1"/>
    <col min="5" max="5" width="9.7109375" style="20" customWidth="1"/>
    <col min="6" max="6" width="9.7109375" style="79" customWidth="1"/>
    <col min="7" max="16384" width="8.85546875" style="20"/>
  </cols>
  <sheetData>
    <row r="1" spans="1:6">
      <c r="A1" s="18" t="s">
        <v>139</v>
      </c>
      <c r="B1" s="113" t="s">
        <v>282</v>
      </c>
    </row>
    <row r="2" spans="1:6">
      <c r="A2" s="18"/>
      <c r="B2" s="18"/>
    </row>
    <row r="3" spans="1:6" ht="45" customHeight="1">
      <c r="A3" s="18"/>
      <c r="B3" s="433" t="s">
        <v>114</v>
      </c>
      <c r="C3" s="433"/>
      <c r="D3" s="433"/>
      <c r="E3" s="433"/>
      <c r="F3" s="433"/>
    </row>
    <row r="4" spans="1:6" ht="45" customHeight="1">
      <c r="A4" s="18"/>
      <c r="B4" s="433" t="s">
        <v>103</v>
      </c>
      <c r="C4" s="433"/>
      <c r="D4" s="433"/>
      <c r="E4" s="433"/>
      <c r="F4" s="433"/>
    </row>
    <row r="5" spans="1:6" ht="45" customHeight="1">
      <c r="A5" s="18"/>
      <c r="B5" s="433" t="s">
        <v>130</v>
      </c>
      <c r="C5" s="433"/>
      <c r="D5" s="433"/>
      <c r="E5" s="433"/>
      <c r="F5" s="433"/>
    </row>
    <row r="6" spans="1:6" ht="45" customHeight="1">
      <c r="A6" s="18"/>
      <c r="B6" s="433" t="s">
        <v>115</v>
      </c>
      <c r="C6" s="433"/>
      <c r="D6" s="433"/>
      <c r="E6" s="433"/>
      <c r="F6" s="433"/>
    </row>
    <row r="7" spans="1:6" ht="30" customHeight="1">
      <c r="A7" s="18"/>
      <c r="B7" s="433" t="s">
        <v>133</v>
      </c>
      <c r="C7" s="433"/>
      <c r="D7" s="433"/>
      <c r="E7" s="433"/>
      <c r="F7" s="433"/>
    </row>
    <row r="8" spans="1:6">
      <c r="A8" s="18"/>
      <c r="B8" s="433"/>
      <c r="C8" s="433"/>
      <c r="D8" s="433"/>
      <c r="E8" s="433"/>
      <c r="F8" s="433"/>
    </row>
    <row r="9" spans="1:6" s="55" customFormat="1">
      <c r="A9" s="51" t="s">
        <v>97</v>
      </c>
      <c r="B9" s="52" t="s">
        <v>98</v>
      </c>
      <c r="C9" s="69" t="s">
        <v>74</v>
      </c>
      <c r="D9" s="69" t="s">
        <v>75</v>
      </c>
      <c r="E9" s="71" t="s">
        <v>76</v>
      </c>
      <c r="F9" s="72" t="s">
        <v>77</v>
      </c>
    </row>
    <row r="10" spans="1:6" ht="135" customHeight="1">
      <c r="A10" s="60" t="s">
        <v>12</v>
      </c>
      <c r="B10" s="58" t="s">
        <v>297</v>
      </c>
    </row>
    <row r="11" spans="1:6">
      <c r="A11" s="60"/>
      <c r="B11" s="58" t="s">
        <v>211</v>
      </c>
      <c r="C11" s="38" t="s">
        <v>79</v>
      </c>
      <c r="D11" s="49">
        <v>2</v>
      </c>
      <c r="E11" s="167"/>
      <c r="F11" s="20">
        <f t="shared" ref="F11" si="0">SUM(D11*E11)</f>
        <v>0</v>
      </c>
    </row>
    <row r="12" spans="1:6">
      <c r="A12" s="60"/>
      <c r="B12" s="58"/>
      <c r="C12" s="38"/>
      <c r="D12" s="49"/>
      <c r="F12" s="20"/>
    </row>
    <row r="13" spans="1:6" ht="135" customHeight="1">
      <c r="A13" s="60" t="s">
        <v>106</v>
      </c>
      <c r="B13" s="58" t="s">
        <v>299</v>
      </c>
    </row>
    <row r="14" spans="1:6">
      <c r="A14" s="60"/>
      <c r="B14" s="58" t="s">
        <v>300</v>
      </c>
      <c r="C14" s="38" t="s">
        <v>79</v>
      </c>
      <c r="D14" s="49">
        <v>1</v>
      </c>
      <c r="E14" s="167"/>
      <c r="F14" s="20">
        <f t="shared" ref="F14" si="1">SUM(D14*E14)</f>
        <v>0</v>
      </c>
    </row>
    <row r="15" spans="1:6">
      <c r="A15" s="60"/>
      <c r="B15" s="58"/>
      <c r="C15" s="38"/>
      <c r="D15" s="49"/>
      <c r="F15" s="20"/>
    </row>
    <row r="16" spans="1:6" ht="211.5" customHeight="1">
      <c r="A16" s="60" t="s">
        <v>108</v>
      </c>
      <c r="B16" s="58" t="s">
        <v>325</v>
      </c>
    </row>
    <row r="17" spans="1:6">
      <c r="A17" s="60"/>
      <c r="B17" s="58" t="s">
        <v>298</v>
      </c>
      <c r="C17" s="38" t="s">
        <v>79</v>
      </c>
      <c r="D17" s="49">
        <v>1</v>
      </c>
      <c r="E17" s="167"/>
      <c r="F17" s="20">
        <f t="shared" ref="F17" si="2">SUM(D17*E17)</f>
        <v>0</v>
      </c>
    </row>
    <row r="18" spans="1:6">
      <c r="A18" s="60"/>
      <c r="B18" s="58"/>
      <c r="C18" s="38"/>
      <c r="D18" s="49"/>
      <c r="F18" s="20"/>
    </row>
    <row r="19" spans="1:6" s="80" customFormat="1" ht="180">
      <c r="A19" s="60" t="s">
        <v>109</v>
      </c>
      <c r="B19" s="58" t="s">
        <v>302</v>
      </c>
      <c r="C19" s="61" t="s">
        <v>92</v>
      </c>
      <c r="D19" s="49">
        <v>8.8000000000000007</v>
      </c>
      <c r="E19" s="167"/>
      <c r="F19" s="20">
        <f t="shared" ref="F19" si="3">SUM(D19*E19)</f>
        <v>0</v>
      </c>
    </row>
    <row r="20" spans="1:6" s="80" customFormat="1">
      <c r="A20" s="60"/>
      <c r="B20" s="58"/>
      <c r="C20" s="61"/>
      <c r="D20" s="49"/>
      <c r="E20" s="20"/>
      <c r="F20" s="20"/>
    </row>
    <row r="21" spans="1:6" s="80" customFormat="1" ht="105">
      <c r="A21" s="60" t="s">
        <v>110</v>
      </c>
      <c r="B21" s="58" t="s">
        <v>328</v>
      </c>
      <c r="C21" s="61"/>
      <c r="D21" s="49"/>
      <c r="E21" s="20"/>
      <c r="F21" s="20"/>
    </row>
    <row r="22" spans="1:6">
      <c r="A22" s="60"/>
      <c r="B22" s="58" t="s">
        <v>433</v>
      </c>
      <c r="C22" s="82" t="s">
        <v>79</v>
      </c>
      <c r="D22" s="60">
        <v>20</v>
      </c>
      <c r="E22" s="167"/>
      <c r="F22" s="20">
        <f t="shared" ref="F22" si="4">SUM(D22*E22)</f>
        <v>0</v>
      </c>
    </row>
    <row r="23" spans="1:6" s="80" customFormat="1">
      <c r="A23" s="60"/>
      <c r="B23" s="58"/>
      <c r="C23" s="61"/>
      <c r="D23" s="49"/>
      <c r="E23" s="20"/>
      <c r="F23" s="20"/>
    </row>
    <row r="24" spans="1:6" s="80" customFormat="1" ht="165">
      <c r="A24" s="60" t="s">
        <v>112</v>
      </c>
      <c r="B24" s="58" t="s">
        <v>475</v>
      </c>
      <c r="C24" s="61"/>
      <c r="D24" s="49"/>
      <c r="E24" s="20"/>
      <c r="F24" s="20"/>
    </row>
    <row r="25" spans="1:6" s="80" customFormat="1">
      <c r="A25" s="60"/>
      <c r="B25" s="58" t="s">
        <v>477</v>
      </c>
      <c r="C25" s="61" t="s">
        <v>79</v>
      </c>
      <c r="D25" s="49">
        <v>2</v>
      </c>
      <c r="E25" s="167"/>
      <c r="F25" s="20">
        <f>SUM(D25*E25)</f>
        <v>0</v>
      </c>
    </row>
    <row r="26" spans="1:6" s="80" customFormat="1">
      <c r="A26" s="60"/>
      <c r="B26" s="58"/>
      <c r="C26" s="61"/>
      <c r="D26" s="49"/>
      <c r="E26" s="20"/>
      <c r="F26" s="20"/>
    </row>
    <row r="27" spans="1:6" s="80" customFormat="1" ht="150" customHeight="1">
      <c r="A27" s="60" t="s">
        <v>118</v>
      </c>
      <c r="B27" s="58" t="s">
        <v>474</v>
      </c>
      <c r="C27" s="61"/>
      <c r="D27" s="49"/>
      <c r="E27" s="20"/>
      <c r="F27" s="20"/>
    </row>
    <row r="28" spans="1:6" s="80" customFormat="1">
      <c r="A28" s="60"/>
      <c r="B28" s="58" t="s">
        <v>476</v>
      </c>
      <c r="C28" s="61" t="s">
        <v>79</v>
      </c>
      <c r="D28" s="49">
        <v>1</v>
      </c>
      <c r="E28" s="167"/>
      <c r="F28" s="20">
        <f>SUM(D28*E28)</f>
        <v>0</v>
      </c>
    </row>
    <row r="29" spans="1:6" s="80" customFormat="1">
      <c r="A29" s="60"/>
      <c r="B29" s="66"/>
      <c r="C29" s="75"/>
      <c r="D29" s="65"/>
      <c r="E29" s="30"/>
      <c r="F29" s="30"/>
    </row>
    <row r="30" spans="1:6">
      <c r="A30" s="60"/>
      <c r="B30" s="86" t="s">
        <v>155</v>
      </c>
      <c r="C30" s="116"/>
      <c r="D30" s="117"/>
      <c r="E30" s="118"/>
      <c r="F30" s="112">
        <f>SUM(F10:F29)</f>
        <v>0</v>
      </c>
    </row>
    <row r="31" spans="1:6">
      <c r="A31" s="60"/>
      <c r="B31" s="66" t="s">
        <v>613</v>
      </c>
      <c r="C31" s="65"/>
      <c r="D31" s="65"/>
      <c r="E31" s="65"/>
      <c r="F31" s="65">
        <f>SUM(F30*0.1)</f>
        <v>0</v>
      </c>
    </row>
    <row r="32" spans="1:6">
      <c r="A32" s="60"/>
      <c r="B32" s="67" t="s">
        <v>494</v>
      </c>
      <c r="C32" s="49"/>
      <c r="D32" s="49"/>
      <c r="E32" s="49"/>
      <c r="F32" s="43">
        <f>SUM(F30:F31)</f>
        <v>0</v>
      </c>
    </row>
    <row r="33" spans="1:5">
      <c r="A33" s="60"/>
      <c r="B33" s="58"/>
      <c r="C33" s="82"/>
      <c r="D33" s="60"/>
      <c r="E33" s="80"/>
    </row>
    <row r="34" spans="1:5">
      <c r="A34" s="60"/>
      <c r="B34" s="58"/>
      <c r="C34" s="82"/>
      <c r="D34" s="60"/>
      <c r="E34" s="80"/>
    </row>
    <row r="35" spans="1:5">
      <c r="A35" s="60"/>
      <c r="B35" s="58"/>
      <c r="C35" s="82"/>
      <c r="D35" s="60"/>
      <c r="E35" s="80"/>
    </row>
    <row r="36" spans="1:5">
      <c r="A36" s="60"/>
      <c r="B36" s="58"/>
      <c r="C36" s="82"/>
      <c r="D36" s="60"/>
      <c r="E36" s="80"/>
    </row>
    <row r="37" spans="1:5">
      <c r="A37" s="60"/>
      <c r="B37" s="58"/>
      <c r="C37" s="82"/>
      <c r="D37" s="60"/>
      <c r="E37" s="80"/>
    </row>
    <row r="38" spans="1:5">
      <c r="A38" s="60"/>
      <c r="B38" s="58"/>
      <c r="C38" s="82"/>
      <c r="D38" s="60"/>
      <c r="E38" s="80"/>
    </row>
    <row r="39" spans="1:5">
      <c r="A39" s="60"/>
      <c r="B39" s="58"/>
      <c r="C39" s="82"/>
      <c r="D39" s="60"/>
      <c r="E39" s="80"/>
    </row>
    <row r="40" spans="1:5">
      <c r="A40" s="60"/>
      <c r="B40" s="58"/>
      <c r="C40" s="82"/>
      <c r="D40" s="60"/>
      <c r="E40" s="80"/>
    </row>
    <row r="41" spans="1:5">
      <c r="A41" s="60"/>
      <c r="B41" s="58"/>
      <c r="C41" s="82"/>
      <c r="D41" s="60"/>
      <c r="E41" s="80"/>
    </row>
    <row r="42" spans="1:5">
      <c r="A42" s="60"/>
      <c r="B42" s="58"/>
      <c r="C42" s="82"/>
      <c r="D42" s="60"/>
      <c r="E42" s="80"/>
    </row>
    <row r="43" spans="1:5">
      <c r="A43" s="60"/>
      <c r="B43" s="58"/>
      <c r="C43" s="82"/>
      <c r="D43" s="60"/>
      <c r="E43" s="80"/>
    </row>
    <row r="44" spans="1:5">
      <c r="A44" s="60"/>
      <c r="B44" s="58"/>
      <c r="C44" s="82"/>
      <c r="D44" s="60"/>
      <c r="E44" s="80"/>
    </row>
    <row r="45" spans="1:5">
      <c r="A45" s="60"/>
      <c r="B45" s="58"/>
      <c r="C45" s="82"/>
      <c r="D45" s="60"/>
      <c r="E45" s="80"/>
    </row>
    <row r="46" spans="1:5">
      <c r="A46" s="60"/>
      <c r="B46" s="58"/>
      <c r="C46" s="82"/>
      <c r="D46" s="60"/>
      <c r="E46" s="80"/>
    </row>
    <row r="47" spans="1:5">
      <c r="A47" s="60"/>
      <c r="B47" s="58"/>
      <c r="C47" s="82"/>
      <c r="D47" s="60"/>
      <c r="E47" s="80"/>
    </row>
    <row r="48" spans="1:5">
      <c r="A48" s="60"/>
      <c r="B48" s="58"/>
      <c r="C48" s="82"/>
      <c r="D48" s="60"/>
      <c r="E48" s="80"/>
    </row>
    <row r="49" spans="1:5">
      <c r="A49" s="60"/>
      <c r="B49" s="58"/>
      <c r="C49" s="82"/>
      <c r="D49" s="60"/>
      <c r="E49" s="80"/>
    </row>
    <row r="50" spans="1:5">
      <c r="A50" s="60"/>
      <c r="B50" s="58"/>
      <c r="C50" s="82"/>
      <c r="D50" s="60"/>
      <c r="E50" s="80"/>
    </row>
    <row r="51" spans="1:5">
      <c r="A51" s="60"/>
      <c r="B51" s="58"/>
      <c r="C51" s="82"/>
      <c r="D51" s="60"/>
      <c r="E51" s="80"/>
    </row>
    <row r="52" spans="1:5">
      <c r="A52" s="60"/>
      <c r="B52" s="58"/>
      <c r="C52" s="82"/>
      <c r="D52" s="60"/>
      <c r="E52" s="80"/>
    </row>
    <row r="53" spans="1:5">
      <c r="A53" s="60"/>
      <c r="B53" s="58"/>
      <c r="C53" s="82"/>
      <c r="D53" s="60"/>
      <c r="E53" s="80"/>
    </row>
    <row r="54" spans="1:5">
      <c r="A54" s="60"/>
      <c r="B54" s="58"/>
      <c r="C54" s="82"/>
      <c r="D54" s="60"/>
      <c r="E54" s="80"/>
    </row>
    <row r="55" spans="1:5">
      <c r="A55" s="60"/>
      <c r="B55" s="58"/>
      <c r="C55" s="82"/>
      <c r="D55" s="60"/>
      <c r="E55" s="80"/>
    </row>
    <row r="56" spans="1:5">
      <c r="A56" s="60"/>
      <c r="B56" s="58"/>
      <c r="C56" s="82"/>
      <c r="D56" s="60"/>
      <c r="E56" s="80"/>
    </row>
    <row r="57" spans="1:5">
      <c r="A57" s="60"/>
      <c r="B57" s="58"/>
      <c r="C57" s="82"/>
      <c r="D57" s="60"/>
      <c r="E57" s="80"/>
    </row>
    <row r="58" spans="1:5">
      <c r="A58" s="60"/>
      <c r="B58" s="58"/>
      <c r="C58" s="82"/>
      <c r="D58" s="60"/>
      <c r="E58" s="80"/>
    </row>
    <row r="59" spans="1:5">
      <c r="A59" s="60"/>
      <c r="B59" s="58"/>
      <c r="C59" s="82"/>
      <c r="D59" s="60"/>
      <c r="E59" s="80"/>
    </row>
    <row r="60" spans="1:5">
      <c r="A60" s="60"/>
      <c r="B60" s="58"/>
      <c r="C60" s="82"/>
      <c r="D60" s="60"/>
      <c r="E60" s="80"/>
    </row>
    <row r="61" spans="1:5">
      <c r="A61" s="60"/>
      <c r="B61" s="58"/>
      <c r="C61" s="82"/>
      <c r="D61" s="60"/>
      <c r="E61" s="80"/>
    </row>
    <row r="62" spans="1:5">
      <c r="A62" s="60"/>
      <c r="B62" s="58"/>
      <c r="C62" s="82"/>
      <c r="D62" s="60"/>
      <c r="E62" s="80"/>
    </row>
    <row r="63" spans="1:5">
      <c r="A63" s="60"/>
      <c r="B63" s="58"/>
      <c r="C63" s="82"/>
      <c r="D63" s="60"/>
      <c r="E63" s="80"/>
    </row>
    <row r="64" spans="1:5">
      <c r="A64" s="60"/>
      <c r="B64" s="58"/>
      <c r="C64" s="82"/>
      <c r="D64" s="60"/>
      <c r="E64" s="80"/>
    </row>
    <row r="65" spans="1:5">
      <c r="A65" s="60"/>
      <c r="B65" s="58"/>
      <c r="C65" s="82"/>
      <c r="D65" s="60"/>
      <c r="E65" s="80"/>
    </row>
    <row r="66" spans="1:5">
      <c r="A66" s="60"/>
      <c r="B66" s="58"/>
      <c r="C66" s="82"/>
      <c r="D66" s="60"/>
      <c r="E66" s="80"/>
    </row>
    <row r="67" spans="1:5">
      <c r="A67" s="60"/>
      <c r="B67" s="58"/>
      <c r="C67" s="82"/>
      <c r="D67" s="60"/>
      <c r="E67" s="80"/>
    </row>
    <row r="68" spans="1:5">
      <c r="A68" s="60"/>
      <c r="B68" s="58"/>
      <c r="C68" s="82"/>
      <c r="D68" s="60"/>
      <c r="E68" s="80"/>
    </row>
    <row r="69" spans="1:5">
      <c r="A69" s="60"/>
      <c r="B69" s="58"/>
      <c r="C69" s="82"/>
      <c r="D69" s="60"/>
      <c r="E69" s="80"/>
    </row>
    <row r="70" spans="1:5">
      <c r="A70" s="60"/>
      <c r="B70" s="58"/>
      <c r="C70" s="82"/>
      <c r="D70" s="60"/>
      <c r="E70" s="80"/>
    </row>
    <row r="71" spans="1:5">
      <c r="A71" s="60"/>
      <c r="B71" s="58"/>
      <c r="C71" s="82"/>
      <c r="D71" s="60"/>
      <c r="E71" s="80"/>
    </row>
    <row r="72" spans="1:5">
      <c r="A72" s="60"/>
      <c r="B72" s="58"/>
      <c r="C72" s="82"/>
      <c r="D72" s="60"/>
      <c r="E72" s="80"/>
    </row>
    <row r="73" spans="1:5">
      <c r="A73" s="60"/>
      <c r="B73" s="58"/>
      <c r="C73" s="82"/>
      <c r="D73" s="60"/>
      <c r="E73" s="80"/>
    </row>
    <row r="74" spans="1:5">
      <c r="A74" s="60"/>
      <c r="B74" s="58"/>
      <c r="C74" s="82"/>
      <c r="D74" s="60"/>
      <c r="E74" s="80"/>
    </row>
    <row r="75" spans="1:5">
      <c r="A75" s="60"/>
      <c r="B75" s="58"/>
      <c r="C75" s="82"/>
      <c r="D75" s="60"/>
      <c r="E75" s="80"/>
    </row>
    <row r="76" spans="1:5">
      <c r="A76" s="60"/>
      <c r="B76" s="58"/>
      <c r="C76" s="82"/>
      <c r="D76" s="60"/>
      <c r="E76" s="80"/>
    </row>
    <row r="77" spans="1:5">
      <c r="A77" s="60"/>
      <c r="B77" s="58"/>
      <c r="C77" s="82"/>
      <c r="D77" s="60"/>
      <c r="E77" s="80"/>
    </row>
    <row r="78" spans="1:5">
      <c r="A78" s="60"/>
      <c r="B78" s="58"/>
      <c r="C78" s="82"/>
      <c r="D78" s="60"/>
      <c r="E78" s="80"/>
    </row>
    <row r="79" spans="1:5">
      <c r="A79" s="60"/>
      <c r="B79" s="58"/>
      <c r="C79" s="82"/>
      <c r="D79" s="60"/>
      <c r="E79" s="80"/>
    </row>
    <row r="80" spans="1:5">
      <c r="A80" s="60"/>
      <c r="B80" s="58"/>
      <c r="C80" s="82"/>
      <c r="D80" s="60"/>
      <c r="E80" s="80"/>
    </row>
    <row r="81" spans="1:5">
      <c r="A81" s="60"/>
      <c r="B81" s="58"/>
      <c r="C81" s="82"/>
      <c r="D81" s="60"/>
      <c r="E81" s="80"/>
    </row>
    <row r="82" spans="1:5">
      <c r="A82" s="60"/>
      <c r="B82" s="58"/>
      <c r="C82" s="82"/>
      <c r="D82" s="60"/>
      <c r="E82" s="80"/>
    </row>
    <row r="83" spans="1:5">
      <c r="A83" s="60"/>
      <c r="B83" s="58"/>
      <c r="C83" s="82"/>
      <c r="D83" s="60"/>
      <c r="E83" s="80"/>
    </row>
    <row r="84" spans="1:5">
      <c r="A84" s="60"/>
      <c r="B84" s="58"/>
      <c r="C84" s="82"/>
      <c r="D84" s="60"/>
      <c r="E84" s="80"/>
    </row>
    <row r="85" spans="1:5">
      <c r="A85" s="60"/>
      <c r="B85" s="58"/>
      <c r="C85" s="82"/>
      <c r="D85" s="60"/>
      <c r="E85" s="80"/>
    </row>
    <row r="86" spans="1:5">
      <c r="A86" s="60"/>
      <c r="B86" s="58"/>
      <c r="C86" s="82"/>
      <c r="D86" s="60"/>
      <c r="E86" s="80"/>
    </row>
    <row r="87" spans="1:5">
      <c r="A87" s="60"/>
      <c r="B87" s="58"/>
      <c r="C87" s="82"/>
      <c r="D87" s="60"/>
      <c r="E87" s="80"/>
    </row>
    <row r="88" spans="1:5">
      <c r="A88" s="60"/>
      <c r="B88" s="58"/>
      <c r="C88" s="82"/>
      <c r="D88" s="60"/>
      <c r="E88" s="80"/>
    </row>
    <row r="89" spans="1:5">
      <c r="A89" s="60"/>
      <c r="B89" s="58"/>
      <c r="C89" s="82"/>
      <c r="D89" s="60"/>
      <c r="E89" s="80"/>
    </row>
    <row r="90" spans="1:5">
      <c r="A90" s="60"/>
      <c r="B90" s="58"/>
      <c r="C90" s="82"/>
      <c r="D90" s="60"/>
      <c r="E90" s="80"/>
    </row>
    <row r="91" spans="1:5">
      <c r="A91" s="60"/>
    </row>
  </sheetData>
  <sheetProtection algorithmName="SHA-512" hashValue="apAEuockdvxwUJPYKN/D5eDb+p11tn10qsn4Mpd1/WSgZqPVhovuvJDI/tAgwFpw2NkgTSobPCO49CDdI1HOxw==" saltValue="cL6KRf4P9MhBDmvs/H+WxQ==" spinCount="100000" sheet="1" objects="1" scenarios="1"/>
  <mergeCells count="6">
    <mergeCell ref="B8:F8"/>
    <mergeCell ref="B3:F3"/>
    <mergeCell ref="B4:F4"/>
    <mergeCell ref="B5:F5"/>
    <mergeCell ref="B6:F6"/>
    <mergeCell ref="B7:F7"/>
  </mergeCells>
  <pageMargins left="0.70866141732283472" right="0.70866141732283472" top="0.74803149606299213" bottom="0.74803149606299213" header="0.31496062992125984" footer="0.31496062992125984"/>
  <pageSetup paperSize="9" scale="80" firstPageNumber="56" orientation="portrait" useFirstPageNumber="1" r:id="rId1"/>
  <headerFooter>
    <oddFooter>&amp;LPONUDBENI PREDRAČUN VRTEC MLADI ROD ENOTA ČIRA ČARA&amp;R&amp;P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F68"/>
  <sheetViews>
    <sheetView showZeros="0" zoomScaleNormal="100" workbookViewId="0">
      <selection activeCell="D10" sqref="D10:E10"/>
    </sheetView>
  </sheetViews>
  <sheetFormatPr defaultColWidth="8.85546875" defaultRowHeight="15"/>
  <cols>
    <col min="1" max="1" width="9.7109375" style="20" customWidth="1"/>
    <col min="2" max="2" width="45.7109375" style="20" customWidth="1"/>
    <col min="3" max="3" width="5.7109375" style="49" customWidth="1"/>
    <col min="4" max="4" width="6.7109375" style="49" customWidth="1"/>
    <col min="5" max="5" width="9.7109375" style="49" customWidth="1"/>
    <col min="6" max="6" width="9.7109375" style="43" customWidth="1"/>
    <col min="7" max="16384" width="8.85546875" style="20"/>
  </cols>
  <sheetData>
    <row r="1" spans="1:6">
      <c r="A1" s="18" t="s">
        <v>140</v>
      </c>
      <c r="B1" s="18" t="s">
        <v>141</v>
      </c>
    </row>
    <row r="2" spans="1:6">
      <c r="A2" s="18"/>
      <c r="B2" s="18"/>
    </row>
    <row r="3" spans="1:6" ht="45" customHeight="1">
      <c r="A3" s="18"/>
      <c r="B3" s="433" t="s">
        <v>114</v>
      </c>
      <c r="C3" s="433"/>
      <c r="D3" s="433"/>
      <c r="E3" s="433"/>
      <c r="F3" s="433"/>
    </row>
    <row r="4" spans="1:6" ht="45" customHeight="1">
      <c r="A4" s="18"/>
      <c r="B4" s="433" t="s">
        <v>103</v>
      </c>
      <c r="C4" s="433"/>
      <c r="D4" s="433"/>
      <c r="E4" s="433"/>
      <c r="F4" s="433"/>
    </row>
    <row r="5" spans="1:6" ht="45" customHeight="1">
      <c r="A5" s="18"/>
      <c r="B5" s="433" t="s">
        <v>130</v>
      </c>
      <c r="C5" s="433"/>
      <c r="D5" s="433"/>
      <c r="E5" s="433"/>
      <c r="F5" s="433"/>
    </row>
    <row r="6" spans="1:6" ht="45" customHeight="1">
      <c r="A6" s="18"/>
      <c r="B6" s="433" t="s">
        <v>115</v>
      </c>
      <c r="C6" s="433"/>
      <c r="D6" s="433"/>
      <c r="E6" s="433"/>
      <c r="F6" s="433"/>
    </row>
    <row r="7" spans="1:6" ht="30" customHeight="1">
      <c r="A7" s="18"/>
      <c r="B7" s="433" t="s">
        <v>133</v>
      </c>
      <c r="C7" s="433"/>
      <c r="D7" s="433"/>
      <c r="E7" s="433"/>
      <c r="F7" s="433"/>
    </row>
    <row r="8" spans="1:6">
      <c r="A8" s="18"/>
      <c r="B8" s="433"/>
      <c r="C8" s="433"/>
      <c r="D8" s="433"/>
      <c r="E8" s="433"/>
      <c r="F8" s="433"/>
    </row>
    <row r="9" spans="1:6" s="55" customFormat="1">
      <c r="A9" s="51" t="s">
        <v>97</v>
      </c>
      <c r="B9" s="52" t="s">
        <v>98</v>
      </c>
      <c r="C9" s="69" t="s">
        <v>74</v>
      </c>
      <c r="D9" s="69" t="s">
        <v>75</v>
      </c>
      <c r="E9" s="71" t="s">
        <v>76</v>
      </c>
      <c r="F9" s="72" t="s">
        <v>77</v>
      </c>
    </row>
    <row r="10" spans="1:6" ht="271.5" customHeight="1">
      <c r="A10" s="56" t="s">
        <v>12</v>
      </c>
      <c r="B10" s="58" t="s">
        <v>673</v>
      </c>
      <c r="C10" s="61" t="s">
        <v>92</v>
      </c>
      <c r="D10" s="62">
        <v>201</v>
      </c>
      <c r="E10" s="168"/>
      <c r="F10" s="43">
        <f>SUM(D10*E10)</f>
        <v>0</v>
      </c>
    </row>
    <row r="11" spans="1:6" ht="15" customHeight="1">
      <c r="A11" s="56"/>
      <c r="B11" s="58"/>
      <c r="C11" s="61"/>
      <c r="D11" s="62"/>
      <c r="E11" s="95"/>
    </row>
    <row r="12" spans="1:6" ht="135.75" customHeight="1">
      <c r="A12" s="56" t="s">
        <v>106</v>
      </c>
      <c r="B12" s="58" t="s">
        <v>478</v>
      </c>
      <c r="C12" s="61" t="s">
        <v>92</v>
      </c>
      <c r="D12" s="62">
        <v>36</v>
      </c>
      <c r="E12" s="168"/>
      <c r="F12" s="43">
        <f>SUM(D12*E12)</f>
        <v>0</v>
      </c>
    </row>
    <row r="13" spans="1:6">
      <c r="A13" s="60"/>
      <c r="B13" s="66"/>
      <c r="C13" s="75"/>
      <c r="D13" s="77"/>
      <c r="E13" s="77"/>
      <c r="F13" s="78"/>
    </row>
    <row r="14" spans="1:6">
      <c r="A14" s="60"/>
      <c r="B14" s="86" t="s">
        <v>156</v>
      </c>
      <c r="C14" s="87"/>
      <c r="D14" s="88"/>
      <c r="E14" s="88"/>
      <c r="F14" s="89">
        <f>SUM(F10:F13)</f>
        <v>0</v>
      </c>
    </row>
    <row r="15" spans="1:6">
      <c r="A15" s="60"/>
      <c r="B15" s="66" t="s">
        <v>613</v>
      </c>
      <c r="C15" s="65"/>
      <c r="D15" s="65"/>
      <c r="E15" s="65"/>
      <c r="F15" s="65">
        <f>SUM(F14*0.1)</f>
        <v>0</v>
      </c>
    </row>
    <row r="16" spans="1:6">
      <c r="A16" s="60"/>
      <c r="B16" s="67" t="s">
        <v>494</v>
      </c>
      <c r="F16" s="43">
        <f>SUM(F14:F15)</f>
        <v>0</v>
      </c>
    </row>
    <row r="17" spans="1:5">
      <c r="A17" s="60"/>
      <c r="B17" s="58"/>
      <c r="C17" s="61"/>
      <c r="D17" s="62"/>
      <c r="E17" s="62"/>
    </row>
    <row r="18" spans="1:5">
      <c r="A18" s="60"/>
      <c r="B18" s="58"/>
      <c r="C18" s="61"/>
      <c r="D18" s="62"/>
      <c r="E18" s="62"/>
    </row>
    <row r="19" spans="1:5">
      <c r="A19" s="60"/>
      <c r="B19" s="58"/>
      <c r="C19" s="61"/>
      <c r="D19" s="62"/>
      <c r="E19" s="62"/>
    </row>
    <row r="20" spans="1:5">
      <c r="A20" s="60"/>
      <c r="B20" s="58"/>
      <c r="C20" s="61"/>
      <c r="D20" s="62"/>
      <c r="E20" s="62"/>
    </row>
    <row r="21" spans="1:5">
      <c r="A21" s="60"/>
      <c r="B21" s="58"/>
      <c r="C21" s="61"/>
      <c r="D21" s="62"/>
      <c r="E21" s="62"/>
    </row>
    <row r="22" spans="1:5">
      <c r="A22" s="60"/>
      <c r="B22" s="58"/>
      <c r="C22" s="61"/>
      <c r="D22" s="62"/>
      <c r="E22" s="62"/>
    </row>
    <row r="23" spans="1:5">
      <c r="A23" s="60"/>
      <c r="B23" s="58"/>
      <c r="C23" s="61"/>
      <c r="D23" s="62"/>
      <c r="E23" s="62"/>
    </row>
    <row r="24" spans="1:5">
      <c r="A24" s="60"/>
      <c r="B24" s="58"/>
      <c r="C24" s="61"/>
      <c r="D24" s="62"/>
      <c r="E24" s="62"/>
    </row>
    <row r="25" spans="1:5">
      <c r="A25" s="60"/>
      <c r="B25" s="58"/>
      <c r="C25" s="61"/>
      <c r="D25" s="62"/>
      <c r="E25" s="62"/>
    </row>
    <row r="26" spans="1:5">
      <c r="A26" s="60"/>
      <c r="B26" s="58"/>
      <c r="C26" s="61"/>
      <c r="D26" s="62"/>
      <c r="E26" s="62"/>
    </row>
    <row r="27" spans="1:5">
      <c r="A27" s="60"/>
      <c r="B27" s="58"/>
      <c r="C27" s="61"/>
      <c r="D27" s="62"/>
      <c r="E27" s="62"/>
    </row>
    <row r="28" spans="1:5">
      <c r="A28" s="60"/>
      <c r="B28" s="58"/>
      <c r="C28" s="61"/>
      <c r="D28" s="62"/>
      <c r="E28" s="62"/>
    </row>
    <row r="29" spans="1:5">
      <c r="A29" s="60"/>
      <c r="B29" s="58"/>
      <c r="C29" s="61"/>
      <c r="D29" s="62"/>
      <c r="E29" s="62"/>
    </row>
    <row r="30" spans="1:5">
      <c r="A30" s="60"/>
      <c r="B30" s="58"/>
      <c r="C30" s="61"/>
      <c r="D30" s="62"/>
      <c r="E30" s="62"/>
    </row>
    <row r="31" spans="1:5">
      <c r="A31" s="60"/>
      <c r="B31" s="58"/>
      <c r="C31" s="61"/>
      <c r="D31" s="62"/>
      <c r="E31" s="62"/>
    </row>
    <row r="32" spans="1:5">
      <c r="A32" s="60"/>
      <c r="B32" s="58"/>
      <c r="C32" s="61"/>
      <c r="D32" s="62"/>
      <c r="E32" s="62"/>
    </row>
    <row r="33" spans="1:5">
      <c r="A33" s="60"/>
      <c r="B33" s="58"/>
      <c r="C33" s="61"/>
      <c r="D33" s="62"/>
      <c r="E33" s="62"/>
    </row>
    <row r="34" spans="1:5">
      <c r="A34" s="60"/>
      <c r="B34" s="58"/>
      <c r="C34" s="61"/>
      <c r="D34" s="62"/>
      <c r="E34" s="62"/>
    </row>
    <row r="35" spans="1:5">
      <c r="A35" s="60"/>
      <c r="B35" s="58"/>
      <c r="C35" s="61"/>
      <c r="D35" s="62"/>
      <c r="E35" s="62"/>
    </row>
    <row r="36" spans="1:5">
      <c r="A36" s="60"/>
      <c r="B36" s="58"/>
      <c r="C36" s="61"/>
      <c r="D36" s="62"/>
      <c r="E36" s="62"/>
    </row>
    <row r="37" spans="1:5">
      <c r="A37" s="60"/>
      <c r="B37" s="58"/>
      <c r="C37" s="61"/>
      <c r="D37" s="62"/>
      <c r="E37" s="62"/>
    </row>
    <row r="38" spans="1:5">
      <c r="A38" s="60"/>
      <c r="B38" s="58"/>
      <c r="C38" s="61"/>
      <c r="D38" s="62"/>
      <c r="E38" s="62"/>
    </row>
    <row r="39" spans="1:5">
      <c r="A39" s="60"/>
      <c r="B39" s="58"/>
      <c r="C39" s="61"/>
      <c r="D39" s="62"/>
      <c r="E39" s="62"/>
    </row>
    <row r="40" spans="1:5">
      <c r="A40" s="60"/>
      <c r="B40" s="58"/>
      <c r="C40" s="61"/>
      <c r="D40" s="62"/>
      <c r="E40" s="62"/>
    </row>
    <row r="41" spans="1:5">
      <c r="A41" s="60"/>
      <c r="B41" s="58"/>
      <c r="C41" s="61"/>
      <c r="D41" s="62"/>
      <c r="E41" s="62"/>
    </row>
    <row r="42" spans="1:5">
      <c r="A42" s="60"/>
      <c r="B42" s="58"/>
      <c r="C42" s="61"/>
      <c r="D42" s="62"/>
      <c r="E42" s="62"/>
    </row>
    <row r="43" spans="1:5">
      <c r="A43" s="60"/>
      <c r="B43" s="58"/>
      <c r="C43" s="61"/>
      <c r="D43" s="62"/>
      <c r="E43" s="62"/>
    </row>
    <row r="44" spans="1:5">
      <c r="A44" s="60"/>
      <c r="B44" s="58"/>
      <c r="C44" s="61"/>
      <c r="D44" s="62"/>
      <c r="E44" s="62"/>
    </row>
    <row r="45" spans="1:5">
      <c r="A45" s="60"/>
      <c r="B45" s="58"/>
      <c r="C45" s="61"/>
      <c r="D45" s="62"/>
      <c r="E45" s="62"/>
    </row>
    <row r="46" spans="1:5">
      <c r="A46" s="60"/>
      <c r="B46" s="58"/>
      <c r="C46" s="61"/>
      <c r="D46" s="62"/>
      <c r="E46" s="62"/>
    </row>
    <row r="47" spans="1:5">
      <c r="A47" s="60"/>
      <c r="B47" s="58"/>
      <c r="C47" s="61"/>
      <c r="D47" s="62"/>
      <c r="E47" s="62"/>
    </row>
    <row r="48" spans="1:5">
      <c r="A48" s="60"/>
      <c r="B48" s="58"/>
      <c r="C48" s="61"/>
      <c r="D48" s="62"/>
      <c r="E48" s="62"/>
    </row>
    <row r="49" spans="1:5">
      <c r="A49" s="60"/>
      <c r="B49" s="58"/>
      <c r="C49" s="61"/>
      <c r="D49" s="62"/>
      <c r="E49" s="62"/>
    </row>
    <row r="50" spans="1:5">
      <c r="A50" s="60"/>
      <c r="B50" s="58"/>
      <c r="C50" s="61"/>
      <c r="D50" s="62"/>
      <c r="E50" s="62"/>
    </row>
    <row r="51" spans="1:5">
      <c r="A51" s="60"/>
      <c r="B51" s="58"/>
      <c r="C51" s="61"/>
      <c r="D51" s="62"/>
      <c r="E51" s="62"/>
    </row>
    <row r="52" spans="1:5">
      <c r="A52" s="60"/>
      <c r="B52" s="58"/>
      <c r="C52" s="61"/>
      <c r="D52" s="62"/>
      <c r="E52" s="62"/>
    </row>
    <row r="53" spans="1:5">
      <c r="A53" s="60"/>
      <c r="B53" s="58"/>
      <c r="C53" s="61"/>
      <c r="D53" s="62"/>
      <c r="E53" s="62"/>
    </row>
    <row r="54" spans="1:5">
      <c r="A54" s="60"/>
      <c r="B54" s="58"/>
      <c r="C54" s="61"/>
      <c r="D54" s="62"/>
      <c r="E54" s="62"/>
    </row>
    <row r="55" spans="1:5">
      <c r="A55" s="60"/>
      <c r="B55" s="58"/>
      <c r="C55" s="61"/>
      <c r="D55" s="62"/>
      <c r="E55" s="62"/>
    </row>
    <row r="56" spans="1:5">
      <c r="A56" s="60"/>
      <c r="B56" s="58"/>
      <c r="C56" s="61"/>
      <c r="D56" s="62"/>
      <c r="E56" s="62"/>
    </row>
    <row r="57" spans="1:5">
      <c r="A57" s="60"/>
      <c r="B57" s="58"/>
      <c r="C57" s="61"/>
      <c r="D57" s="62"/>
      <c r="E57" s="62"/>
    </row>
    <row r="58" spans="1:5">
      <c r="A58" s="60"/>
      <c r="B58" s="58"/>
      <c r="C58" s="61"/>
      <c r="D58" s="62"/>
      <c r="E58" s="62"/>
    </row>
    <row r="59" spans="1:5">
      <c r="A59" s="60"/>
      <c r="B59" s="58"/>
      <c r="C59" s="61"/>
      <c r="D59" s="62"/>
      <c r="E59" s="62"/>
    </row>
    <row r="60" spans="1:5">
      <c r="A60" s="60"/>
      <c r="B60" s="58"/>
      <c r="C60" s="61"/>
      <c r="D60" s="62"/>
      <c r="E60" s="62"/>
    </row>
    <row r="61" spans="1:5">
      <c r="A61" s="60"/>
      <c r="B61" s="58"/>
      <c r="C61" s="61"/>
      <c r="D61" s="62"/>
      <c r="E61" s="62"/>
    </row>
    <row r="62" spans="1:5">
      <c r="A62" s="60"/>
      <c r="B62" s="58"/>
      <c r="C62" s="61"/>
      <c r="D62" s="62"/>
      <c r="E62" s="62"/>
    </row>
    <row r="63" spans="1:5">
      <c r="A63" s="60"/>
      <c r="B63" s="58"/>
      <c r="C63" s="61"/>
      <c r="D63" s="62"/>
      <c r="E63" s="62"/>
    </row>
    <row r="64" spans="1:5">
      <c r="A64" s="60"/>
      <c r="B64" s="58"/>
      <c r="C64" s="61"/>
      <c r="D64" s="62"/>
      <c r="E64" s="62"/>
    </row>
    <row r="65" spans="1:5">
      <c r="A65" s="60"/>
      <c r="B65" s="58"/>
      <c r="C65" s="61"/>
      <c r="D65" s="62"/>
      <c r="E65" s="62"/>
    </row>
    <row r="66" spans="1:5">
      <c r="A66" s="60"/>
      <c r="B66" s="58"/>
      <c r="C66" s="61"/>
      <c r="D66" s="62"/>
      <c r="E66" s="62"/>
    </row>
    <row r="67" spans="1:5">
      <c r="A67" s="60"/>
      <c r="B67" s="58"/>
      <c r="C67" s="61"/>
      <c r="D67" s="62"/>
      <c r="E67" s="62"/>
    </row>
    <row r="68" spans="1:5">
      <c r="A68" s="60"/>
    </row>
  </sheetData>
  <sheetProtection algorithmName="SHA-512" hashValue="U56GZTTlFrBgzLllfYkhsqC3ENVBzxZ40ot8k4Zg4TToWHAg5OcrkFm8C2NSjT5DeN8NMXOCziLewEiV1Dh2Jw==" saltValue="jZiq+ejx3MixV+vpz27B/w==" spinCount="100000" sheet="1" objects="1" scenarios="1"/>
  <mergeCells count="6">
    <mergeCell ref="B8:F8"/>
    <mergeCell ref="B3:F3"/>
    <mergeCell ref="B4:F4"/>
    <mergeCell ref="B5:F5"/>
    <mergeCell ref="B6:F6"/>
    <mergeCell ref="B7:F7"/>
  </mergeCells>
  <pageMargins left="0.70866141732283472" right="0.70866141732283472" top="0.74803149606299213" bottom="0.74803149606299213" header="0.31496062992125984" footer="0.31496062992125984"/>
  <pageSetup paperSize="9" scale="80" firstPageNumber="59" orientation="portrait" useFirstPageNumber="1" horizontalDpi="1440" verticalDpi="1440" r:id="rId1"/>
  <headerFooter>
    <oddFooter>&amp;LPONUDBENI PREDRAČUN VRTEC MLADI ROD ENOTA ČIRA ČARA&amp;R&amp;P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F126"/>
  <sheetViews>
    <sheetView showZeros="0" topLeftCell="A28" zoomScaleNormal="100" workbookViewId="0">
      <selection activeCell="K13" sqref="K13"/>
    </sheetView>
  </sheetViews>
  <sheetFormatPr defaultColWidth="8.85546875" defaultRowHeight="15"/>
  <cols>
    <col min="1" max="1" width="9.7109375" style="20" customWidth="1"/>
    <col min="2" max="2" width="45.7109375" style="20" customWidth="1"/>
    <col min="3" max="3" width="5.7109375" style="49" customWidth="1"/>
    <col min="4" max="4" width="6.42578125" style="49" customWidth="1"/>
    <col min="5" max="5" width="9.7109375" style="49" customWidth="1"/>
    <col min="6" max="6" width="9.7109375" style="79" customWidth="1"/>
    <col min="7" max="16384" width="8.85546875" style="20"/>
  </cols>
  <sheetData>
    <row r="1" spans="1:6">
      <c r="A1" s="133" t="s">
        <v>157</v>
      </c>
      <c r="B1" s="134" t="s">
        <v>158</v>
      </c>
      <c r="C1" s="135"/>
      <c r="D1" s="135"/>
      <c r="E1" s="135"/>
      <c r="F1" s="48"/>
    </row>
    <row r="2" spans="1:6">
      <c r="A2" s="133"/>
      <c r="B2" s="134"/>
    </row>
    <row r="3" spans="1:6" ht="45" customHeight="1">
      <c r="A3" s="18"/>
      <c r="B3" s="433" t="s">
        <v>114</v>
      </c>
      <c r="C3" s="433"/>
      <c r="D3" s="433"/>
      <c r="E3" s="433"/>
      <c r="F3" s="433"/>
    </row>
    <row r="4" spans="1:6" ht="45" customHeight="1">
      <c r="A4" s="18"/>
      <c r="B4" s="433" t="s">
        <v>103</v>
      </c>
      <c r="C4" s="433"/>
      <c r="D4" s="433"/>
      <c r="E4" s="433"/>
      <c r="F4" s="433"/>
    </row>
    <row r="5" spans="1:6" ht="45" customHeight="1">
      <c r="A5" s="18"/>
      <c r="B5" s="433" t="s">
        <v>130</v>
      </c>
      <c r="C5" s="433"/>
      <c r="D5" s="433"/>
      <c r="E5" s="433"/>
      <c r="F5" s="433"/>
    </row>
    <row r="6" spans="1:6" ht="45" customHeight="1">
      <c r="A6" s="18"/>
      <c r="B6" s="433" t="s">
        <v>115</v>
      </c>
      <c r="C6" s="433"/>
      <c r="D6" s="433"/>
      <c r="E6" s="433"/>
      <c r="F6" s="433"/>
    </row>
    <row r="7" spans="1:6" ht="30" customHeight="1">
      <c r="A7" s="18"/>
      <c r="B7" s="433" t="s">
        <v>133</v>
      </c>
      <c r="C7" s="433"/>
      <c r="D7" s="433"/>
      <c r="E7" s="433"/>
      <c r="F7" s="433"/>
    </row>
    <row r="8" spans="1:6" ht="30" customHeight="1">
      <c r="A8" s="18"/>
      <c r="B8" s="21"/>
      <c r="C8" s="21"/>
      <c r="D8" s="21"/>
      <c r="E8" s="21"/>
      <c r="F8" s="21"/>
    </row>
    <row r="9" spans="1:6" ht="15" customHeight="1">
      <c r="A9" s="18"/>
      <c r="B9" s="434" t="s">
        <v>521</v>
      </c>
      <c r="C9" s="434"/>
      <c r="D9" s="434"/>
      <c r="E9" s="434"/>
      <c r="F9" s="434"/>
    </row>
    <row r="10" spans="1:6" ht="15" customHeight="1">
      <c r="A10" s="18"/>
      <c r="B10" s="434" t="s">
        <v>522</v>
      </c>
      <c r="C10" s="434"/>
      <c r="D10" s="434"/>
      <c r="E10" s="434"/>
      <c r="F10" s="434"/>
    </row>
    <row r="11" spans="1:6" ht="30" customHeight="1">
      <c r="A11" s="18"/>
      <c r="B11" s="434" t="s">
        <v>523</v>
      </c>
      <c r="C11" s="434"/>
      <c r="D11" s="434"/>
      <c r="E11" s="434"/>
      <c r="F11" s="434"/>
    </row>
    <row r="12" spans="1:6" ht="30" customHeight="1">
      <c r="A12" s="18"/>
      <c r="B12" s="434" t="s">
        <v>524</v>
      </c>
      <c r="C12" s="434"/>
      <c r="D12" s="434"/>
      <c r="E12" s="434"/>
      <c r="F12" s="434"/>
    </row>
    <row r="13" spans="1:6" ht="30" customHeight="1">
      <c r="A13" s="18"/>
      <c r="B13" s="434" t="s">
        <v>525</v>
      </c>
      <c r="C13" s="434"/>
      <c r="D13" s="434"/>
      <c r="E13" s="434"/>
      <c r="F13" s="434"/>
    </row>
    <row r="14" spans="1:6">
      <c r="B14" s="433"/>
      <c r="C14" s="433"/>
      <c r="D14" s="433"/>
      <c r="E14" s="433"/>
      <c r="F14" s="433"/>
    </row>
    <row r="15" spans="1:6" s="55" customFormat="1" ht="68.25" customHeight="1">
      <c r="A15" s="136" t="s">
        <v>97</v>
      </c>
      <c r="B15" s="137" t="s">
        <v>98</v>
      </c>
      <c r="C15" s="138" t="s">
        <v>74</v>
      </c>
      <c r="D15" s="138" t="s">
        <v>75</v>
      </c>
      <c r="E15" s="139" t="s">
        <v>76</v>
      </c>
      <c r="F15" s="140" t="s">
        <v>77</v>
      </c>
    </row>
    <row r="16" spans="1:6" ht="273" customHeight="1">
      <c r="A16" s="60" t="s">
        <v>12</v>
      </c>
      <c r="B16" s="141" t="s">
        <v>645</v>
      </c>
      <c r="C16" s="61" t="s">
        <v>92</v>
      </c>
      <c r="D16" s="62">
        <v>240</v>
      </c>
      <c r="E16" s="166"/>
      <c r="F16" s="73">
        <f>SUM(D16*E16)</f>
        <v>0</v>
      </c>
    </row>
    <row r="17" spans="1:6">
      <c r="A17" s="60"/>
      <c r="B17" s="58"/>
      <c r="C17" s="61"/>
      <c r="D17" s="62"/>
      <c r="E17" s="62"/>
      <c r="F17" s="119"/>
    </row>
    <row r="18" spans="1:6" ht="195" customHeight="1">
      <c r="A18" s="60" t="s">
        <v>108</v>
      </c>
      <c r="B18" s="58" t="s">
        <v>483</v>
      </c>
      <c r="C18" s="61"/>
      <c r="D18" s="62"/>
      <c r="E18" s="174"/>
      <c r="F18" s="73"/>
    </row>
    <row r="19" spans="1:6" ht="14.25" customHeight="1">
      <c r="A19" s="60"/>
      <c r="B19" s="58" t="s">
        <v>304</v>
      </c>
      <c r="C19" s="61" t="s">
        <v>78</v>
      </c>
      <c r="D19" s="62">
        <v>6</v>
      </c>
      <c r="E19" s="166"/>
      <c r="F19" s="73">
        <f t="shared" ref="F19:F27" si="0">SUM(D19*E19)</f>
        <v>0</v>
      </c>
    </row>
    <row r="20" spans="1:6" ht="14.25" customHeight="1">
      <c r="A20" s="60"/>
      <c r="B20" s="58" t="s">
        <v>305</v>
      </c>
      <c r="C20" s="61" t="s">
        <v>78</v>
      </c>
      <c r="D20" s="62">
        <v>2</v>
      </c>
      <c r="E20" s="166"/>
      <c r="F20" s="73">
        <f t="shared" si="0"/>
        <v>0</v>
      </c>
    </row>
    <row r="21" spans="1:6" ht="14.25" customHeight="1">
      <c r="A21" s="60"/>
      <c r="B21" s="58" t="s">
        <v>306</v>
      </c>
      <c r="C21" s="61" t="s">
        <v>78</v>
      </c>
      <c r="D21" s="62">
        <v>1</v>
      </c>
      <c r="E21" s="166"/>
      <c r="F21" s="73">
        <f t="shared" si="0"/>
        <v>0</v>
      </c>
    </row>
    <row r="22" spans="1:6" ht="14.25" customHeight="1">
      <c r="A22" s="60"/>
      <c r="B22" s="58" t="s">
        <v>307</v>
      </c>
      <c r="C22" s="61" t="s">
        <v>78</v>
      </c>
      <c r="D22" s="62">
        <v>2</v>
      </c>
      <c r="E22" s="166"/>
      <c r="F22" s="73">
        <f t="shared" si="0"/>
        <v>0</v>
      </c>
    </row>
    <row r="23" spans="1:6" ht="14.25" customHeight="1">
      <c r="A23" s="60"/>
      <c r="B23" s="58" t="s">
        <v>308</v>
      </c>
      <c r="C23" s="61" t="s">
        <v>78</v>
      </c>
      <c r="D23" s="62">
        <v>1</v>
      </c>
      <c r="E23" s="166"/>
      <c r="F23" s="73">
        <f t="shared" si="0"/>
        <v>0</v>
      </c>
    </row>
    <row r="24" spans="1:6" ht="14.25" customHeight="1">
      <c r="A24" s="60"/>
      <c r="B24" s="58" t="s">
        <v>309</v>
      </c>
      <c r="C24" s="61" t="s">
        <v>310</v>
      </c>
      <c r="D24" s="62">
        <v>1</v>
      </c>
      <c r="E24" s="166"/>
      <c r="F24" s="73">
        <f t="shared" si="0"/>
        <v>0</v>
      </c>
    </row>
    <row r="25" spans="1:6" ht="14.25" customHeight="1">
      <c r="A25" s="60"/>
      <c r="B25" s="58" t="s">
        <v>311</v>
      </c>
      <c r="C25" s="61" t="s">
        <v>78</v>
      </c>
      <c r="D25" s="62">
        <v>2</v>
      </c>
      <c r="E25" s="166"/>
      <c r="F25" s="73">
        <f t="shared" si="0"/>
        <v>0</v>
      </c>
    </row>
    <row r="26" spans="1:6" ht="14.25" customHeight="1">
      <c r="A26" s="60"/>
      <c r="B26" s="58" t="s">
        <v>312</v>
      </c>
      <c r="C26" s="61" t="s">
        <v>310</v>
      </c>
      <c r="D26" s="62">
        <v>1</v>
      </c>
      <c r="E26" s="166"/>
      <c r="F26" s="73">
        <f t="shared" si="0"/>
        <v>0</v>
      </c>
    </row>
    <row r="27" spans="1:6" ht="14.25" customHeight="1">
      <c r="A27" s="60"/>
      <c r="B27" s="58" t="s">
        <v>313</v>
      </c>
      <c r="C27" s="61" t="s">
        <v>310</v>
      </c>
      <c r="D27" s="62">
        <v>1</v>
      </c>
      <c r="E27" s="166"/>
      <c r="F27" s="73">
        <f t="shared" si="0"/>
        <v>0</v>
      </c>
    </row>
    <row r="28" spans="1:6">
      <c r="A28" s="60"/>
      <c r="B28" s="58"/>
      <c r="C28" s="61"/>
      <c r="D28" s="62"/>
      <c r="E28" s="62"/>
      <c r="F28" s="119"/>
    </row>
    <row r="29" spans="1:6" ht="194.25" customHeight="1">
      <c r="A29" s="60" t="s">
        <v>109</v>
      </c>
      <c r="B29" s="58" t="s">
        <v>484</v>
      </c>
      <c r="C29" s="61"/>
      <c r="D29" s="62"/>
      <c r="E29" s="62"/>
      <c r="F29" s="73"/>
    </row>
    <row r="30" spans="1:6" ht="14.25" customHeight="1">
      <c r="A30" s="60"/>
      <c r="B30" s="58" t="s">
        <v>316</v>
      </c>
      <c r="C30" s="61" t="s">
        <v>78</v>
      </c>
      <c r="D30" s="62">
        <v>6</v>
      </c>
      <c r="E30" s="166"/>
      <c r="F30" s="73">
        <f>SUM(D30*E30)</f>
        <v>0</v>
      </c>
    </row>
    <row r="31" spans="1:6" ht="14.25" customHeight="1">
      <c r="A31" s="60"/>
      <c r="B31" s="58" t="s">
        <v>314</v>
      </c>
      <c r="C31" s="61" t="s">
        <v>78</v>
      </c>
      <c r="D31" s="62">
        <v>2</v>
      </c>
      <c r="E31" s="166"/>
      <c r="F31" s="73">
        <f>SUM(D31*E31)</f>
        <v>0</v>
      </c>
    </row>
    <row r="32" spans="1:6" ht="14.25" customHeight="1">
      <c r="A32" s="60"/>
      <c r="B32" s="58" t="s">
        <v>317</v>
      </c>
      <c r="C32" s="61" t="s">
        <v>78</v>
      </c>
      <c r="D32" s="62">
        <v>1</v>
      </c>
      <c r="E32" s="166"/>
      <c r="F32" s="73">
        <f t="shared" ref="F32:F38" si="1">SUM(D32*E32)</f>
        <v>0</v>
      </c>
    </row>
    <row r="33" spans="1:6" ht="14.25" customHeight="1">
      <c r="A33" s="60"/>
      <c r="B33" s="58" t="s">
        <v>318</v>
      </c>
      <c r="C33" s="61" t="s">
        <v>78</v>
      </c>
      <c r="D33" s="62">
        <v>2</v>
      </c>
      <c r="E33" s="166"/>
      <c r="F33" s="73">
        <f t="shared" si="1"/>
        <v>0</v>
      </c>
    </row>
    <row r="34" spans="1:6" ht="14.25" customHeight="1">
      <c r="A34" s="60"/>
      <c r="B34" s="58" t="s">
        <v>319</v>
      </c>
      <c r="C34" s="61" t="s">
        <v>78</v>
      </c>
      <c r="D34" s="62">
        <v>1</v>
      </c>
      <c r="E34" s="166"/>
      <c r="F34" s="73">
        <f t="shared" si="1"/>
        <v>0</v>
      </c>
    </row>
    <row r="35" spans="1:6" ht="14.25" customHeight="1">
      <c r="A35" s="60"/>
      <c r="B35" s="58" t="s">
        <v>320</v>
      </c>
      <c r="C35" s="61" t="s">
        <v>310</v>
      </c>
      <c r="D35" s="62">
        <v>2</v>
      </c>
      <c r="E35" s="166"/>
      <c r="F35" s="73">
        <f t="shared" si="1"/>
        <v>0</v>
      </c>
    </row>
    <row r="36" spans="1:6" ht="14.25" customHeight="1">
      <c r="A36" s="60"/>
      <c r="B36" s="58" t="s">
        <v>321</v>
      </c>
      <c r="C36" s="61" t="s">
        <v>78</v>
      </c>
      <c r="D36" s="62">
        <v>2</v>
      </c>
      <c r="E36" s="166"/>
      <c r="F36" s="73">
        <f t="shared" si="1"/>
        <v>0</v>
      </c>
    </row>
    <row r="37" spans="1:6" ht="14.25" customHeight="1">
      <c r="A37" s="60"/>
      <c r="B37" s="58" t="s">
        <v>322</v>
      </c>
      <c r="C37" s="61" t="s">
        <v>310</v>
      </c>
      <c r="D37" s="62">
        <v>1</v>
      </c>
      <c r="E37" s="166"/>
      <c r="F37" s="73">
        <f t="shared" si="1"/>
        <v>0</v>
      </c>
    </row>
    <row r="38" spans="1:6" ht="14.25" customHeight="1">
      <c r="A38" s="60"/>
      <c r="B38" s="58" t="s">
        <v>323</v>
      </c>
      <c r="C38" s="61" t="s">
        <v>310</v>
      </c>
      <c r="D38" s="62">
        <v>1</v>
      </c>
      <c r="E38" s="166"/>
      <c r="F38" s="73">
        <f t="shared" si="1"/>
        <v>0</v>
      </c>
    </row>
    <row r="39" spans="1:6">
      <c r="A39" s="60"/>
      <c r="B39" s="58"/>
      <c r="C39" s="61"/>
      <c r="D39" s="62"/>
      <c r="E39" s="62"/>
      <c r="F39" s="119"/>
    </row>
    <row r="40" spans="1:6" ht="224.25" customHeight="1">
      <c r="A40" s="60" t="s">
        <v>109</v>
      </c>
      <c r="B40" s="58" t="s">
        <v>485</v>
      </c>
      <c r="C40" s="61"/>
      <c r="D40" s="62"/>
      <c r="E40" s="62"/>
      <c r="F40" s="73"/>
    </row>
    <row r="41" spans="1:6">
      <c r="A41" s="142"/>
      <c r="B41" s="67" t="s">
        <v>315</v>
      </c>
      <c r="C41" s="143" t="s">
        <v>79</v>
      </c>
      <c r="D41" s="63">
        <v>6</v>
      </c>
      <c r="E41" s="172"/>
      <c r="F41" s="144">
        <f t="shared" ref="F41:F46" si="2">SUM(D41*E41)</f>
        <v>0</v>
      </c>
    </row>
    <row r="42" spans="1:6">
      <c r="A42" s="142"/>
      <c r="B42" s="67" t="s">
        <v>283</v>
      </c>
      <c r="C42" s="143" t="s">
        <v>79</v>
      </c>
      <c r="D42" s="63">
        <v>1</v>
      </c>
      <c r="E42" s="172"/>
      <c r="F42" s="144">
        <f t="shared" si="2"/>
        <v>0</v>
      </c>
    </row>
    <row r="43" spans="1:6">
      <c r="A43" s="142"/>
      <c r="B43" s="67" t="s">
        <v>284</v>
      </c>
      <c r="C43" s="143" t="s">
        <v>79</v>
      </c>
      <c r="D43" s="63">
        <v>2</v>
      </c>
      <c r="E43" s="172"/>
      <c r="F43" s="144">
        <f t="shared" si="2"/>
        <v>0</v>
      </c>
    </row>
    <row r="44" spans="1:6">
      <c r="A44" s="142"/>
      <c r="B44" s="67" t="s">
        <v>285</v>
      </c>
      <c r="C44" s="143" t="s">
        <v>79</v>
      </c>
      <c r="D44" s="63">
        <v>1</v>
      </c>
      <c r="E44" s="172"/>
      <c r="F44" s="144">
        <f t="shared" si="2"/>
        <v>0</v>
      </c>
    </row>
    <row r="45" spans="1:6">
      <c r="A45" s="142"/>
      <c r="B45" s="67" t="s">
        <v>286</v>
      </c>
      <c r="C45" s="143" t="s">
        <v>79</v>
      </c>
      <c r="D45" s="63">
        <v>2</v>
      </c>
      <c r="E45" s="172"/>
      <c r="F45" s="144">
        <f t="shared" si="2"/>
        <v>0</v>
      </c>
    </row>
    <row r="46" spans="1:6">
      <c r="A46" s="142"/>
      <c r="B46" s="67" t="s">
        <v>287</v>
      </c>
      <c r="C46" s="143" t="s">
        <v>79</v>
      </c>
      <c r="D46" s="63">
        <v>1</v>
      </c>
      <c r="E46" s="172"/>
      <c r="F46" s="144">
        <f t="shared" si="2"/>
        <v>0</v>
      </c>
    </row>
    <row r="47" spans="1:6">
      <c r="A47" s="60"/>
      <c r="B47" s="58"/>
      <c r="C47" s="82"/>
      <c r="D47" s="62"/>
      <c r="E47" s="80"/>
      <c r="F47" s="80"/>
    </row>
    <row r="48" spans="1:6" ht="227.25" customHeight="1">
      <c r="A48" s="60" t="s">
        <v>109</v>
      </c>
      <c r="B48" s="58" t="s">
        <v>486</v>
      </c>
      <c r="C48" s="61"/>
      <c r="D48" s="62"/>
      <c r="E48" s="62"/>
      <c r="F48" s="73"/>
    </row>
    <row r="49" spans="1:6">
      <c r="A49" s="142"/>
      <c r="B49" s="67" t="s">
        <v>288</v>
      </c>
      <c r="C49" s="143" t="s">
        <v>79</v>
      </c>
      <c r="D49" s="63">
        <v>2</v>
      </c>
      <c r="E49" s="172"/>
      <c r="F49" s="144">
        <f>SUM(D49*E49)</f>
        <v>0</v>
      </c>
    </row>
    <row r="50" spans="1:6">
      <c r="A50" s="60"/>
      <c r="B50" s="58"/>
      <c r="C50" s="82"/>
      <c r="D50" s="62"/>
      <c r="E50" s="80"/>
      <c r="F50" s="80"/>
    </row>
    <row r="51" spans="1:6" ht="224.25" customHeight="1">
      <c r="A51" s="60" t="s">
        <v>109</v>
      </c>
      <c r="B51" s="58" t="s">
        <v>487</v>
      </c>
      <c r="C51" s="61"/>
      <c r="D51" s="62"/>
      <c r="E51" s="62"/>
      <c r="F51" s="73"/>
    </row>
    <row r="52" spans="1:6">
      <c r="A52" s="60"/>
      <c r="B52" s="58" t="s">
        <v>289</v>
      </c>
      <c r="C52" s="82" t="s">
        <v>79</v>
      </c>
      <c r="D52" s="62">
        <v>1</v>
      </c>
      <c r="E52" s="167"/>
      <c r="F52" s="80">
        <f t="shared" ref="F52:F53" si="3">SUM(D52*E52)</f>
        <v>0</v>
      </c>
    </row>
    <row r="53" spans="1:6">
      <c r="A53" s="60"/>
      <c r="B53" s="58" t="s">
        <v>290</v>
      </c>
      <c r="C53" s="82" t="s">
        <v>79</v>
      </c>
      <c r="D53" s="62">
        <v>1</v>
      </c>
      <c r="E53" s="167"/>
      <c r="F53" s="80">
        <f t="shared" si="3"/>
        <v>0</v>
      </c>
    </row>
    <row r="54" spans="1:6" ht="15" customHeight="1">
      <c r="A54" s="60"/>
      <c r="B54" s="58"/>
      <c r="C54" s="61"/>
      <c r="D54" s="62"/>
      <c r="E54" s="80"/>
      <c r="F54" s="119"/>
    </row>
    <row r="55" spans="1:6" ht="239.25" customHeight="1">
      <c r="A55" s="60" t="s">
        <v>109</v>
      </c>
      <c r="B55" s="58" t="s">
        <v>488</v>
      </c>
      <c r="C55" s="61"/>
      <c r="D55" s="62"/>
      <c r="E55" s="62"/>
      <c r="F55" s="73"/>
    </row>
    <row r="56" spans="1:6">
      <c r="A56" s="142"/>
      <c r="B56" s="67" t="s">
        <v>301</v>
      </c>
      <c r="C56" s="143" t="s">
        <v>79</v>
      </c>
      <c r="D56" s="63">
        <v>2</v>
      </c>
      <c r="E56" s="172"/>
      <c r="F56" s="144">
        <f>SUM(D56*E56)</f>
        <v>0</v>
      </c>
    </row>
    <row r="57" spans="1:6">
      <c r="A57" s="60"/>
      <c r="B57" s="58"/>
      <c r="C57" s="61"/>
      <c r="D57" s="62"/>
      <c r="E57" s="62"/>
      <c r="F57" s="119"/>
    </row>
    <row r="58" spans="1:6" ht="194.25" customHeight="1">
      <c r="A58" s="60" t="s">
        <v>110</v>
      </c>
      <c r="B58" s="58" t="s">
        <v>489</v>
      </c>
      <c r="C58" s="61" t="s">
        <v>123</v>
      </c>
      <c r="D58" s="62">
        <v>5.85</v>
      </c>
      <c r="E58" s="166"/>
      <c r="F58" s="73">
        <f>SUM(D58*E58)</f>
        <v>0</v>
      </c>
    </row>
    <row r="59" spans="1:6">
      <c r="A59" s="60"/>
      <c r="B59" s="58"/>
      <c r="C59" s="61"/>
      <c r="D59" s="62"/>
      <c r="E59" s="62"/>
      <c r="F59" s="119"/>
    </row>
    <row r="60" spans="1:6" ht="90" customHeight="1">
      <c r="A60" s="60" t="s">
        <v>112</v>
      </c>
      <c r="B60" s="58" t="s">
        <v>324</v>
      </c>
      <c r="C60" s="61" t="s">
        <v>78</v>
      </c>
      <c r="D60" s="62">
        <v>18</v>
      </c>
      <c r="E60" s="166"/>
      <c r="F60" s="73">
        <f>SUM(D60*E60)</f>
        <v>0</v>
      </c>
    </row>
    <row r="61" spans="1:6" ht="15" customHeight="1">
      <c r="A61" s="60"/>
      <c r="B61" s="58"/>
      <c r="C61" s="61"/>
      <c r="D61" s="62"/>
      <c r="E61" s="62"/>
      <c r="F61" s="119"/>
    </row>
    <row r="62" spans="1:6" ht="45" customHeight="1">
      <c r="A62" s="60" t="s">
        <v>110</v>
      </c>
      <c r="B62" s="58" t="s">
        <v>181</v>
      </c>
      <c r="C62" s="61" t="s">
        <v>82</v>
      </c>
      <c r="D62" s="62">
        <v>1</v>
      </c>
      <c r="E62" s="166"/>
      <c r="F62" s="119">
        <f t="shared" ref="F62:F64" si="4">SUM(D62*E62)</f>
        <v>0</v>
      </c>
    </row>
    <row r="63" spans="1:6" ht="15" customHeight="1">
      <c r="A63" s="60"/>
      <c r="B63" s="58"/>
      <c r="C63" s="61"/>
      <c r="D63" s="62"/>
      <c r="E63" s="62"/>
      <c r="F63" s="119"/>
    </row>
    <row r="64" spans="1:6" ht="171" customHeight="1">
      <c r="A64" s="60" t="s">
        <v>112</v>
      </c>
      <c r="B64" s="58" t="s">
        <v>463</v>
      </c>
      <c r="C64" s="61" t="s">
        <v>92</v>
      </c>
      <c r="D64" s="62">
        <v>135</v>
      </c>
      <c r="E64" s="166"/>
      <c r="F64" s="119">
        <f t="shared" si="4"/>
        <v>0</v>
      </c>
    </row>
    <row r="65" spans="1:6">
      <c r="A65" s="60"/>
      <c r="B65" s="66"/>
      <c r="C65" s="75"/>
      <c r="D65" s="77"/>
      <c r="E65" s="77"/>
      <c r="F65" s="145"/>
    </row>
    <row r="66" spans="1:6">
      <c r="A66" s="60"/>
      <c r="B66" s="86" t="s">
        <v>159</v>
      </c>
      <c r="C66" s="87"/>
      <c r="D66" s="88"/>
      <c r="E66" s="88"/>
      <c r="F66" s="112">
        <f>SUM(F16:F65)</f>
        <v>0</v>
      </c>
    </row>
    <row r="67" spans="1:6">
      <c r="A67" s="60"/>
      <c r="B67" s="66" t="s">
        <v>613</v>
      </c>
      <c r="C67" s="65"/>
      <c r="D67" s="65"/>
      <c r="E67" s="65"/>
      <c r="F67" s="65">
        <f>SUM(F66*0.1)</f>
        <v>0</v>
      </c>
    </row>
    <row r="68" spans="1:6">
      <c r="A68" s="60"/>
      <c r="B68" s="67" t="s">
        <v>494</v>
      </c>
      <c r="F68" s="43">
        <f>SUM(F66:F67)</f>
        <v>0</v>
      </c>
    </row>
    <row r="69" spans="1:6">
      <c r="A69" s="60"/>
      <c r="B69" s="58"/>
      <c r="C69" s="61"/>
      <c r="D69" s="62"/>
      <c r="E69" s="62"/>
    </row>
    <row r="70" spans="1:6">
      <c r="A70" s="60"/>
      <c r="B70" s="58"/>
      <c r="C70" s="61"/>
      <c r="D70" s="62"/>
      <c r="E70" s="62"/>
    </row>
    <row r="71" spans="1:6">
      <c r="A71" s="60"/>
      <c r="B71" s="58"/>
      <c r="C71" s="61"/>
      <c r="D71" s="62"/>
      <c r="E71" s="62"/>
    </row>
    <row r="72" spans="1:6">
      <c r="A72" s="60"/>
      <c r="B72" s="58"/>
      <c r="C72" s="61"/>
      <c r="D72" s="62"/>
      <c r="E72" s="62"/>
    </row>
    <row r="73" spans="1:6">
      <c r="A73" s="60"/>
      <c r="B73" s="58"/>
      <c r="C73" s="61"/>
      <c r="D73" s="62"/>
      <c r="E73" s="62"/>
    </row>
    <row r="74" spans="1:6">
      <c r="A74" s="60"/>
      <c r="B74" s="58"/>
      <c r="C74" s="61"/>
      <c r="D74" s="62"/>
      <c r="E74" s="62"/>
    </row>
    <row r="75" spans="1:6">
      <c r="A75" s="60"/>
      <c r="B75" s="58"/>
      <c r="C75" s="61"/>
      <c r="D75" s="62"/>
      <c r="E75" s="62"/>
    </row>
    <row r="76" spans="1:6">
      <c r="A76" s="60"/>
      <c r="B76" s="58"/>
      <c r="C76" s="61"/>
      <c r="D76" s="62"/>
      <c r="E76" s="62"/>
    </row>
    <row r="77" spans="1:6">
      <c r="A77" s="60"/>
      <c r="B77" s="58"/>
      <c r="C77" s="61"/>
      <c r="D77" s="62"/>
      <c r="E77" s="62"/>
    </row>
    <row r="78" spans="1:6">
      <c r="A78" s="60"/>
      <c r="B78" s="58"/>
      <c r="C78" s="61"/>
      <c r="D78" s="62"/>
      <c r="E78" s="62"/>
    </row>
    <row r="79" spans="1:6">
      <c r="A79" s="60"/>
      <c r="B79" s="58"/>
      <c r="C79" s="61"/>
      <c r="D79" s="62"/>
      <c r="E79" s="62"/>
    </row>
    <row r="80" spans="1:6">
      <c r="A80" s="60"/>
      <c r="B80" s="58"/>
      <c r="C80" s="61"/>
      <c r="D80" s="62"/>
      <c r="E80" s="62"/>
    </row>
    <row r="81" spans="1:5">
      <c r="A81" s="60"/>
      <c r="B81" s="58"/>
      <c r="C81" s="61"/>
      <c r="D81" s="62"/>
      <c r="E81" s="62"/>
    </row>
    <row r="82" spans="1:5">
      <c r="A82" s="60"/>
      <c r="B82" s="58"/>
      <c r="C82" s="61"/>
      <c r="D82" s="62"/>
      <c r="E82" s="62"/>
    </row>
    <row r="83" spans="1:5">
      <c r="A83" s="60"/>
      <c r="B83" s="58"/>
      <c r="C83" s="61"/>
      <c r="D83" s="62"/>
      <c r="E83" s="62"/>
    </row>
    <row r="84" spans="1:5">
      <c r="A84" s="60"/>
      <c r="B84" s="58"/>
      <c r="C84" s="61"/>
      <c r="D84" s="62"/>
      <c r="E84" s="62"/>
    </row>
    <row r="85" spans="1:5">
      <c r="A85" s="60"/>
      <c r="B85" s="58"/>
      <c r="C85" s="61"/>
      <c r="D85" s="62"/>
      <c r="E85" s="62"/>
    </row>
    <row r="86" spans="1:5">
      <c r="A86" s="60"/>
      <c r="B86" s="58"/>
      <c r="C86" s="61"/>
      <c r="D86" s="62"/>
      <c r="E86" s="62"/>
    </row>
    <row r="87" spans="1:5">
      <c r="A87" s="60"/>
      <c r="B87" s="58"/>
      <c r="C87" s="61"/>
      <c r="D87" s="62"/>
      <c r="E87" s="62"/>
    </row>
    <row r="88" spans="1:5">
      <c r="A88" s="60"/>
      <c r="B88" s="58"/>
      <c r="C88" s="61"/>
      <c r="D88" s="62"/>
      <c r="E88" s="62"/>
    </row>
    <row r="89" spans="1:5">
      <c r="A89" s="60"/>
      <c r="B89" s="58"/>
      <c r="C89" s="61"/>
      <c r="D89" s="62"/>
      <c r="E89" s="62"/>
    </row>
    <row r="90" spans="1:5">
      <c r="A90" s="60"/>
      <c r="B90" s="58"/>
      <c r="C90" s="61"/>
      <c r="D90" s="62"/>
      <c r="E90" s="62"/>
    </row>
    <row r="91" spans="1:5">
      <c r="A91" s="60"/>
      <c r="B91" s="58"/>
      <c r="C91" s="61"/>
      <c r="D91" s="62"/>
      <c r="E91" s="62"/>
    </row>
    <row r="92" spans="1:5">
      <c r="A92" s="60"/>
      <c r="B92" s="58"/>
      <c r="C92" s="61"/>
      <c r="D92" s="62"/>
      <c r="E92" s="62"/>
    </row>
    <row r="93" spans="1:5">
      <c r="A93" s="60"/>
      <c r="B93" s="58"/>
      <c r="C93" s="61"/>
      <c r="D93" s="62"/>
      <c r="E93" s="62"/>
    </row>
    <row r="94" spans="1:5">
      <c r="A94" s="60"/>
      <c r="B94" s="58"/>
      <c r="C94" s="61"/>
      <c r="D94" s="62"/>
      <c r="E94" s="62"/>
    </row>
    <row r="95" spans="1:5">
      <c r="A95" s="60"/>
      <c r="B95" s="58"/>
      <c r="C95" s="61"/>
      <c r="D95" s="62"/>
      <c r="E95" s="62"/>
    </row>
    <row r="96" spans="1:5">
      <c r="A96" s="60"/>
      <c r="B96" s="58"/>
      <c r="C96" s="61"/>
      <c r="D96" s="62"/>
      <c r="E96" s="62"/>
    </row>
    <row r="97" spans="1:5">
      <c r="A97" s="60"/>
      <c r="B97" s="58"/>
      <c r="C97" s="61"/>
      <c r="D97" s="62"/>
      <c r="E97" s="62"/>
    </row>
    <row r="98" spans="1:5">
      <c r="A98" s="60"/>
      <c r="B98" s="58"/>
      <c r="C98" s="61"/>
      <c r="D98" s="62"/>
      <c r="E98" s="62"/>
    </row>
    <row r="99" spans="1:5">
      <c r="A99" s="60"/>
      <c r="B99" s="58"/>
      <c r="C99" s="61"/>
      <c r="D99" s="62"/>
      <c r="E99" s="62"/>
    </row>
    <row r="100" spans="1:5">
      <c r="A100" s="60"/>
      <c r="B100" s="58"/>
      <c r="C100" s="61"/>
      <c r="D100" s="62"/>
      <c r="E100" s="62"/>
    </row>
    <row r="101" spans="1:5">
      <c r="A101" s="60"/>
      <c r="B101" s="58"/>
      <c r="C101" s="61"/>
      <c r="D101" s="62"/>
      <c r="E101" s="62"/>
    </row>
    <row r="102" spans="1:5">
      <c r="A102" s="60"/>
      <c r="B102" s="58"/>
      <c r="C102" s="61"/>
      <c r="D102" s="62"/>
      <c r="E102" s="62"/>
    </row>
    <row r="103" spans="1:5">
      <c r="A103" s="60"/>
      <c r="B103" s="58"/>
      <c r="C103" s="61"/>
      <c r="D103" s="62"/>
      <c r="E103" s="62"/>
    </row>
    <row r="104" spans="1:5">
      <c r="A104" s="60"/>
      <c r="B104" s="58"/>
      <c r="C104" s="61"/>
      <c r="D104" s="62"/>
      <c r="E104" s="62"/>
    </row>
    <row r="105" spans="1:5">
      <c r="A105" s="60"/>
      <c r="B105" s="58"/>
      <c r="C105" s="61"/>
      <c r="D105" s="62"/>
      <c r="E105" s="62"/>
    </row>
    <row r="106" spans="1:5">
      <c r="A106" s="60"/>
      <c r="B106" s="58"/>
      <c r="C106" s="61"/>
      <c r="D106" s="62"/>
      <c r="E106" s="62"/>
    </row>
    <row r="107" spans="1:5">
      <c r="A107" s="60"/>
      <c r="B107" s="58"/>
      <c r="C107" s="61"/>
      <c r="D107" s="62"/>
      <c r="E107" s="62"/>
    </row>
    <row r="108" spans="1:5">
      <c r="A108" s="60"/>
      <c r="B108" s="58"/>
      <c r="C108" s="61"/>
      <c r="D108" s="62"/>
      <c r="E108" s="62"/>
    </row>
    <row r="109" spans="1:5">
      <c r="A109" s="60"/>
      <c r="B109" s="58"/>
      <c r="C109" s="61"/>
      <c r="D109" s="62"/>
      <c r="E109" s="62"/>
    </row>
    <row r="110" spans="1:5">
      <c r="A110" s="60"/>
      <c r="B110" s="58"/>
      <c r="C110" s="61"/>
      <c r="D110" s="62"/>
      <c r="E110" s="62"/>
    </row>
    <row r="111" spans="1:5">
      <c r="A111" s="60"/>
      <c r="B111" s="58"/>
      <c r="C111" s="61"/>
      <c r="D111" s="62"/>
      <c r="E111" s="62"/>
    </row>
    <row r="112" spans="1:5">
      <c r="A112" s="60"/>
      <c r="B112" s="58"/>
      <c r="C112" s="61"/>
      <c r="D112" s="62"/>
      <c r="E112" s="62"/>
    </row>
    <row r="113" spans="1:5">
      <c r="A113" s="60"/>
      <c r="B113" s="58"/>
      <c r="C113" s="61"/>
      <c r="D113" s="62"/>
      <c r="E113" s="62"/>
    </row>
    <row r="114" spans="1:5">
      <c r="A114" s="60"/>
      <c r="B114" s="58"/>
      <c r="C114" s="61"/>
      <c r="D114" s="62"/>
      <c r="E114" s="62"/>
    </row>
    <row r="115" spans="1:5">
      <c r="A115" s="60"/>
      <c r="B115" s="58"/>
      <c r="C115" s="61"/>
      <c r="D115" s="62"/>
      <c r="E115" s="62"/>
    </row>
    <row r="116" spans="1:5">
      <c r="A116" s="60"/>
      <c r="B116" s="58"/>
      <c r="C116" s="61"/>
      <c r="D116" s="62"/>
      <c r="E116" s="62"/>
    </row>
    <row r="117" spans="1:5">
      <c r="A117" s="60"/>
      <c r="B117" s="58"/>
      <c r="C117" s="61"/>
      <c r="D117" s="62"/>
      <c r="E117" s="62"/>
    </row>
    <row r="118" spans="1:5">
      <c r="A118" s="60"/>
      <c r="B118" s="58"/>
      <c r="C118" s="61"/>
      <c r="D118" s="62"/>
      <c r="E118" s="62"/>
    </row>
    <row r="119" spans="1:5">
      <c r="A119" s="60"/>
      <c r="B119" s="58"/>
      <c r="C119" s="61"/>
      <c r="D119" s="62"/>
      <c r="E119" s="62"/>
    </row>
    <row r="120" spans="1:5">
      <c r="A120" s="60"/>
      <c r="B120" s="58"/>
      <c r="C120" s="61"/>
      <c r="D120" s="62"/>
      <c r="E120" s="62"/>
    </row>
    <row r="121" spans="1:5">
      <c r="A121" s="60"/>
      <c r="B121" s="58"/>
      <c r="C121" s="61"/>
      <c r="D121" s="62"/>
      <c r="E121" s="62"/>
    </row>
    <row r="122" spans="1:5">
      <c r="A122" s="60"/>
      <c r="B122" s="58"/>
      <c r="C122" s="61"/>
      <c r="D122" s="62"/>
      <c r="E122" s="62"/>
    </row>
    <row r="123" spans="1:5">
      <c r="A123" s="60"/>
      <c r="B123" s="58"/>
      <c r="C123" s="61"/>
      <c r="D123" s="62"/>
      <c r="E123" s="62"/>
    </row>
    <row r="124" spans="1:5">
      <c r="A124" s="60"/>
      <c r="B124" s="58"/>
      <c r="C124" s="61"/>
      <c r="D124" s="62"/>
      <c r="E124" s="62"/>
    </row>
    <row r="125" spans="1:5">
      <c r="A125" s="60"/>
      <c r="B125" s="58"/>
      <c r="C125" s="61"/>
      <c r="D125" s="62"/>
      <c r="E125" s="62"/>
    </row>
    <row r="126" spans="1:5">
      <c r="A126" s="60"/>
    </row>
  </sheetData>
  <sheetProtection algorithmName="SHA-512" hashValue="KnvAKhCQ4QgjOMdwhfPQJ4+hhzIeGMmYVStsuLjRjeULAxfunI7bhqT6QH2xCgjoqt2FkzvtNBaJZkKwgKX+qA==" saltValue="YlkYIkloHx7eEZ8kzr+V9g==" spinCount="100000" sheet="1" objects="1" scenarios="1"/>
  <mergeCells count="11">
    <mergeCell ref="B14:F14"/>
    <mergeCell ref="B3:F3"/>
    <mergeCell ref="B4:F4"/>
    <mergeCell ref="B5:F5"/>
    <mergeCell ref="B6:F6"/>
    <mergeCell ref="B7:F7"/>
    <mergeCell ref="B10:F10"/>
    <mergeCell ref="B11:F11"/>
    <mergeCell ref="B12:F12"/>
    <mergeCell ref="B13:F13"/>
    <mergeCell ref="B9:F9"/>
  </mergeCells>
  <pageMargins left="0.70866141732283472" right="0.70866141732283472" top="0.74803149606299213" bottom="0.74803149606299213" header="0.31496062992125984" footer="0.31496062992125984"/>
  <pageSetup paperSize="9" scale="80" firstPageNumber="60" orientation="portrait" useFirstPageNumber="1" horizontalDpi="1440" verticalDpi="1440" r:id="rId1"/>
  <headerFooter>
    <oddFooter>&amp;LPONUDBENI PREDRAČUN VRTEC MLADI ROD ENOTA ČIRA ČARA&amp;R&amp;P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F34"/>
  <sheetViews>
    <sheetView zoomScaleNormal="100" workbookViewId="0">
      <selection activeCell="G28" sqref="G28"/>
    </sheetView>
  </sheetViews>
  <sheetFormatPr defaultColWidth="8.85546875" defaultRowHeight="15"/>
  <cols>
    <col min="1" max="1" width="9.7109375" style="20" customWidth="1"/>
    <col min="2" max="2" width="45.7109375" style="19" customWidth="1"/>
    <col min="3" max="3" width="5.7109375" style="20" customWidth="1"/>
    <col min="4" max="4" width="6.7109375" style="20" customWidth="1"/>
    <col min="5" max="6" width="9.7109375" style="20" customWidth="1"/>
    <col min="7" max="16384" width="8.85546875" style="20"/>
  </cols>
  <sheetData>
    <row r="1" spans="1:6">
      <c r="A1" s="18" t="s">
        <v>26</v>
      </c>
    </row>
    <row r="3" spans="1:6" ht="15" customHeight="1">
      <c r="A3" s="434" t="s">
        <v>27</v>
      </c>
      <c r="B3" s="434"/>
      <c r="C3" s="434"/>
      <c r="D3" s="434"/>
      <c r="E3" s="434"/>
    </row>
    <row r="4" spans="1:6" ht="15" customHeight="1">
      <c r="A4" s="434"/>
      <c r="B4" s="434"/>
      <c r="C4" s="434"/>
      <c r="D4" s="434"/>
      <c r="E4" s="434"/>
    </row>
    <row r="5" spans="1:6" ht="15" customHeight="1"/>
    <row r="6" spans="1:6" ht="15" customHeight="1">
      <c r="A6" s="21"/>
      <c r="B6" s="21"/>
      <c r="C6" s="21"/>
      <c r="D6" s="21"/>
      <c r="E6" s="21"/>
      <c r="F6" s="21"/>
    </row>
    <row r="7" spans="1:6" ht="15" customHeight="1">
      <c r="A7" s="21"/>
      <c r="B7" s="433" t="s">
        <v>29</v>
      </c>
      <c r="C7" s="433"/>
      <c r="D7" s="433"/>
      <c r="E7" s="433"/>
      <c r="F7" s="21"/>
    </row>
    <row r="8" spans="1:6" ht="15" customHeight="1">
      <c r="B8" s="436" t="s">
        <v>30</v>
      </c>
      <c r="C8" s="436"/>
      <c r="D8" s="436"/>
      <c r="E8" s="436"/>
    </row>
    <row r="9" spans="1:6" ht="30" customHeight="1">
      <c r="B9" s="437" t="s">
        <v>31</v>
      </c>
      <c r="C9" s="437"/>
      <c r="D9" s="437"/>
      <c r="E9" s="437"/>
    </row>
    <row r="10" spans="1:6" ht="30" customHeight="1">
      <c r="B10" s="433" t="s">
        <v>32</v>
      </c>
      <c r="C10" s="433"/>
      <c r="D10" s="433"/>
      <c r="E10" s="433"/>
    </row>
    <row r="11" spans="1:6" ht="30" customHeight="1">
      <c r="B11" s="433" t="s">
        <v>33</v>
      </c>
      <c r="C11" s="433"/>
      <c r="D11" s="433"/>
      <c r="E11" s="433"/>
    </row>
    <row r="12" spans="1:6" ht="30" customHeight="1">
      <c r="B12" s="433" t="s">
        <v>34</v>
      </c>
      <c r="C12" s="433"/>
      <c r="D12" s="433"/>
      <c r="E12" s="433"/>
    </row>
    <row r="13" spans="1:6">
      <c r="B13" s="433" t="s">
        <v>187</v>
      </c>
      <c r="C13" s="433"/>
      <c r="D13" s="433"/>
      <c r="E13" s="433"/>
    </row>
    <row r="14" spans="1:6">
      <c r="B14" s="433" t="s">
        <v>35</v>
      </c>
      <c r="C14" s="433"/>
      <c r="D14" s="433"/>
      <c r="E14" s="433"/>
    </row>
    <row r="15" spans="1:6">
      <c r="B15" s="433" t="s">
        <v>36</v>
      </c>
      <c r="C15" s="433"/>
      <c r="D15" s="433"/>
      <c r="E15" s="433"/>
    </row>
    <row r="16" spans="1:6">
      <c r="B16" s="433" t="s">
        <v>37</v>
      </c>
      <c r="C16" s="433"/>
      <c r="D16" s="433"/>
      <c r="E16" s="433"/>
    </row>
    <row r="17" spans="2:5" ht="30" customHeight="1">
      <c r="B17" s="435" t="s">
        <v>38</v>
      </c>
      <c r="C17" s="435"/>
      <c r="D17" s="435"/>
      <c r="E17" s="435"/>
    </row>
    <row r="18" spans="2:5" ht="27.75" customHeight="1">
      <c r="B18" s="435" t="s">
        <v>188</v>
      </c>
      <c r="C18" s="435"/>
      <c r="D18" s="435"/>
      <c r="E18" s="435"/>
    </row>
    <row r="19" spans="2:5" ht="29.25" customHeight="1">
      <c r="B19" s="435" t="s">
        <v>39</v>
      </c>
      <c r="C19" s="435"/>
      <c r="D19" s="435"/>
      <c r="E19" s="435"/>
    </row>
    <row r="20" spans="2:5" ht="45" customHeight="1">
      <c r="B20" s="435" t="s">
        <v>40</v>
      </c>
      <c r="C20" s="435"/>
      <c r="D20" s="435"/>
      <c r="E20" s="435"/>
    </row>
    <row r="21" spans="2:5" ht="27" customHeight="1">
      <c r="B21" s="435" t="s">
        <v>41</v>
      </c>
      <c r="C21" s="435"/>
      <c r="D21" s="435"/>
      <c r="E21" s="435"/>
    </row>
    <row r="22" spans="2:5" ht="27.75" customHeight="1">
      <c r="B22" s="433" t="s">
        <v>42</v>
      </c>
      <c r="C22" s="433"/>
      <c r="D22" s="433"/>
      <c r="E22" s="433"/>
    </row>
    <row r="23" spans="2:5" ht="27.75" customHeight="1">
      <c r="B23" s="433" t="s">
        <v>44</v>
      </c>
      <c r="C23" s="433"/>
      <c r="D23" s="433"/>
      <c r="E23" s="433"/>
    </row>
    <row r="24" spans="2:5">
      <c r="B24" s="433" t="s">
        <v>43</v>
      </c>
      <c r="C24" s="433"/>
      <c r="D24" s="433"/>
      <c r="E24" s="433"/>
    </row>
    <row r="25" spans="2:5" ht="57.75" customHeight="1">
      <c r="B25" s="434" t="s">
        <v>45</v>
      </c>
      <c r="C25" s="434"/>
      <c r="D25" s="434"/>
      <c r="E25" s="434"/>
    </row>
    <row r="27" spans="2:5" ht="150">
      <c r="B27" s="22" t="s">
        <v>664</v>
      </c>
    </row>
    <row r="28" spans="2:5" ht="210">
      <c r="B28" s="22" t="s">
        <v>665</v>
      </c>
    </row>
    <row r="29" spans="2:5" ht="90">
      <c r="B29" s="23" t="s">
        <v>666</v>
      </c>
    </row>
    <row r="30" spans="2:5" ht="135">
      <c r="B30" s="23" t="s">
        <v>667</v>
      </c>
    </row>
    <row r="31" spans="2:5" ht="45">
      <c r="B31" s="22" t="s">
        <v>668</v>
      </c>
    </row>
    <row r="32" spans="2:5" ht="315">
      <c r="B32" s="22" t="s">
        <v>669</v>
      </c>
    </row>
    <row r="33" spans="2:2" ht="90">
      <c r="B33" s="22" t="s">
        <v>670</v>
      </c>
    </row>
    <row r="34" spans="2:2" ht="225">
      <c r="B34" s="23" t="s">
        <v>671</v>
      </c>
    </row>
  </sheetData>
  <sheetProtection algorithmName="SHA-512" hashValue="Pzyzz0T6jd/3Q8BHR4McvuiOr4K7qX1/TTnIY8fHkOkl/RXcfYcHhoVrZeat5PNGZzgyhIfFk0xmmmrcscIY+w==" saltValue="2Q6bmN5kgx5hX06sef/zqA==" spinCount="100000" sheet="1" objects="1" scenarios="1"/>
  <mergeCells count="20">
    <mergeCell ref="A3:E4"/>
    <mergeCell ref="B8:E8"/>
    <mergeCell ref="B16:E16"/>
    <mergeCell ref="B7:E7"/>
    <mergeCell ref="B9:E9"/>
    <mergeCell ref="B10:E10"/>
    <mergeCell ref="B11:E11"/>
    <mergeCell ref="B12:E12"/>
    <mergeCell ref="B13:E13"/>
    <mergeCell ref="B14:E14"/>
    <mergeCell ref="B15:E15"/>
    <mergeCell ref="B23:E23"/>
    <mergeCell ref="B24:E24"/>
    <mergeCell ref="B25:E25"/>
    <mergeCell ref="B17:E17"/>
    <mergeCell ref="B18:E18"/>
    <mergeCell ref="B19:E19"/>
    <mergeCell ref="B20:E20"/>
    <mergeCell ref="B21:E21"/>
    <mergeCell ref="B22:E22"/>
  </mergeCells>
  <pageMargins left="0.70866141732283472" right="0.70866141732283472" top="0.74803149606299213" bottom="0.74803149606299213" header="0.31496062992125984" footer="0.31496062992125984"/>
  <pageSetup paperSize="9" scale="80" firstPageNumber="2" orientation="portrait" useFirstPageNumber="1" horizontalDpi="1440" verticalDpi="1440" r:id="rId1"/>
  <headerFooter>
    <oddFooter>&amp;LPONUDBENI PREDRAČUN VRTEC MLADI ROD ENOTA ČIRA ČARA&amp;R&amp;P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F80"/>
  <sheetViews>
    <sheetView showZeros="0" workbookViewId="0">
      <selection activeCell="G5" sqref="G5"/>
    </sheetView>
  </sheetViews>
  <sheetFormatPr defaultColWidth="8.85546875" defaultRowHeight="15"/>
  <cols>
    <col min="1" max="1" width="9.7109375" style="20" customWidth="1"/>
    <col min="2" max="2" width="45.7109375" style="20" customWidth="1"/>
    <col min="3" max="3" width="5.7109375" style="20" customWidth="1"/>
    <col min="4" max="4" width="6.7109375" style="20" customWidth="1"/>
    <col min="5" max="6" width="9.7109375" style="20" customWidth="1"/>
    <col min="7" max="16384" width="8.85546875" style="20"/>
  </cols>
  <sheetData>
    <row r="1" spans="1:6" s="80" customFormat="1">
      <c r="A1" s="113" t="s">
        <v>174</v>
      </c>
      <c r="B1" s="113" t="s">
        <v>175</v>
      </c>
    </row>
    <row r="2" spans="1:6">
      <c r="A2" s="18"/>
      <c r="B2" s="18"/>
    </row>
    <row r="3" spans="1:6">
      <c r="B3" s="433" t="s">
        <v>100</v>
      </c>
      <c r="C3" s="433"/>
      <c r="D3" s="433"/>
      <c r="E3" s="433"/>
      <c r="F3" s="433"/>
    </row>
    <row r="4" spans="1:6" ht="45" customHeight="1">
      <c r="B4" s="433" t="s">
        <v>114</v>
      </c>
      <c r="C4" s="433"/>
      <c r="D4" s="433"/>
      <c r="E4" s="433"/>
      <c r="F4" s="433"/>
    </row>
    <row r="5" spans="1:6" ht="45" customHeight="1">
      <c r="B5" s="433" t="s">
        <v>103</v>
      </c>
      <c r="C5" s="433"/>
      <c r="D5" s="433"/>
      <c r="E5" s="433"/>
      <c r="F5" s="433"/>
    </row>
    <row r="6" spans="1:6" ht="44.25" customHeight="1">
      <c r="B6" s="433" t="s">
        <v>130</v>
      </c>
      <c r="C6" s="433"/>
      <c r="D6" s="433"/>
      <c r="E6" s="433"/>
      <c r="F6" s="433"/>
    </row>
    <row r="7" spans="1:6" ht="45" customHeight="1">
      <c r="B7" s="433" t="s">
        <v>115</v>
      </c>
      <c r="C7" s="433"/>
      <c r="D7" s="433"/>
      <c r="E7" s="433"/>
      <c r="F7" s="433"/>
    </row>
    <row r="8" spans="1:6" s="128" customFormat="1" ht="30" customHeight="1">
      <c r="A8" s="123"/>
      <c r="B8" s="433" t="s">
        <v>133</v>
      </c>
      <c r="C8" s="433"/>
      <c r="D8" s="433"/>
      <c r="E8" s="433"/>
      <c r="F8" s="433"/>
    </row>
    <row r="9" spans="1:6" s="128" customFormat="1" ht="15" customHeight="1">
      <c r="A9" s="123"/>
      <c r="B9" s="21"/>
      <c r="C9" s="21"/>
      <c r="D9" s="21"/>
      <c r="E9" s="21"/>
      <c r="F9" s="21"/>
    </row>
    <row r="10" spans="1:6" s="49" customFormat="1">
      <c r="A10" s="51" t="s">
        <v>97</v>
      </c>
      <c r="B10" s="52" t="s">
        <v>98</v>
      </c>
      <c r="C10" s="69" t="s">
        <v>74</v>
      </c>
      <c r="D10" s="69" t="s">
        <v>75</v>
      </c>
      <c r="E10" s="71" t="s">
        <v>76</v>
      </c>
      <c r="F10" s="72" t="s">
        <v>77</v>
      </c>
    </row>
    <row r="11" spans="1:6" ht="135">
      <c r="A11" s="60" t="s">
        <v>12</v>
      </c>
      <c r="B11" s="58" t="s">
        <v>172</v>
      </c>
      <c r="C11" s="61" t="s">
        <v>92</v>
      </c>
      <c r="D11" s="62">
        <v>2</v>
      </c>
      <c r="E11" s="166"/>
      <c r="F11" s="43">
        <f>SUM(D11*E11)</f>
        <v>0</v>
      </c>
    </row>
    <row r="12" spans="1:6">
      <c r="A12" s="60"/>
      <c r="B12" s="58"/>
      <c r="C12" s="61"/>
      <c r="D12" s="62"/>
      <c r="E12" s="62"/>
      <c r="F12" s="49"/>
    </row>
    <row r="13" spans="1:6" ht="135">
      <c r="A13" s="56" t="s">
        <v>106</v>
      </c>
      <c r="B13" s="132" t="s">
        <v>436</v>
      </c>
      <c r="C13" s="61"/>
      <c r="D13" s="62"/>
      <c r="E13" s="174"/>
      <c r="F13" s="43"/>
    </row>
    <row r="14" spans="1:6">
      <c r="A14" s="56"/>
      <c r="B14" s="132" t="s">
        <v>435</v>
      </c>
      <c r="C14" s="61" t="s">
        <v>92</v>
      </c>
      <c r="D14" s="62">
        <v>23</v>
      </c>
      <c r="E14" s="166"/>
      <c r="F14" s="43">
        <f>SUM(D14*E14)</f>
        <v>0</v>
      </c>
    </row>
    <row r="15" spans="1:6">
      <c r="A15" s="60"/>
      <c r="B15" s="66"/>
      <c r="C15" s="114"/>
      <c r="D15" s="115"/>
      <c r="E15" s="81"/>
      <c r="F15" s="30"/>
    </row>
    <row r="16" spans="1:6">
      <c r="A16" s="60"/>
      <c r="B16" s="86" t="s">
        <v>173</v>
      </c>
      <c r="C16" s="116"/>
      <c r="D16" s="117"/>
      <c r="E16" s="118"/>
      <c r="F16" s="112">
        <f>SUM(F11:F15)</f>
        <v>0</v>
      </c>
    </row>
    <row r="17" spans="1:6">
      <c r="A17" s="60"/>
      <c r="B17" s="66" t="s">
        <v>613</v>
      </c>
      <c r="C17" s="65"/>
      <c r="D17" s="65"/>
      <c r="E17" s="65"/>
      <c r="F17" s="65">
        <f>SUM(F16*0.1)</f>
        <v>0</v>
      </c>
    </row>
    <row r="18" spans="1:6">
      <c r="A18" s="60"/>
      <c r="B18" s="67" t="s">
        <v>494</v>
      </c>
      <c r="C18" s="49"/>
      <c r="D18" s="49"/>
      <c r="E18" s="49"/>
      <c r="F18" s="43">
        <f>SUM(F16:F17)</f>
        <v>0</v>
      </c>
    </row>
    <row r="19" spans="1:6" ht="15" customHeight="1">
      <c r="A19" s="60"/>
      <c r="B19" s="58"/>
      <c r="C19" s="82"/>
      <c r="D19" s="60"/>
      <c r="E19" s="80"/>
    </row>
    <row r="20" spans="1:6">
      <c r="A20" s="60"/>
      <c r="B20" s="58"/>
      <c r="C20" s="82"/>
      <c r="D20" s="60"/>
      <c r="E20" s="80"/>
    </row>
    <row r="21" spans="1:6">
      <c r="A21" s="60"/>
      <c r="B21" s="58"/>
      <c r="C21" s="82"/>
      <c r="D21" s="60"/>
      <c r="E21" s="80"/>
    </row>
    <row r="22" spans="1:6">
      <c r="A22" s="60"/>
      <c r="B22" s="58"/>
      <c r="C22" s="82"/>
      <c r="D22" s="60"/>
      <c r="E22" s="80"/>
    </row>
    <row r="23" spans="1:6">
      <c r="A23" s="60"/>
      <c r="B23" s="58"/>
      <c r="C23" s="82"/>
      <c r="D23" s="60"/>
      <c r="E23" s="80"/>
    </row>
    <row r="24" spans="1:6">
      <c r="A24" s="60"/>
      <c r="B24" s="58"/>
      <c r="C24" s="82"/>
      <c r="D24" s="60"/>
      <c r="E24" s="80"/>
    </row>
    <row r="25" spans="1:6">
      <c r="A25" s="60"/>
      <c r="B25" s="58"/>
      <c r="C25" s="82"/>
      <c r="D25" s="60"/>
      <c r="E25" s="80"/>
    </row>
    <row r="26" spans="1:6">
      <c r="A26" s="60"/>
      <c r="B26" s="58"/>
      <c r="C26" s="82"/>
      <c r="D26" s="60"/>
      <c r="E26" s="80"/>
    </row>
    <row r="27" spans="1:6">
      <c r="A27" s="60"/>
      <c r="B27" s="58"/>
      <c r="C27" s="82"/>
      <c r="D27" s="60"/>
      <c r="E27" s="80"/>
    </row>
    <row r="28" spans="1:6">
      <c r="A28" s="60"/>
      <c r="B28" s="58"/>
      <c r="C28" s="82"/>
      <c r="D28" s="60"/>
      <c r="E28" s="80"/>
    </row>
    <row r="29" spans="1:6">
      <c r="A29" s="60"/>
      <c r="B29" s="58"/>
      <c r="C29" s="82"/>
      <c r="D29" s="60"/>
      <c r="E29" s="80"/>
    </row>
    <row r="30" spans="1:6">
      <c r="A30" s="60"/>
      <c r="B30" s="58"/>
      <c r="C30" s="82"/>
      <c r="D30" s="60"/>
      <c r="E30" s="80"/>
    </row>
    <row r="31" spans="1:6">
      <c r="A31" s="60"/>
      <c r="B31" s="58"/>
      <c r="C31" s="82"/>
      <c r="D31" s="60"/>
      <c r="E31" s="80"/>
    </row>
    <row r="32" spans="1:6">
      <c r="A32" s="60"/>
      <c r="B32" s="58"/>
      <c r="C32" s="82"/>
      <c r="D32" s="60"/>
      <c r="E32" s="80"/>
    </row>
    <row r="33" spans="1:5">
      <c r="A33" s="60"/>
      <c r="B33" s="58"/>
      <c r="C33" s="82"/>
      <c r="D33" s="60"/>
      <c r="E33" s="80"/>
    </row>
    <row r="34" spans="1:5">
      <c r="A34" s="60"/>
      <c r="B34" s="58"/>
      <c r="C34" s="82"/>
      <c r="D34" s="60"/>
      <c r="E34" s="80"/>
    </row>
    <row r="35" spans="1:5">
      <c r="A35" s="60"/>
      <c r="B35" s="58"/>
      <c r="C35" s="82"/>
      <c r="D35" s="60"/>
      <c r="E35" s="80"/>
    </row>
    <row r="36" spans="1:5">
      <c r="A36" s="60"/>
      <c r="B36" s="58"/>
      <c r="C36" s="82"/>
      <c r="D36" s="60"/>
      <c r="E36" s="80"/>
    </row>
    <row r="37" spans="1:5">
      <c r="A37" s="60"/>
      <c r="B37" s="58"/>
      <c r="C37" s="82"/>
      <c r="D37" s="60"/>
      <c r="E37" s="80"/>
    </row>
    <row r="38" spans="1:5">
      <c r="A38" s="60"/>
      <c r="B38" s="58"/>
      <c r="C38" s="82"/>
      <c r="D38" s="60"/>
      <c r="E38" s="80"/>
    </row>
    <row r="39" spans="1:5">
      <c r="A39" s="60"/>
      <c r="B39" s="58"/>
      <c r="C39" s="82"/>
      <c r="D39" s="60"/>
      <c r="E39" s="80"/>
    </row>
    <row r="40" spans="1:5">
      <c r="A40" s="60"/>
      <c r="B40" s="58"/>
      <c r="C40" s="82"/>
      <c r="D40" s="60"/>
      <c r="E40" s="80"/>
    </row>
    <row r="41" spans="1:5">
      <c r="A41" s="60"/>
      <c r="B41" s="58"/>
      <c r="C41" s="82"/>
      <c r="D41" s="60"/>
      <c r="E41" s="80"/>
    </row>
    <row r="42" spans="1:5">
      <c r="A42" s="60"/>
      <c r="B42" s="58"/>
      <c r="C42" s="82"/>
      <c r="D42" s="60"/>
      <c r="E42" s="80"/>
    </row>
    <row r="43" spans="1:5">
      <c r="A43" s="60"/>
      <c r="B43" s="58"/>
      <c r="C43" s="82"/>
      <c r="D43" s="60"/>
      <c r="E43" s="80"/>
    </row>
    <row r="44" spans="1:5">
      <c r="A44" s="60"/>
      <c r="B44" s="58"/>
      <c r="C44" s="82"/>
      <c r="D44" s="60"/>
      <c r="E44" s="80"/>
    </row>
    <row r="45" spans="1:5">
      <c r="A45" s="60"/>
      <c r="B45" s="58"/>
      <c r="C45" s="82"/>
      <c r="D45" s="60"/>
      <c r="E45" s="80"/>
    </row>
    <row r="46" spans="1:5">
      <c r="A46" s="60"/>
      <c r="B46" s="58"/>
      <c r="C46" s="82"/>
      <c r="D46" s="60"/>
      <c r="E46" s="80"/>
    </row>
    <row r="47" spans="1:5">
      <c r="A47" s="60"/>
      <c r="B47" s="58"/>
      <c r="C47" s="82"/>
      <c r="D47" s="60"/>
      <c r="E47" s="80"/>
    </row>
    <row r="48" spans="1:5">
      <c r="A48" s="60"/>
      <c r="B48" s="58"/>
      <c r="C48" s="82"/>
      <c r="D48" s="60"/>
      <c r="E48" s="80"/>
    </row>
    <row r="49" spans="1:5">
      <c r="A49" s="60"/>
      <c r="B49" s="58"/>
      <c r="C49" s="82"/>
      <c r="D49" s="60"/>
      <c r="E49" s="80"/>
    </row>
    <row r="50" spans="1:5">
      <c r="A50" s="60"/>
      <c r="B50" s="58"/>
      <c r="C50" s="82"/>
      <c r="D50" s="60"/>
      <c r="E50" s="80"/>
    </row>
    <row r="51" spans="1:5">
      <c r="A51" s="60"/>
      <c r="B51" s="58"/>
      <c r="C51" s="82"/>
      <c r="D51" s="60"/>
      <c r="E51" s="80"/>
    </row>
    <row r="52" spans="1:5">
      <c r="A52" s="60"/>
      <c r="B52" s="58"/>
      <c r="C52" s="82"/>
      <c r="D52" s="60"/>
      <c r="E52" s="80"/>
    </row>
    <row r="53" spans="1:5">
      <c r="A53" s="60"/>
      <c r="B53" s="58"/>
      <c r="C53" s="82"/>
      <c r="D53" s="60"/>
      <c r="E53" s="80"/>
    </row>
    <row r="54" spans="1:5">
      <c r="A54" s="60"/>
      <c r="B54" s="58"/>
      <c r="C54" s="82"/>
      <c r="D54" s="60"/>
      <c r="E54" s="80"/>
    </row>
    <row r="55" spans="1:5">
      <c r="A55" s="60"/>
      <c r="B55" s="58"/>
      <c r="C55" s="82"/>
      <c r="D55" s="60"/>
      <c r="E55" s="80"/>
    </row>
    <row r="56" spans="1:5">
      <c r="A56" s="60"/>
      <c r="B56" s="58"/>
      <c r="C56" s="82"/>
      <c r="D56" s="60"/>
      <c r="E56" s="80"/>
    </row>
    <row r="57" spans="1:5">
      <c r="A57" s="60"/>
      <c r="B57" s="58"/>
      <c r="C57" s="82"/>
      <c r="D57" s="60"/>
      <c r="E57" s="80"/>
    </row>
    <row r="58" spans="1:5">
      <c r="A58" s="60"/>
      <c r="B58" s="58"/>
      <c r="C58" s="82"/>
      <c r="D58" s="60"/>
      <c r="E58" s="80"/>
    </row>
    <row r="59" spans="1:5">
      <c r="A59" s="60"/>
      <c r="B59" s="58"/>
      <c r="C59" s="82"/>
      <c r="D59" s="60"/>
      <c r="E59" s="80"/>
    </row>
    <row r="60" spans="1:5">
      <c r="A60" s="60"/>
      <c r="B60" s="58"/>
      <c r="C60" s="82"/>
      <c r="D60" s="60"/>
      <c r="E60" s="80"/>
    </row>
    <row r="61" spans="1:5">
      <c r="A61" s="60"/>
      <c r="B61" s="58"/>
      <c r="C61" s="82"/>
      <c r="D61" s="60"/>
      <c r="E61" s="80"/>
    </row>
    <row r="62" spans="1:5">
      <c r="A62" s="60"/>
      <c r="B62" s="58"/>
      <c r="C62" s="82"/>
      <c r="D62" s="60"/>
      <c r="E62" s="80"/>
    </row>
    <row r="63" spans="1:5">
      <c r="A63" s="60"/>
      <c r="B63" s="58"/>
      <c r="C63" s="82"/>
      <c r="D63" s="60"/>
      <c r="E63" s="80"/>
    </row>
    <row r="64" spans="1:5">
      <c r="A64" s="60"/>
      <c r="B64" s="58"/>
      <c r="C64" s="82"/>
      <c r="D64" s="60"/>
      <c r="E64" s="80"/>
    </row>
    <row r="65" spans="1:5">
      <c r="A65" s="60"/>
      <c r="B65" s="58"/>
      <c r="C65" s="82"/>
      <c r="D65" s="60"/>
      <c r="E65" s="80"/>
    </row>
    <row r="66" spans="1:5">
      <c r="A66" s="60"/>
      <c r="B66" s="58"/>
      <c r="C66" s="82"/>
      <c r="D66" s="60"/>
      <c r="E66" s="80"/>
    </row>
    <row r="67" spans="1:5">
      <c r="A67" s="60"/>
      <c r="B67" s="58"/>
      <c r="C67" s="82"/>
      <c r="D67" s="60"/>
      <c r="E67" s="80"/>
    </row>
    <row r="68" spans="1:5">
      <c r="A68" s="60"/>
      <c r="B68" s="58"/>
      <c r="C68" s="82"/>
      <c r="D68" s="60"/>
      <c r="E68" s="80"/>
    </row>
    <row r="69" spans="1:5">
      <c r="A69" s="60"/>
      <c r="B69" s="58"/>
      <c r="C69" s="82"/>
      <c r="D69" s="60"/>
      <c r="E69" s="80"/>
    </row>
    <row r="70" spans="1:5">
      <c r="A70" s="60"/>
      <c r="B70" s="58"/>
      <c r="C70" s="82"/>
      <c r="D70" s="60"/>
      <c r="E70" s="80"/>
    </row>
    <row r="71" spans="1:5">
      <c r="A71" s="60"/>
      <c r="B71" s="58"/>
      <c r="C71" s="82"/>
      <c r="D71" s="60"/>
      <c r="E71" s="80"/>
    </row>
    <row r="72" spans="1:5">
      <c r="A72" s="60"/>
      <c r="B72" s="58"/>
      <c r="C72" s="82"/>
      <c r="D72" s="60"/>
      <c r="E72" s="80"/>
    </row>
    <row r="73" spans="1:5">
      <c r="A73" s="60"/>
      <c r="B73" s="58"/>
      <c r="C73" s="82"/>
      <c r="D73" s="60"/>
      <c r="E73" s="80"/>
    </row>
    <row r="74" spans="1:5">
      <c r="A74" s="60"/>
      <c r="B74" s="58"/>
      <c r="C74" s="82"/>
      <c r="D74" s="60"/>
      <c r="E74" s="80"/>
    </row>
    <row r="75" spans="1:5">
      <c r="A75" s="60"/>
      <c r="B75" s="58"/>
      <c r="C75" s="82"/>
      <c r="D75" s="60"/>
      <c r="E75" s="80"/>
    </row>
    <row r="76" spans="1:5">
      <c r="A76" s="60"/>
      <c r="B76" s="58"/>
      <c r="C76" s="82"/>
      <c r="D76" s="60"/>
      <c r="E76" s="80"/>
    </row>
    <row r="77" spans="1:5">
      <c r="A77" s="60"/>
      <c r="B77" s="58"/>
      <c r="C77" s="82"/>
      <c r="D77" s="60"/>
      <c r="E77" s="80"/>
    </row>
    <row r="78" spans="1:5">
      <c r="A78" s="60"/>
      <c r="B78" s="58"/>
      <c r="C78" s="82"/>
      <c r="D78" s="60"/>
      <c r="E78" s="80"/>
    </row>
    <row r="79" spans="1:5">
      <c r="A79" s="60"/>
      <c r="B79" s="58"/>
      <c r="C79" s="82"/>
      <c r="D79" s="60"/>
      <c r="E79" s="80"/>
    </row>
    <row r="80" spans="1:5">
      <c r="A80" s="60"/>
    </row>
  </sheetData>
  <sheetProtection algorithmName="SHA-512" hashValue="IIKQpHCC3YIDfJqmfQdLbxKNGQxdu/+TbMx0PufuPSBz9gT3pRmiOdrNzAfWYq8LO3o7wxkJZQ1BrE3OgJ8FYA==" saltValue="VU3uteMXdKt4H3yb5UxY3A==" spinCount="100000" sheet="1" objects="1" scenarios="1"/>
  <mergeCells count="6">
    <mergeCell ref="B8:F8"/>
    <mergeCell ref="B3:F3"/>
    <mergeCell ref="B4:F4"/>
    <mergeCell ref="B5:F5"/>
    <mergeCell ref="B6:F6"/>
    <mergeCell ref="B7:F7"/>
  </mergeCells>
  <pageMargins left="0.70866141732283472" right="0.70866141732283472" top="0.74803149606299213" bottom="0.74803149606299213" header="0.31496062992125984" footer="0.31496062992125984"/>
  <pageSetup paperSize="9" scale="80" firstPageNumber="64" orientation="portrait" useFirstPageNumber="1" r:id="rId1"/>
  <headerFooter>
    <oddFooter>&amp;LPONUDBENI PREDRAČUN VRTEC MLADI ROD ENOTA ČIRA ČARA&amp;R&amp;P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H82"/>
  <sheetViews>
    <sheetView showZeros="0" zoomScaleNormal="100" workbookViewId="0">
      <selection activeCell="H28" sqref="H28"/>
    </sheetView>
  </sheetViews>
  <sheetFormatPr defaultColWidth="8.85546875" defaultRowHeight="15"/>
  <cols>
    <col min="1" max="1" width="9.7109375" style="20" customWidth="1"/>
    <col min="2" max="2" width="45.7109375" style="20" customWidth="1"/>
    <col min="3" max="3" width="5.7109375" style="20" customWidth="1"/>
    <col min="4" max="4" width="6.7109375" style="20" customWidth="1"/>
    <col min="5" max="6" width="9.7109375" style="20" customWidth="1"/>
    <col min="7" max="16384" width="8.85546875" style="20"/>
  </cols>
  <sheetData>
    <row r="1" spans="1:6">
      <c r="A1" s="18" t="s">
        <v>491</v>
      </c>
      <c r="B1" s="18" t="s">
        <v>495</v>
      </c>
    </row>
    <row r="2" spans="1:6">
      <c r="A2" s="18"/>
      <c r="B2" s="18"/>
    </row>
    <row r="3" spans="1:6">
      <c r="B3" s="433" t="s">
        <v>100</v>
      </c>
      <c r="C3" s="433"/>
      <c r="D3" s="433"/>
      <c r="E3" s="433"/>
      <c r="F3" s="433"/>
    </row>
    <row r="4" spans="1:6" ht="45" customHeight="1">
      <c r="B4" s="433" t="s">
        <v>114</v>
      </c>
      <c r="C4" s="433"/>
      <c r="D4" s="433"/>
      <c r="E4" s="433"/>
      <c r="F4" s="433"/>
    </row>
    <row r="5" spans="1:6" ht="45" customHeight="1">
      <c r="B5" s="433" t="s">
        <v>103</v>
      </c>
      <c r="C5" s="433"/>
      <c r="D5" s="433"/>
      <c r="E5" s="433"/>
      <c r="F5" s="433"/>
    </row>
    <row r="6" spans="1:6" ht="44.25" customHeight="1">
      <c r="B6" s="433" t="s">
        <v>130</v>
      </c>
      <c r="C6" s="433"/>
      <c r="D6" s="433"/>
      <c r="E6" s="433"/>
      <c r="F6" s="433"/>
    </row>
    <row r="7" spans="1:6" ht="45" customHeight="1">
      <c r="B7" s="433" t="s">
        <v>115</v>
      </c>
      <c r="C7" s="433"/>
      <c r="D7" s="433"/>
      <c r="E7" s="433"/>
      <c r="F7" s="433"/>
    </row>
    <row r="8" spans="1:6" s="128" customFormat="1" ht="30" customHeight="1">
      <c r="A8" s="123"/>
      <c r="B8" s="433" t="s">
        <v>133</v>
      </c>
      <c r="C8" s="433"/>
      <c r="D8" s="433"/>
      <c r="E8" s="433"/>
      <c r="F8" s="433"/>
    </row>
    <row r="9" spans="1:6" s="128" customFormat="1" ht="15" customHeight="1">
      <c r="A9" s="123"/>
      <c r="B9" s="21"/>
      <c r="C9" s="21"/>
      <c r="D9" s="21"/>
      <c r="E9" s="21"/>
      <c r="F9" s="21"/>
    </row>
    <row r="10" spans="1:6">
      <c r="A10" s="123" t="s">
        <v>97</v>
      </c>
      <c r="B10" s="124" t="s">
        <v>98</v>
      </c>
      <c r="C10" s="69" t="s">
        <v>74</v>
      </c>
      <c r="D10" s="69" t="s">
        <v>75</v>
      </c>
      <c r="E10" s="71" t="s">
        <v>76</v>
      </c>
      <c r="F10" s="127" t="s">
        <v>77</v>
      </c>
    </row>
    <row r="11" spans="1:6" ht="15" customHeight="1">
      <c r="A11" s="60"/>
      <c r="B11" s="147"/>
      <c r="C11" s="61"/>
      <c r="D11" s="62"/>
      <c r="E11" s="146"/>
      <c r="F11" s="43"/>
    </row>
    <row r="12" spans="1:6" ht="90" customHeight="1">
      <c r="A12" s="60" t="s">
        <v>12</v>
      </c>
      <c r="B12" s="130" t="s">
        <v>492</v>
      </c>
      <c r="C12" s="61" t="s">
        <v>79</v>
      </c>
      <c r="D12" s="62">
        <v>1</v>
      </c>
      <c r="E12" s="166"/>
      <c r="F12" s="43">
        <f>SUM(D12*E12)</f>
        <v>0</v>
      </c>
    </row>
    <row r="13" spans="1:6" ht="15" customHeight="1">
      <c r="A13" s="60"/>
      <c r="B13" s="130"/>
      <c r="C13" s="61"/>
      <c r="D13" s="62"/>
      <c r="E13" s="146"/>
      <c r="F13" s="43"/>
    </row>
    <row r="14" spans="1:6" ht="330" customHeight="1">
      <c r="A14" s="60" t="s">
        <v>106</v>
      </c>
      <c r="B14" s="130" t="s">
        <v>651</v>
      </c>
      <c r="C14" s="61" t="s">
        <v>79</v>
      </c>
      <c r="D14" s="62">
        <v>1</v>
      </c>
      <c r="E14" s="166"/>
      <c r="F14" s="43">
        <f>SUM(D14*E14)</f>
        <v>0</v>
      </c>
    </row>
    <row r="15" spans="1:6" ht="15" customHeight="1">
      <c r="A15" s="60"/>
      <c r="B15" s="130"/>
      <c r="C15" s="61"/>
      <c r="D15" s="62"/>
      <c r="E15" s="146"/>
      <c r="F15" s="43"/>
    </row>
    <row r="16" spans="1:6" ht="302.25" customHeight="1">
      <c r="A16" s="60" t="s">
        <v>108</v>
      </c>
      <c r="B16" s="130" t="s">
        <v>650</v>
      </c>
      <c r="C16" s="61" t="s">
        <v>79</v>
      </c>
      <c r="D16" s="62">
        <v>1</v>
      </c>
      <c r="E16" s="166"/>
      <c r="F16" s="43">
        <f>SUM(D16*E16)</f>
        <v>0</v>
      </c>
    </row>
    <row r="17" spans="1:8" ht="14.25" customHeight="1">
      <c r="A17" s="60"/>
      <c r="B17" s="130"/>
      <c r="C17" s="61"/>
      <c r="D17" s="62"/>
      <c r="E17" s="146"/>
      <c r="F17" s="43"/>
    </row>
    <row r="18" spans="1:8" ht="46.5" customHeight="1">
      <c r="A18" s="60" t="s">
        <v>109</v>
      </c>
      <c r="B18" s="130" t="s">
        <v>652</v>
      </c>
      <c r="C18" s="61" t="s">
        <v>79</v>
      </c>
      <c r="D18" s="62">
        <v>1</v>
      </c>
      <c r="E18" s="166"/>
      <c r="F18" s="43">
        <f>SUM(D18*E18)</f>
        <v>0</v>
      </c>
    </row>
    <row r="19" spans="1:8">
      <c r="A19" s="115"/>
      <c r="B19" s="66"/>
      <c r="C19" s="114"/>
      <c r="D19" s="115"/>
      <c r="E19" s="81"/>
      <c r="F19" s="30"/>
    </row>
    <row r="20" spans="1:8">
      <c r="A20" s="60"/>
      <c r="B20" s="58" t="s">
        <v>493</v>
      </c>
      <c r="C20" s="82"/>
      <c r="D20" s="60"/>
      <c r="E20" s="80"/>
      <c r="F20" s="79">
        <f>SUM(F11:F19)</f>
        <v>0</v>
      </c>
    </row>
    <row r="21" spans="1:8" ht="15" customHeight="1">
      <c r="A21" s="148"/>
      <c r="B21" s="149"/>
      <c r="C21" s="149"/>
      <c r="D21" s="150"/>
      <c r="E21" s="149"/>
      <c r="F21" s="149"/>
    </row>
    <row r="22" spans="1:8">
      <c r="A22" s="151"/>
      <c r="B22" s="152" t="s">
        <v>494</v>
      </c>
      <c r="C22" s="152"/>
      <c r="D22" s="153"/>
      <c r="E22" s="152"/>
      <c r="F22" s="154">
        <f>SUM(F20)</f>
        <v>0</v>
      </c>
    </row>
    <row r="23" spans="1:8">
      <c r="A23" s="60"/>
      <c r="B23" s="66" t="s">
        <v>613</v>
      </c>
      <c r="C23" s="65"/>
      <c r="D23" s="65"/>
      <c r="E23" s="65"/>
      <c r="F23" s="65">
        <f>SUM(F22*0.1)</f>
        <v>0</v>
      </c>
      <c r="G23" s="135"/>
      <c r="H23" s="135"/>
    </row>
    <row r="24" spans="1:8">
      <c r="A24" s="60"/>
      <c r="B24" s="67" t="s">
        <v>494</v>
      </c>
      <c r="C24" s="49"/>
      <c r="D24" s="49"/>
      <c r="E24" s="49"/>
      <c r="F24" s="43">
        <f>SUM(F22:F23)</f>
        <v>0</v>
      </c>
      <c r="G24" s="43"/>
      <c r="H24" s="43"/>
    </row>
    <row r="25" spans="1:8">
      <c r="A25" s="60"/>
      <c r="B25" s="58"/>
      <c r="C25" s="82"/>
      <c r="D25" s="60"/>
      <c r="E25" s="80"/>
    </row>
    <row r="26" spans="1:8">
      <c r="A26" s="60"/>
      <c r="B26" s="58"/>
      <c r="C26" s="82"/>
      <c r="D26" s="60"/>
      <c r="E26" s="80"/>
    </row>
    <row r="27" spans="1:8">
      <c r="A27" s="60"/>
      <c r="B27" s="58"/>
      <c r="C27" s="82"/>
      <c r="D27" s="60"/>
      <c r="E27" s="80"/>
    </row>
    <row r="28" spans="1:8">
      <c r="A28" s="60"/>
      <c r="B28" s="58"/>
      <c r="C28" s="82"/>
      <c r="D28" s="60"/>
      <c r="E28" s="80"/>
    </row>
    <row r="29" spans="1:8">
      <c r="A29" s="60"/>
      <c r="B29" s="58"/>
      <c r="C29" s="82"/>
      <c r="D29" s="60"/>
      <c r="E29" s="80"/>
    </row>
    <row r="30" spans="1:8">
      <c r="A30" s="60"/>
      <c r="B30" s="58"/>
      <c r="C30" s="82"/>
      <c r="D30" s="60"/>
      <c r="E30" s="80"/>
    </row>
    <row r="31" spans="1:8">
      <c r="A31" s="60"/>
      <c r="B31" s="58"/>
      <c r="C31" s="82"/>
      <c r="D31" s="60"/>
      <c r="E31" s="80"/>
    </row>
    <row r="32" spans="1:8">
      <c r="A32" s="60"/>
      <c r="B32" s="58"/>
      <c r="C32" s="82"/>
      <c r="D32" s="60"/>
      <c r="E32" s="80"/>
    </row>
    <row r="33" spans="1:5">
      <c r="A33" s="60"/>
      <c r="B33" s="58"/>
      <c r="C33" s="82"/>
      <c r="D33" s="60"/>
      <c r="E33" s="80"/>
    </row>
    <row r="34" spans="1:5">
      <c r="A34" s="60"/>
      <c r="B34" s="58"/>
      <c r="C34" s="82"/>
      <c r="D34" s="60"/>
      <c r="E34" s="80"/>
    </row>
    <row r="35" spans="1:5">
      <c r="A35" s="60"/>
      <c r="B35" s="58"/>
      <c r="C35" s="82"/>
      <c r="D35" s="60"/>
      <c r="E35" s="80"/>
    </row>
    <row r="36" spans="1:5">
      <c r="A36" s="60"/>
      <c r="B36" s="58"/>
      <c r="C36" s="82"/>
      <c r="D36" s="60"/>
      <c r="E36" s="80"/>
    </row>
    <row r="37" spans="1:5">
      <c r="A37" s="60"/>
      <c r="B37" s="58"/>
      <c r="C37" s="82"/>
      <c r="D37" s="60"/>
      <c r="E37" s="80"/>
    </row>
    <row r="38" spans="1:5">
      <c r="A38" s="60"/>
      <c r="B38" s="58"/>
      <c r="C38" s="82"/>
      <c r="D38" s="60"/>
      <c r="E38" s="80"/>
    </row>
    <row r="39" spans="1:5">
      <c r="A39" s="60"/>
      <c r="B39" s="58"/>
      <c r="C39" s="82"/>
      <c r="D39" s="60"/>
      <c r="E39" s="80"/>
    </row>
    <row r="40" spans="1:5">
      <c r="A40" s="60"/>
      <c r="B40" s="58"/>
      <c r="C40" s="82"/>
      <c r="D40" s="60"/>
      <c r="E40" s="80"/>
    </row>
    <row r="41" spans="1:5">
      <c r="A41" s="60"/>
      <c r="B41" s="58"/>
      <c r="C41" s="82"/>
      <c r="D41" s="60"/>
      <c r="E41" s="80"/>
    </row>
    <row r="42" spans="1:5">
      <c r="A42" s="60"/>
      <c r="B42" s="58"/>
      <c r="C42" s="82"/>
      <c r="D42" s="60"/>
      <c r="E42" s="80"/>
    </row>
    <row r="43" spans="1:5">
      <c r="A43" s="60"/>
      <c r="B43" s="58"/>
      <c r="C43" s="82"/>
      <c r="D43" s="60"/>
      <c r="E43" s="80"/>
    </row>
    <row r="44" spans="1:5">
      <c r="A44" s="60"/>
      <c r="B44" s="58"/>
      <c r="C44" s="82"/>
      <c r="D44" s="60"/>
      <c r="E44" s="80"/>
    </row>
    <row r="45" spans="1:5">
      <c r="A45" s="60"/>
      <c r="B45" s="58"/>
      <c r="C45" s="82"/>
      <c r="D45" s="60"/>
      <c r="E45" s="80"/>
    </row>
    <row r="46" spans="1:5">
      <c r="A46" s="60"/>
      <c r="B46" s="58"/>
      <c r="C46" s="82"/>
      <c r="D46" s="60"/>
      <c r="E46" s="80"/>
    </row>
    <row r="47" spans="1:5">
      <c r="A47" s="60"/>
      <c r="B47" s="58"/>
      <c r="C47" s="82"/>
      <c r="D47" s="60"/>
      <c r="E47" s="80"/>
    </row>
    <row r="48" spans="1:5">
      <c r="A48" s="60"/>
      <c r="B48" s="58"/>
      <c r="C48" s="82"/>
      <c r="D48" s="60"/>
      <c r="E48" s="80"/>
    </row>
    <row r="49" spans="1:5">
      <c r="A49" s="60"/>
      <c r="B49" s="58"/>
      <c r="C49" s="82"/>
      <c r="D49" s="60"/>
      <c r="E49" s="80"/>
    </row>
    <row r="50" spans="1:5">
      <c r="A50" s="60"/>
      <c r="B50" s="58"/>
      <c r="C50" s="82"/>
      <c r="D50" s="60"/>
      <c r="E50" s="80"/>
    </row>
    <row r="51" spans="1:5">
      <c r="A51" s="60"/>
      <c r="B51" s="58"/>
      <c r="C51" s="82"/>
      <c r="D51" s="60"/>
      <c r="E51" s="80"/>
    </row>
    <row r="52" spans="1:5">
      <c r="A52" s="60"/>
      <c r="B52" s="58"/>
      <c r="C52" s="82"/>
      <c r="D52" s="60"/>
      <c r="E52" s="80"/>
    </row>
    <row r="53" spans="1:5">
      <c r="A53" s="60"/>
      <c r="B53" s="58"/>
      <c r="C53" s="82"/>
      <c r="D53" s="60"/>
      <c r="E53" s="80"/>
    </row>
    <row r="54" spans="1:5">
      <c r="A54" s="60"/>
      <c r="B54" s="58"/>
      <c r="C54" s="82"/>
      <c r="D54" s="60"/>
      <c r="E54" s="80"/>
    </row>
    <row r="55" spans="1:5">
      <c r="A55" s="60"/>
      <c r="B55" s="58"/>
      <c r="C55" s="82"/>
      <c r="D55" s="60"/>
      <c r="E55" s="80"/>
    </row>
    <row r="56" spans="1:5">
      <c r="A56" s="60"/>
      <c r="B56" s="58"/>
      <c r="C56" s="82"/>
      <c r="D56" s="60"/>
      <c r="E56" s="80"/>
    </row>
    <row r="57" spans="1:5">
      <c r="A57" s="60"/>
      <c r="B57" s="58"/>
      <c r="C57" s="82"/>
      <c r="D57" s="60"/>
      <c r="E57" s="80"/>
    </row>
    <row r="58" spans="1:5">
      <c r="A58" s="60"/>
      <c r="B58" s="58"/>
      <c r="C58" s="82"/>
      <c r="D58" s="60"/>
      <c r="E58" s="80"/>
    </row>
    <row r="59" spans="1:5">
      <c r="A59" s="60"/>
      <c r="B59" s="58"/>
      <c r="C59" s="82"/>
      <c r="D59" s="60"/>
      <c r="E59" s="80"/>
    </row>
    <row r="60" spans="1:5">
      <c r="A60" s="60"/>
      <c r="B60" s="58"/>
      <c r="C60" s="82"/>
      <c r="D60" s="60"/>
      <c r="E60" s="80"/>
    </row>
    <row r="61" spans="1:5">
      <c r="A61" s="60"/>
      <c r="B61" s="58"/>
      <c r="C61" s="82"/>
      <c r="D61" s="60"/>
      <c r="E61" s="80"/>
    </row>
    <row r="62" spans="1:5">
      <c r="A62" s="60"/>
      <c r="B62" s="58"/>
      <c r="C62" s="82"/>
      <c r="D62" s="60"/>
      <c r="E62" s="80"/>
    </row>
    <row r="63" spans="1:5">
      <c r="A63" s="60"/>
      <c r="B63" s="58"/>
      <c r="C63" s="82"/>
      <c r="D63" s="60"/>
      <c r="E63" s="80"/>
    </row>
    <row r="64" spans="1:5">
      <c r="A64" s="60"/>
      <c r="B64" s="58"/>
      <c r="C64" s="82"/>
      <c r="D64" s="60"/>
      <c r="E64" s="80"/>
    </row>
    <row r="65" spans="1:5">
      <c r="A65" s="60"/>
      <c r="B65" s="58"/>
      <c r="C65" s="82"/>
      <c r="D65" s="60"/>
      <c r="E65" s="80"/>
    </row>
    <row r="66" spans="1:5">
      <c r="A66" s="60"/>
      <c r="B66" s="58"/>
      <c r="C66" s="82"/>
      <c r="D66" s="60"/>
      <c r="E66" s="80"/>
    </row>
    <row r="67" spans="1:5">
      <c r="A67" s="60"/>
      <c r="B67" s="58"/>
      <c r="C67" s="82"/>
      <c r="D67" s="60"/>
      <c r="E67" s="80"/>
    </row>
    <row r="68" spans="1:5">
      <c r="A68" s="60"/>
      <c r="B68" s="58"/>
      <c r="C68" s="82"/>
      <c r="D68" s="60"/>
      <c r="E68" s="80"/>
    </row>
    <row r="69" spans="1:5">
      <c r="A69" s="60"/>
      <c r="B69" s="58"/>
      <c r="C69" s="82"/>
      <c r="D69" s="60"/>
      <c r="E69" s="80"/>
    </row>
    <row r="70" spans="1:5">
      <c r="A70" s="60"/>
      <c r="B70" s="58"/>
      <c r="C70" s="82"/>
      <c r="D70" s="60"/>
      <c r="E70" s="80"/>
    </row>
    <row r="71" spans="1:5">
      <c r="A71" s="60"/>
      <c r="B71" s="58"/>
      <c r="C71" s="82"/>
      <c r="D71" s="60"/>
      <c r="E71" s="80"/>
    </row>
    <row r="72" spans="1:5">
      <c r="A72" s="60"/>
      <c r="B72" s="58"/>
      <c r="C72" s="82"/>
      <c r="D72" s="60"/>
      <c r="E72" s="80"/>
    </row>
    <row r="73" spans="1:5">
      <c r="A73" s="60"/>
      <c r="B73" s="58"/>
      <c r="C73" s="82"/>
      <c r="D73" s="60"/>
      <c r="E73" s="80"/>
    </row>
    <row r="74" spans="1:5">
      <c r="A74" s="60"/>
      <c r="B74" s="58"/>
      <c r="C74" s="82"/>
      <c r="D74" s="60"/>
      <c r="E74" s="80"/>
    </row>
    <row r="75" spans="1:5">
      <c r="A75" s="60"/>
      <c r="B75" s="58"/>
      <c r="C75" s="82"/>
      <c r="D75" s="60"/>
      <c r="E75" s="80"/>
    </row>
    <row r="76" spans="1:5">
      <c r="A76" s="60"/>
      <c r="B76" s="58"/>
      <c r="C76" s="82"/>
      <c r="D76" s="60"/>
      <c r="E76" s="80"/>
    </row>
    <row r="77" spans="1:5">
      <c r="A77" s="60"/>
      <c r="B77" s="58"/>
      <c r="C77" s="82"/>
      <c r="D77" s="60"/>
      <c r="E77" s="80"/>
    </row>
    <row r="78" spans="1:5">
      <c r="A78" s="60"/>
      <c r="B78" s="58"/>
      <c r="C78" s="82"/>
      <c r="D78" s="60"/>
      <c r="E78" s="80"/>
    </row>
    <row r="79" spans="1:5">
      <c r="A79" s="60"/>
      <c r="B79" s="58"/>
      <c r="C79" s="82"/>
      <c r="D79" s="60"/>
      <c r="E79" s="80"/>
    </row>
    <row r="80" spans="1:5">
      <c r="A80" s="60"/>
      <c r="B80" s="58"/>
      <c r="C80" s="82"/>
      <c r="D80" s="60"/>
      <c r="E80" s="80"/>
    </row>
    <row r="81" spans="1:5">
      <c r="A81" s="60"/>
      <c r="B81" s="58"/>
      <c r="C81" s="82"/>
      <c r="D81" s="60"/>
      <c r="E81" s="80"/>
    </row>
    <row r="82" spans="1:5">
      <c r="A82" s="60"/>
    </row>
  </sheetData>
  <sheetProtection algorithmName="SHA-512" hashValue="9ImbiYw2KhYgD4dncf69iod4u1cdUsQW5iJTuWPNOnK2BN9MmyRM/9+m0Pn2Fvq0PX2oNXgeCxUvyJ4L1fBq4w==" saltValue="Ua3fZd0r+r6xjF/ZUO5khQ==" spinCount="100000" sheet="1" objects="1" scenarios="1"/>
  <protectedRanges>
    <protectedRange sqref="E11" name="Obseg1_1"/>
  </protectedRanges>
  <mergeCells count="6">
    <mergeCell ref="B8:F8"/>
    <mergeCell ref="B3:F3"/>
    <mergeCell ref="B4:F4"/>
    <mergeCell ref="B5:F5"/>
    <mergeCell ref="B6:F6"/>
    <mergeCell ref="B7:F7"/>
  </mergeCells>
  <pageMargins left="0.70866141732283472" right="0.70866141732283472" top="0.74803149606299213" bottom="0.74803149606299213" header="0.31496062992125984" footer="0.31496062992125984"/>
  <pageSetup paperSize="9" firstPageNumber="65" orientation="portrait" useFirstPageNumber="1" r:id="rId1"/>
  <headerFooter>
    <oddFooter>&amp;LPONUDBENI PREDRAČUN VRTEC MLADI ROD ENOTA ČIRA ČARA&amp;R&amp;P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F148"/>
  <sheetViews>
    <sheetView showZeros="0" zoomScaleNormal="100" workbookViewId="0">
      <selection activeCell="E112" sqref="E112"/>
    </sheetView>
  </sheetViews>
  <sheetFormatPr defaultColWidth="8.85546875" defaultRowHeight="15"/>
  <cols>
    <col min="1" max="1" width="4.7109375" style="1" customWidth="1"/>
    <col min="2" max="2" width="35.140625" style="1" customWidth="1"/>
    <col min="3" max="3" width="8.7109375" style="1" customWidth="1"/>
    <col min="4" max="4" width="6.5703125" style="1" customWidth="1"/>
    <col min="5" max="5" width="13.7109375" style="1" customWidth="1"/>
    <col min="6" max="6" width="17.7109375" style="1" customWidth="1"/>
    <col min="7" max="16384" width="8.85546875" style="1"/>
  </cols>
  <sheetData>
    <row r="1" spans="1:6" ht="45">
      <c r="A1" s="216"/>
      <c r="B1" s="217" t="s">
        <v>689</v>
      </c>
      <c r="C1" s="218"/>
      <c r="D1" s="219"/>
      <c r="E1" s="220"/>
      <c r="F1" s="221"/>
    </row>
    <row r="2" spans="1:6" ht="191.25">
      <c r="A2" s="216"/>
      <c r="B2" s="222" t="s">
        <v>690</v>
      </c>
      <c r="C2" s="218"/>
      <c r="D2" s="219"/>
      <c r="E2" s="220"/>
      <c r="F2" s="221"/>
    </row>
    <row r="3" spans="1:6">
      <c r="A3" s="216"/>
      <c r="B3" s="223"/>
      <c r="C3" s="218"/>
      <c r="D3" s="219"/>
      <c r="E3" s="220"/>
      <c r="F3" s="221"/>
    </row>
    <row r="4" spans="1:6">
      <c r="A4" s="216"/>
      <c r="B4" s="224" t="s">
        <v>691</v>
      </c>
      <c r="C4" s="225"/>
      <c r="D4" s="219"/>
      <c r="E4" s="220"/>
      <c r="F4" s="221"/>
    </row>
    <row r="5" spans="1:6">
      <c r="A5" s="216"/>
      <c r="B5" s="226"/>
      <c r="C5" s="225"/>
      <c r="D5" s="219"/>
      <c r="E5" s="220"/>
      <c r="F5" s="221"/>
    </row>
    <row r="6" spans="1:6">
      <c r="A6" s="216"/>
      <c r="B6" s="227" t="s">
        <v>692</v>
      </c>
      <c r="C6" s="225"/>
      <c r="D6" s="219"/>
      <c r="E6" s="221"/>
      <c r="F6" s="221"/>
    </row>
    <row r="7" spans="1:6">
      <c r="A7" s="216"/>
      <c r="B7" s="225"/>
      <c r="C7" s="225"/>
      <c r="D7" s="219"/>
      <c r="E7" s="220"/>
      <c r="F7" s="221"/>
    </row>
    <row r="8" spans="1:6">
      <c r="A8" s="216"/>
      <c r="B8" s="226" t="s">
        <v>693</v>
      </c>
      <c r="C8" s="228"/>
      <c r="D8" s="219"/>
      <c r="E8" s="220"/>
      <c r="F8" s="221">
        <f>$F$48</f>
        <v>0</v>
      </c>
    </row>
    <row r="9" spans="1:6">
      <c r="A9" s="216"/>
      <c r="B9" s="226"/>
      <c r="C9" s="226"/>
      <c r="D9" s="219"/>
      <c r="E9" s="220"/>
      <c r="F9" s="221"/>
    </row>
    <row r="10" spans="1:6">
      <c r="A10" s="225"/>
      <c r="B10" s="226" t="s">
        <v>694</v>
      </c>
      <c r="C10" s="228"/>
      <c r="D10" s="219"/>
      <c r="E10" s="220"/>
      <c r="F10" s="221">
        <f>$F$74</f>
        <v>0</v>
      </c>
    </row>
    <row r="11" spans="1:6">
      <c r="A11" s="225"/>
      <c r="B11" s="226"/>
      <c r="C11" s="228"/>
      <c r="D11" s="219"/>
      <c r="E11" s="220"/>
      <c r="F11" s="221"/>
    </row>
    <row r="12" spans="1:6">
      <c r="A12" s="225"/>
      <c r="B12" s="226" t="s">
        <v>695</v>
      </c>
      <c r="C12" s="228"/>
      <c r="D12" s="219"/>
      <c r="E12" s="220"/>
      <c r="F12" s="221">
        <f>$F$96</f>
        <v>0</v>
      </c>
    </row>
    <row r="13" spans="1:6">
      <c r="A13" s="225"/>
      <c r="B13" s="226"/>
      <c r="C13" s="228"/>
      <c r="D13" s="219"/>
      <c r="E13" s="220"/>
      <c r="F13" s="221"/>
    </row>
    <row r="14" spans="1:6">
      <c r="A14" s="225"/>
      <c r="B14" s="229" t="s">
        <v>696</v>
      </c>
      <c r="C14" s="228"/>
      <c r="D14" s="219"/>
      <c r="E14" s="220"/>
      <c r="F14" s="221">
        <f>F116</f>
        <v>0</v>
      </c>
    </row>
    <row r="15" spans="1:6">
      <c r="A15" s="225"/>
      <c r="B15" s="229"/>
      <c r="C15" s="228"/>
      <c r="D15" s="219"/>
      <c r="E15" s="220"/>
      <c r="F15" s="221"/>
    </row>
    <row r="16" spans="1:6">
      <c r="A16" s="225"/>
      <c r="B16" s="229" t="s">
        <v>752</v>
      </c>
      <c r="C16" s="228"/>
      <c r="D16" s="219"/>
      <c r="E16" s="220"/>
      <c r="F16" s="221">
        <f>$F$146</f>
        <v>0</v>
      </c>
    </row>
    <row r="17" spans="1:6">
      <c r="A17" s="225"/>
      <c r="B17" s="229"/>
      <c r="C17" s="228"/>
      <c r="D17" s="219"/>
      <c r="E17" s="220"/>
      <c r="F17" s="221"/>
    </row>
    <row r="18" spans="1:6" ht="24">
      <c r="A18" s="225"/>
      <c r="B18" s="229" t="s">
        <v>756</v>
      </c>
      <c r="C18" s="228"/>
      <c r="D18" s="219"/>
      <c r="E18" s="220"/>
      <c r="F18" s="332"/>
    </row>
    <row r="19" spans="1:6">
      <c r="A19" s="216"/>
      <c r="B19" s="229"/>
      <c r="C19" s="228"/>
      <c r="D19" s="219"/>
      <c r="E19" s="220"/>
      <c r="F19" s="221"/>
    </row>
    <row r="20" spans="1:6" ht="24.75">
      <c r="A20" s="216"/>
      <c r="B20" s="223" t="s">
        <v>757</v>
      </c>
      <c r="C20" s="225"/>
      <c r="D20" s="219"/>
      <c r="E20" s="335">
        <f>SUM(F8:F16)</f>
        <v>0</v>
      </c>
      <c r="F20" s="221">
        <f>+E20*0.05</f>
        <v>0</v>
      </c>
    </row>
    <row r="21" spans="1:6" ht="15.75" thickBot="1">
      <c r="A21" s="230"/>
      <c r="B21" s="231"/>
      <c r="C21" s="232"/>
      <c r="D21" s="233"/>
      <c r="E21" s="234"/>
      <c r="F21" s="235"/>
    </row>
    <row r="22" spans="1:6" ht="15.75" thickTop="1">
      <c r="A22" s="236"/>
      <c r="B22" s="237"/>
      <c r="C22" s="237"/>
      <c r="D22" s="238"/>
      <c r="E22" s="239"/>
      <c r="F22" s="221"/>
    </row>
    <row r="23" spans="1:6">
      <c r="A23" s="216"/>
      <c r="B23" s="240" t="s">
        <v>697</v>
      </c>
      <c r="C23" s="241"/>
      <c r="D23" s="219"/>
      <c r="E23" s="242"/>
      <c r="F23" s="221">
        <f>SUM(F6:F20)</f>
        <v>0</v>
      </c>
    </row>
    <row r="24" spans="1:6">
      <c r="A24" s="236"/>
      <c r="B24" s="243" t="s">
        <v>698</v>
      </c>
      <c r="C24" s="243"/>
      <c r="D24" s="243"/>
      <c r="E24" s="239"/>
      <c r="F24" s="221">
        <f>+F23*0.22</f>
        <v>0</v>
      </c>
    </row>
    <row r="25" spans="1:6">
      <c r="A25" s="216"/>
      <c r="B25" s="240" t="s">
        <v>699</v>
      </c>
      <c r="C25" s="241"/>
      <c r="D25" s="219"/>
      <c r="E25" s="242"/>
      <c r="F25" s="244">
        <f>SUM(F23:F24)</f>
        <v>0</v>
      </c>
    </row>
    <row r="26" spans="1:6">
      <c r="A26" s="216"/>
      <c r="B26" s="240"/>
      <c r="C26" s="241"/>
      <c r="D26" s="219"/>
      <c r="E26" s="242"/>
      <c r="F26" s="221"/>
    </row>
    <row r="27" spans="1:6">
      <c r="A27" s="216"/>
      <c r="B27" s="240"/>
      <c r="C27" s="241"/>
      <c r="D27" s="219"/>
      <c r="E27" s="242"/>
      <c r="F27" s="221"/>
    </row>
    <row r="28" spans="1:6">
      <c r="A28" s="216"/>
      <c r="B28" s="245" t="s">
        <v>700</v>
      </c>
      <c r="C28" s="246"/>
      <c r="D28" s="219"/>
      <c r="E28" s="220"/>
      <c r="F28" s="221"/>
    </row>
    <row r="29" spans="1:6">
      <c r="A29" s="216"/>
      <c r="B29" s="247"/>
      <c r="C29" s="246"/>
      <c r="D29" s="219"/>
      <c r="E29" s="220"/>
      <c r="F29" s="221"/>
    </row>
    <row r="30" spans="1:6">
      <c r="A30" s="216"/>
      <c r="B30" s="247" t="s">
        <v>701</v>
      </c>
      <c r="C30" s="246"/>
      <c r="D30" s="219"/>
      <c r="E30" s="220"/>
      <c r="F30" s="221"/>
    </row>
    <row r="31" spans="1:6">
      <c r="A31" s="216"/>
      <c r="B31" s="247"/>
      <c r="C31" s="246"/>
      <c r="D31" s="219"/>
      <c r="E31" s="220"/>
      <c r="F31" s="221"/>
    </row>
    <row r="32" spans="1:6">
      <c r="A32" s="248"/>
      <c r="B32" s="229" t="s">
        <v>23</v>
      </c>
      <c r="C32" s="249"/>
      <c r="D32" s="250"/>
      <c r="E32" s="242"/>
      <c r="F32" s="221"/>
    </row>
    <row r="33" spans="1:6" ht="84">
      <c r="A33" s="248"/>
      <c r="B33" s="229" t="s">
        <v>702</v>
      </c>
      <c r="C33" s="249"/>
      <c r="D33" s="250"/>
      <c r="E33" s="242"/>
      <c r="F33" s="221"/>
    </row>
    <row r="34" spans="1:6">
      <c r="A34" s="248"/>
      <c r="B34" s="229"/>
      <c r="C34" s="249"/>
      <c r="D34" s="250"/>
      <c r="E34" s="242"/>
      <c r="F34" s="221"/>
    </row>
    <row r="35" spans="1:6">
      <c r="A35" s="251" t="s">
        <v>703</v>
      </c>
      <c r="B35" s="252" t="s">
        <v>704</v>
      </c>
      <c r="C35" s="252" t="s">
        <v>705</v>
      </c>
      <c r="D35" s="211" t="s">
        <v>706</v>
      </c>
      <c r="E35" s="253" t="s">
        <v>707</v>
      </c>
      <c r="F35" s="254" t="s">
        <v>708</v>
      </c>
    </row>
    <row r="36" spans="1:6">
      <c r="A36" s="251"/>
      <c r="B36" s="252" t="s">
        <v>709</v>
      </c>
      <c r="C36" s="252"/>
      <c r="D36" s="211"/>
      <c r="E36" s="253"/>
      <c r="F36" s="254"/>
    </row>
    <row r="37" spans="1:6">
      <c r="A37" s="251"/>
      <c r="B37" s="252"/>
      <c r="C37" s="252"/>
      <c r="D37" s="211"/>
      <c r="E37" s="253"/>
      <c r="F37" s="254"/>
    </row>
    <row r="38" spans="1:6" ht="204">
      <c r="A38" s="255">
        <v>1</v>
      </c>
      <c r="B38" s="256" t="s">
        <v>743</v>
      </c>
      <c r="C38" s="218" t="s">
        <v>82</v>
      </c>
      <c r="D38" s="257">
        <v>76</v>
      </c>
      <c r="E38" s="332"/>
      <c r="F38" s="221">
        <f>+E38*D38</f>
        <v>0</v>
      </c>
    </row>
    <row r="39" spans="1:6">
      <c r="A39" s="255"/>
      <c r="B39" s="258"/>
      <c r="C39" s="218"/>
      <c r="D39" s="257"/>
      <c r="E39" s="220"/>
      <c r="F39" s="221"/>
    </row>
    <row r="40" spans="1:6" ht="140.25">
      <c r="A40" s="255">
        <v>2</v>
      </c>
      <c r="B40" s="259" t="s">
        <v>744</v>
      </c>
      <c r="C40" s="218" t="s">
        <v>82</v>
      </c>
      <c r="D40" s="257">
        <v>60</v>
      </c>
      <c r="E40" s="332"/>
      <c r="F40" s="221">
        <f>+E40*D40</f>
        <v>0</v>
      </c>
    </row>
    <row r="41" spans="1:6">
      <c r="A41" s="255"/>
      <c r="B41" s="260"/>
      <c r="C41" s="218"/>
      <c r="D41" s="257"/>
      <c r="E41" s="220"/>
      <c r="F41" s="221"/>
    </row>
    <row r="42" spans="1:6" ht="140.25">
      <c r="A42" s="255">
        <v>3</v>
      </c>
      <c r="B42" s="259" t="s">
        <v>745</v>
      </c>
      <c r="C42" s="218" t="s">
        <v>82</v>
      </c>
      <c r="D42" s="257">
        <v>2</v>
      </c>
      <c r="E42" s="332"/>
      <c r="F42" s="221">
        <f>+E42*D42</f>
        <v>0</v>
      </c>
    </row>
    <row r="43" spans="1:6">
      <c r="A43" s="255"/>
      <c r="B43" s="260"/>
      <c r="C43" s="218"/>
      <c r="D43" s="257"/>
      <c r="E43" s="220"/>
      <c r="F43" s="221"/>
    </row>
    <row r="44" spans="1:6" ht="178.5">
      <c r="A44" s="261">
        <v>4</v>
      </c>
      <c r="B44" s="260" t="s">
        <v>746</v>
      </c>
      <c r="C44" s="218" t="s">
        <v>82</v>
      </c>
      <c r="D44" s="257">
        <v>6</v>
      </c>
      <c r="E44" s="332"/>
      <c r="F44" s="221">
        <f>+E44*D44</f>
        <v>0</v>
      </c>
    </row>
    <row r="45" spans="1:6">
      <c r="A45" s="255"/>
      <c r="B45" s="258"/>
      <c r="C45" s="218"/>
      <c r="D45" s="257"/>
      <c r="E45" s="220"/>
      <c r="F45" s="221"/>
    </row>
    <row r="46" spans="1:6">
      <c r="A46" s="255">
        <v>5</v>
      </c>
      <c r="B46" s="262" t="s">
        <v>710</v>
      </c>
      <c r="C46" s="263" t="s">
        <v>79</v>
      </c>
      <c r="D46" s="257">
        <v>1</v>
      </c>
      <c r="E46" s="332"/>
      <c r="F46" s="221">
        <f>+E46*D46</f>
        <v>0</v>
      </c>
    </row>
    <row r="47" spans="1:6" ht="15.75" thickBot="1">
      <c r="A47" s="230"/>
      <c r="B47" s="230"/>
      <c r="C47" s="264"/>
      <c r="D47" s="233"/>
      <c r="E47" s="235"/>
      <c r="F47" s="235"/>
    </row>
    <row r="48" spans="1:6" ht="15.75" thickTop="1">
      <c r="A48" s="236"/>
      <c r="B48" s="265" t="s">
        <v>22</v>
      </c>
      <c r="C48" s="266"/>
      <c r="D48" s="238"/>
      <c r="E48" s="214"/>
      <c r="F48" s="221">
        <f>SUM(F37:F47)</f>
        <v>0</v>
      </c>
    </row>
    <row r="49" spans="1:6">
      <c r="A49" s="255"/>
      <c r="B49" s="257"/>
      <c r="C49" s="267"/>
      <c r="D49" s="219"/>
      <c r="E49" s="220"/>
      <c r="F49" s="257"/>
    </row>
    <row r="50" spans="1:6">
      <c r="A50" s="216"/>
      <c r="B50" s="225"/>
      <c r="C50" s="218"/>
      <c r="D50" s="219"/>
      <c r="E50" s="221"/>
      <c r="F50" s="221"/>
    </row>
    <row r="51" spans="1:6">
      <c r="A51" s="216"/>
      <c r="B51" s="247" t="s">
        <v>711</v>
      </c>
      <c r="C51" s="218"/>
      <c r="D51" s="219"/>
      <c r="E51" s="220"/>
      <c r="F51" s="221"/>
    </row>
    <row r="52" spans="1:6">
      <c r="A52" s="251" t="s">
        <v>703</v>
      </c>
      <c r="B52" s="252" t="s">
        <v>704</v>
      </c>
      <c r="C52" s="252" t="s">
        <v>705</v>
      </c>
      <c r="D52" s="211" t="s">
        <v>706</v>
      </c>
      <c r="E52" s="253" t="s">
        <v>707</v>
      </c>
      <c r="F52" s="254" t="s">
        <v>708</v>
      </c>
    </row>
    <row r="53" spans="1:6" ht="60">
      <c r="A53" s="268" t="s">
        <v>712</v>
      </c>
      <c r="B53" s="262" t="s">
        <v>747</v>
      </c>
      <c r="C53" s="269"/>
      <c r="D53" s="270"/>
      <c r="E53" s="271"/>
      <c r="F53" s="271"/>
    </row>
    <row r="54" spans="1:6">
      <c r="A54" s="268"/>
      <c r="B54" s="272" t="s">
        <v>713</v>
      </c>
      <c r="C54" s="273" t="s">
        <v>82</v>
      </c>
      <c r="D54" s="270">
        <v>8</v>
      </c>
      <c r="E54" s="333"/>
      <c r="F54" s="221">
        <f t="shared" ref="F54:F57" si="0">+E54*D54</f>
        <v>0</v>
      </c>
    </row>
    <row r="55" spans="1:6">
      <c r="A55" s="268"/>
      <c r="B55" s="272" t="s">
        <v>714</v>
      </c>
      <c r="C55" s="273" t="s">
        <v>82</v>
      </c>
      <c r="D55" s="270">
        <v>2</v>
      </c>
      <c r="E55" s="333"/>
      <c r="F55" s="221">
        <f t="shared" si="0"/>
        <v>0</v>
      </c>
    </row>
    <row r="56" spans="1:6">
      <c r="A56" s="268"/>
      <c r="B56" s="272" t="s">
        <v>715</v>
      </c>
      <c r="C56" s="273" t="s">
        <v>82</v>
      </c>
      <c r="D56" s="270">
        <v>16</v>
      </c>
      <c r="E56" s="333"/>
      <c r="F56" s="221">
        <f t="shared" si="0"/>
        <v>0</v>
      </c>
    </row>
    <row r="57" spans="1:6">
      <c r="A57" s="268"/>
      <c r="B57" s="272" t="s">
        <v>716</v>
      </c>
      <c r="C57" s="273" t="s">
        <v>82</v>
      </c>
      <c r="D57" s="270">
        <v>10</v>
      </c>
      <c r="E57" s="333"/>
      <c r="F57" s="221">
        <f t="shared" si="0"/>
        <v>0</v>
      </c>
    </row>
    <row r="58" spans="1:6">
      <c r="A58" s="251"/>
      <c r="B58" s="252"/>
      <c r="C58" s="252"/>
      <c r="D58" s="211"/>
      <c r="E58" s="253"/>
      <c r="F58" s="254"/>
    </row>
    <row r="59" spans="1:6" ht="84">
      <c r="A59" s="275" t="s">
        <v>717</v>
      </c>
      <c r="B59" s="212" t="s">
        <v>748</v>
      </c>
      <c r="C59" s="276"/>
      <c r="D59" s="277"/>
      <c r="E59" s="274"/>
      <c r="F59" s="221"/>
    </row>
    <row r="60" spans="1:6" ht="48">
      <c r="A60" s="275"/>
      <c r="B60" s="213" t="s">
        <v>749</v>
      </c>
      <c r="C60" s="276"/>
      <c r="D60" s="277"/>
      <c r="E60" s="274"/>
      <c r="F60" s="221"/>
    </row>
    <row r="61" spans="1:6">
      <c r="A61" s="255"/>
      <c r="B61" s="212" t="s">
        <v>718</v>
      </c>
      <c r="C61" s="218"/>
      <c r="D61" s="257"/>
      <c r="E61" s="274"/>
      <c r="F61" s="221"/>
    </row>
    <row r="62" spans="1:6" ht="24">
      <c r="A62" s="255"/>
      <c r="B62" s="213" t="s">
        <v>719</v>
      </c>
      <c r="C62" s="218" t="s">
        <v>82</v>
      </c>
      <c r="D62" s="257">
        <v>10</v>
      </c>
      <c r="E62" s="333"/>
      <c r="F62" s="221">
        <f>+E62*D62</f>
        <v>0</v>
      </c>
    </row>
    <row r="63" spans="1:6">
      <c r="A63" s="255"/>
      <c r="B63" s="272"/>
      <c r="C63" s="218"/>
      <c r="D63" s="257"/>
      <c r="E63" s="274"/>
      <c r="F63" s="221"/>
    </row>
    <row r="64" spans="1:6">
      <c r="A64" s="255"/>
      <c r="B64" s="272"/>
      <c r="C64" s="218"/>
      <c r="D64" s="257"/>
      <c r="E64" s="274"/>
      <c r="F64" s="221"/>
    </row>
    <row r="65" spans="1:6" ht="36">
      <c r="A65" s="255">
        <v>3</v>
      </c>
      <c r="B65" s="262" t="s">
        <v>720</v>
      </c>
      <c r="C65" s="218"/>
      <c r="D65" s="257"/>
      <c r="E65" s="274"/>
      <c r="F65" s="221"/>
    </row>
    <row r="66" spans="1:6">
      <c r="A66" s="255"/>
      <c r="B66" s="272" t="s">
        <v>750</v>
      </c>
      <c r="C66" s="225" t="s">
        <v>509</v>
      </c>
      <c r="D66" s="257">
        <v>320</v>
      </c>
      <c r="E66" s="333"/>
      <c r="F66" s="221">
        <f>+E66*D66</f>
        <v>0</v>
      </c>
    </row>
    <row r="67" spans="1:6">
      <c r="A67" s="255"/>
      <c r="B67" s="272"/>
      <c r="C67" s="225"/>
      <c r="D67" s="257"/>
      <c r="E67" s="274"/>
      <c r="F67" s="221"/>
    </row>
    <row r="68" spans="1:6" ht="24">
      <c r="A68" s="255">
        <v>4</v>
      </c>
      <c r="B68" s="272" t="s">
        <v>721</v>
      </c>
      <c r="C68" s="266"/>
      <c r="D68" s="215"/>
      <c r="E68" s="274"/>
      <c r="F68" s="278"/>
    </row>
    <row r="69" spans="1:6">
      <c r="A69" s="255"/>
      <c r="B69" s="272" t="s">
        <v>722</v>
      </c>
      <c r="C69" s="218" t="s">
        <v>509</v>
      </c>
      <c r="D69" s="216">
        <v>80</v>
      </c>
      <c r="E69" s="333"/>
      <c r="F69" s="221">
        <f>+E69*D69</f>
        <v>0</v>
      </c>
    </row>
    <row r="70" spans="1:6">
      <c r="A70" s="255"/>
      <c r="B70" s="272"/>
      <c r="C70" s="225"/>
      <c r="D70" s="257"/>
      <c r="E70" s="274"/>
      <c r="F70" s="221"/>
    </row>
    <row r="71" spans="1:6" ht="36">
      <c r="A71" s="255">
        <v>5</v>
      </c>
      <c r="B71" s="272" t="s">
        <v>723</v>
      </c>
      <c r="C71" s="218" t="s">
        <v>509</v>
      </c>
      <c r="D71" s="257">
        <v>180</v>
      </c>
      <c r="E71" s="333"/>
      <c r="F71" s="221">
        <f>+E71*D71</f>
        <v>0</v>
      </c>
    </row>
    <row r="72" spans="1:6">
      <c r="A72" s="255"/>
      <c r="B72" s="272"/>
      <c r="C72" s="218"/>
      <c r="D72" s="257"/>
      <c r="E72" s="274"/>
      <c r="F72" s="221"/>
    </row>
    <row r="73" spans="1:6" ht="36.75" thickBot="1">
      <c r="A73" s="279">
        <v>6</v>
      </c>
      <c r="B73" s="280" t="s">
        <v>724</v>
      </c>
      <c r="C73" s="281" t="s">
        <v>79</v>
      </c>
      <c r="D73" s="282">
        <v>1</v>
      </c>
      <c r="E73" s="334"/>
      <c r="F73" s="235">
        <f>+E73*D73</f>
        <v>0</v>
      </c>
    </row>
    <row r="74" spans="1:6" ht="15.75" thickTop="1">
      <c r="A74" s="284"/>
      <c r="B74" s="262" t="s">
        <v>173</v>
      </c>
      <c r="C74" s="276"/>
      <c r="D74" s="257"/>
      <c r="E74" s="274"/>
      <c r="F74" s="221">
        <f>SUM(F53:F73)</f>
        <v>0</v>
      </c>
    </row>
    <row r="75" spans="1:6">
      <c r="A75" s="284"/>
      <c r="B75" s="262"/>
      <c r="C75" s="276"/>
      <c r="D75" s="257"/>
      <c r="E75" s="274"/>
      <c r="F75" s="221"/>
    </row>
    <row r="76" spans="1:6">
      <c r="A76" s="216"/>
      <c r="B76" s="247" t="s">
        <v>725</v>
      </c>
      <c r="C76" s="218"/>
      <c r="D76" s="219"/>
      <c r="E76" s="220"/>
      <c r="F76" s="221"/>
    </row>
    <row r="77" spans="1:6">
      <c r="A77" s="251" t="s">
        <v>703</v>
      </c>
      <c r="B77" s="252" t="s">
        <v>704</v>
      </c>
      <c r="C77" s="252" t="s">
        <v>705</v>
      </c>
      <c r="D77" s="211" t="s">
        <v>706</v>
      </c>
      <c r="E77" s="253" t="s">
        <v>707</v>
      </c>
      <c r="F77" s="254" t="s">
        <v>708</v>
      </c>
    </row>
    <row r="78" spans="1:6">
      <c r="A78" s="251"/>
      <c r="B78" s="252" t="s">
        <v>726</v>
      </c>
      <c r="C78" s="252"/>
      <c r="D78" s="211"/>
      <c r="E78" s="253"/>
      <c r="F78" s="254"/>
    </row>
    <row r="79" spans="1:6" ht="72">
      <c r="A79" s="255">
        <v>1</v>
      </c>
      <c r="B79" s="262" t="s">
        <v>727</v>
      </c>
      <c r="C79" s="218"/>
      <c r="D79" s="257"/>
      <c r="E79" s="274"/>
      <c r="F79" s="221"/>
    </row>
    <row r="80" spans="1:6" ht="36">
      <c r="A80" s="255"/>
      <c r="B80" s="262" t="s">
        <v>728</v>
      </c>
      <c r="C80" s="218" t="s">
        <v>82</v>
      </c>
      <c r="D80" s="257">
        <v>1</v>
      </c>
      <c r="E80" s="333"/>
      <c r="F80" s="221">
        <f>+E80*D80</f>
        <v>0</v>
      </c>
    </row>
    <row r="81" spans="1:6">
      <c r="A81" s="255"/>
      <c r="B81" s="262"/>
      <c r="C81" s="218"/>
      <c r="D81" s="257"/>
      <c r="E81" s="274"/>
      <c r="F81" s="221"/>
    </row>
    <row r="82" spans="1:6">
      <c r="A82" s="255">
        <v>2</v>
      </c>
      <c r="B82" s="262" t="s">
        <v>729</v>
      </c>
      <c r="C82" s="218" t="s">
        <v>82</v>
      </c>
      <c r="D82" s="257">
        <v>3</v>
      </c>
      <c r="E82" s="333"/>
      <c r="F82" s="221">
        <f>+E82*D82</f>
        <v>0</v>
      </c>
    </row>
    <row r="83" spans="1:6">
      <c r="A83" s="255"/>
      <c r="B83" s="262"/>
      <c r="C83" s="218"/>
      <c r="D83" s="257"/>
      <c r="E83" s="274"/>
      <c r="F83" s="221"/>
    </row>
    <row r="84" spans="1:6">
      <c r="A84" s="255">
        <v>3</v>
      </c>
      <c r="B84" s="262" t="s">
        <v>730</v>
      </c>
      <c r="C84" s="218" t="s">
        <v>516</v>
      </c>
      <c r="D84" s="257">
        <v>6</v>
      </c>
      <c r="E84" s="333"/>
      <c r="F84" s="221">
        <f>+E84*D84</f>
        <v>0</v>
      </c>
    </row>
    <row r="85" spans="1:6">
      <c r="A85" s="255"/>
      <c r="B85" s="262"/>
      <c r="C85" s="218"/>
      <c r="D85" s="257"/>
      <c r="E85" s="274"/>
      <c r="F85" s="221"/>
    </row>
    <row r="86" spans="1:6">
      <c r="A86" s="251"/>
      <c r="B86" s="252" t="s">
        <v>731</v>
      </c>
      <c r="C86" s="252"/>
      <c r="D86" s="211"/>
      <c r="E86" s="253"/>
      <c r="F86" s="254"/>
    </row>
    <row r="87" spans="1:6" ht="36">
      <c r="A87" s="255">
        <v>4</v>
      </c>
      <c r="B87" s="262" t="s">
        <v>732</v>
      </c>
      <c r="C87" s="218"/>
      <c r="D87" s="257"/>
      <c r="E87" s="274"/>
      <c r="F87" s="221"/>
    </row>
    <row r="88" spans="1:6">
      <c r="A88" s="255"/>
      <c r="B88" s="262"/>
      <c r="C88" s="218"/>
      <c r="D88" s="257"/>
      <c r="E88" s="274"/>
      <c r="F88" s="221"/>
    </row>
    <row r="89" spans="1:6">
      <c r="A89" s="255"/>
      <c r="B89" s="272" t="s">
        <v>751</v>
      </c>
      <c r="C89" s="225" t="s">
        <v>509</v>
      </c>
      <c r="D89" s="257">
        <v>60</v>
      </c>
      <c r="E89" s="333"/>
      <c r="F89" s="221">
        <f>+E89*D89</f>
        <v>0</v>
      </c>
    </row>
    <row r="90" spans="1:6">
      <c r="A90" s="255"/>
      <c r="B90" s="272" t="s">
        <v>733</v>
      </c>
      <c r="C90" s="225" t="s">
        <v>509</v>
      </c>
      <c r="D90" s="257">
        <v>300</v>
      </c>
      <c r="E90" s="333"/>
      <c r="F90" s="221">
        <f>+E90*D90</f>
        <v>0</v>
      </c>
    </row>
    <row r="91" spans="1:6">
      <c r="A91" s="255"/>
      <c r="B91" s="272" t="s">
        <v>734</v>
      </c>
      <c r="C91" s="225" t="s">
        <v>509</v>
      </c>
      <c r="D91" s="257">
        <v>160</v>
      </c>
      <c r="E91" s="333"/>
      <c r="F91" s="221">
        <f>+E91*D91</f>
        <v>0</v>
      </c>
    </row>
    <row r="92" spans="1:6">
      <c r="A92" s="255"/>
      <c r="B92" s="272"/>
      <c r="C92" s="225"/>
      <c r="D92" s="257"/>
      <c r="E92" s="274"/>
      <c r="F92" s="221"/>
    </row>
    <row r="93" spans="1:6" ht="36">
      <c r="A93" s="255">
        <v>5</v>
      </c>
      <c r="B93" s="272" t="s">
        <v>723</v>
      </c>
      <c r="C93" s="218" t="s">
        <v>509</v>
      </c>
      <c r="D93" s="257">
        <v>250</v>
      </c>
      <c r="E93" s="333"/>
      <c r="F93" s="221">
        <f>+E93*D93</f>
        <v>0</v>
      </c>
    </row>
    <row r="94" spans="1:6">
      <c r="A94" s="255"/>
      <c r="B94" s="272"/>
      <c r="C94" s="218"/>
      <c r="D94" s="257"/>
      <c r="E94" s="274"/>
      <c r="F94" s="221"/>
    </row>
    <row r="95" spans="1:6" ht="24.75" thickBot="1">
      <c r="A95" s="279">
        <v>6</v>
      </c>
      <c r="B95" s="280" t="s">
        <v>735</v>
      </c>
      <c r="C95" s="281" t="s">
        <v>79</v>
      </c>
      <c r="D95" s="282">
        <v>1</v>
      </c>
      <c r="E95" s="334"/>
      <c r="F95" s="235">
        <f>+E95*D95</f>
        <v>0</v>
      </c>
    </row>
    <row r="96" spans="1:6" ht="15.75" thickTop="1">
      <c r="A96" s="284"/>
      <c r="B96" s="262" t="s">
        <v>173</v>
      </c>
      <c r="C96" s="276"/>
      <c r="D96" s="257"/>
      <c r="E96" s="274"/>
      <c r="F96" s="221">
        <f>SUM(F78:F95)</f>
        <v>0</v>
      </c>
    </row>
    <row r="97" spans="1:6">
      <c r="A97" s="284"/>
      <c r="B97" s="262"/>
      <c r="C97" s="276"/>
      <c r="D97" s="257"/>
      <c r="E97" s="274"/>
      <c r="F97" s="221"/>
    </row>
    <row r="98" spans="1:6">
      <c r="A98" s="285"/>
      <c r="B98" s="229" t="s">
        <v>696</v>
      </c>
      <c r="C98" s="286"/>
      <c r="D98" s="287"/>
      <c r="E98" s="288"/>
      <c r="F98" s="221"/>
    </row>
    <row r="99" spans="1:6">
      <c r="A99" s="251" t="s">
        <v>703</v>
      </c>
      <c r="B99" s="252" t="s">
        <v>704</v>
      </c>
      <c r="C99" s="252" t="s">
        <v>705</v>
      </c>
      <c r="D99" s="211" t="s">
        <v>706</v>
      </c>
      <c r="E99" s="253" t="s">
        <v>707</v>
      </c>
      <c r="F99" s="254" t="s">
        <v>708</v>
      </c>
    </row>
    <row r="100" spans="1:6" ht="36">
      <c r="A100" s="289" t="s">
        <v>712</v>
      </c>
      <c r="B100" s="290" t="s">
        <v>736</v>
      </c>
      <c r="C100" s="225" t="s">
        <v>516</v>
      </c>
      <c r="D100" s="277">
        <v>2</v>
      </c>
      <c r="E100" s="333"/>
      <c r="F100" s="221">
        <f>+E100*D100</f>
        <v>0</v>
      </c>
    </row>
    <row r="101" spans="1:6">
      <c r="A101" s="289"/>
      <c r="B101" s="290"/>
      <c r="C101" s="225"/>
      <c r="D101" s="277"/>
      <c r="E101" s="274"/>
      <c r="F101" s="221"/>
    </row>
    <row r="102" spans="1:6" ht="24">
      <c r="A102" s="289">
        <v>2</v>
      </c>
      <c r="B102" s="262" t="s">
        <v>737</v>
      </c>
      <c r="C102" s="225" t="s">
        <v>516</v>
      </c>
      <c r="D102" s="277">
        <v>42</v>
      </c>
      <c r="E102" s="333"/>
      <c r="F102" s="221">
        <f>+E102*D102</f>
        <v>0</v>
      </c>
    </row>
    <row r="103" spans="1:6">
      <c r="A103" s="289"/>
      <c r="B103" s="262"/>
      <c r="C103" s="225"/>
      <c r="D103" s="277"/>
      <c r="E103" s="274"/>
      <c r="F103" s="221"/>
    </row>
    <row r="104" spans="1:6" ht="36">
      <c r="A104" s="289">
        <v>2</v>
      </c>
      <c r="B104" s="262" t="s">
        <v>738</v>
      </c>
      <c r="C104" s="225" t="s">
        <v>516</v>
      </c>
      <c r="D104" s="277">
        <v>30</v>
      </c>
      <c r="E104" s="333"/>
      <c r="F104" s="221">
        <f>+E104*D104</f>
        <v>0</v>
      </c>
    </row>
    <row r="105" spans="1:6">
      <c r="A105" s="289"/>
      <c r="B105" s="262"/>
      <c r="C105" s="225"/>
      <c r="D105" s="277"/>
      <c r="E105" s="274"/>
      <c r="F105" s="221"/>
    </row>
    <row r="106" spans="1:6" ht="48">
      <c r="A106" s="289">
        <v>3</v>
      </c>
      <c r="B106" s="262" t="s">
        <v>739</v>
      </c>
      <c r="C106" s="225" t="s">
        <v>79</v>
      </c>
      <c r="D106" s="277">
        <v>1</v>
      </c>
      <c r="E106" s="333"/>
      <c r="F106" s="221">
        <f>+E106*D106</f>
        <v>0</v>
      </c>
    </row>
    <row r="107" spans="1:6">
      <c r="A107" s="291"/>
      <c r="B107" s="262"/>
      <c r="C107" s="225"/>
      <c r="D107" s="277"/>
      <c r="E107" s="274"/>
      <c r="F107" s="221"/>
    </row>
    <row r="108" spans="1:6" ht="24">
      <c r="A108" s="291">
        <v>4</v>
      </c>
      <c r="B108" s="262" t="s">
        <v>740</v>
      </c>
      <c r="C108" s="225" t="s">
        <v>123</v>
      </c>
      <c r="D108" s="277">
        <v>30</v>
      </c>
      <c r="E108" s="333"/>
      <c r="F108" s="221">
        <f>+E108*D108</f>
        <v>0</v>
      </c>
    </row>
    <row r="109" spans="1:6">
      <c r="A109" s="291"/>
      <c r="B109" s="262"/>
      <c r="C109" s="225"/>
      <c r="D109" s="277"/>
      <c r="E109" s="277"/>
      <c r="F109" s="221"/>
    </row>
    <row r="110" spans="1:6" ht="36">
      <c r="A110" s="291">
        <v>5</v>
      </c>
      <c r="B110" s="262" t="s">
        <v>741</v>
      </c>
      <c r="C110" s="225" t="s">
        <v>92</v>
      </c>
      <c r="D110" s="277">
        <v>210</v>
      </c>
      <c r="E110" s="333"/>
      <c r="F110" s="221">
        <f>+E110*D110</f>
        <v>0</v>
      </c>
    </row>
    <row r="111" spans="1:6">
      <c r="A111" s="291"/>
      <c r="B111" s="262"/>
      <c r="C111" s="225"/>
      <c r="D111" s="277"/>
      <c r="E111" s="274"/>
      <c r="F111" s="221"/>
    </row>
    <row r="112" spans="1:6">
      <c r="A112" s="291">
        <v>6</v>
      </c>
      <c r="B112" s="262" t="s">
        <v>742</v>
      </c>
      <c r="C112" s="225" t="s">
        <v>92</v>
      </c>
      <c r="D112" s="277">
        <v>450</v>
      </c>
      <c r="E112" s="333"/>
      <c r="F112" s="221">
        <f>+E112*D112</f>
        <v>0</v>
      </c>
    </row>
    <row r="113" spans="1:6">
      <c r="A113" s="291"/>
      <c r="B113" s="262"/>
      <c r="C113" s="225"/>
      <c r="D113" s="277"/>
      <c r="E113" s="277"/>
      <c r="F113" s="221"/>
    </row>
    <row r="114" spans="1:6" ht="15.75" thickBot="1">
      <c r="A114" s="292"/>
      <c r="B114" s="280"/>
      <c r="C114" s="232"/>
      <c r="D114" s="293"/>
      <c r="E114" s="283"/>
      <c r="F114" s="235"/>
    </row>
    <row r="115" spans="1:6" ht="15.75" thickTop="1">
      <c r="A115" s="291"/>
      <c r="B115" s="262"/>
      <c r="C115" s="225"/>
      <c r="D115" s="277"/>
      <c r="E115" s="274"/>
      <c r="F115" s="221"/>
    </row>
    <row r="116" spans="1:6">
      <c r="A116" s="291"/>
      <c r="B116" s="262" t="s">
        <v>22</v>
      </c>
      <c r="C116" s="225"/>
      <c r="D116" s="277"/>
      <c r="E116" s="274"/>
      <c r="F116" s="221">
        <f>SUM(F100:F114)</f>
        <v>0</v>
      </c>
    </row>
    <row r="118" spans="1:6" ht="15.75">
      <c r="A118" s="294" t="s">
        <v>497</v>
      </c>
      <c r="B118" s="295" t="s">
        <v>498</v>
      </c>
      <c r="C118" s="296" t="s">
        <v>74</v>
      </c>
      <c r="D118" s="297" t="s">
        <v>499</v>
      </c>
      <c r="E118" s="298" t="s">
        <v>500</v>
      </c>
      <c r="F118" s="299" t="s">
        <v>501</v>
      </c>
    </row>
    <row r="119" spans="1:6" ht="15.75">
      <c r="A119" s="300"/>
      <c r="B119" s="301"/>
      <c r="C119" s="302"/>
      <c r="D119" s="303"/>
      <c r="E119" s="304"/>
      <c r="F119" s="305"/>
    </row>
    <row r="120" spans="1:6" ht="31.5">
      <c r="A120" s="306"/>
      <c r="B120" s="307" t="s">
        <v>502</v>
      </c>
      <c r="C120" s="308"/>
      <c r="D120" s="309"/>
      <c r="E120" s="310"/>
      <c r="F120" s="305"/>
    </row>
    <row r="121" spans="1:6" ht="15.75">
      <c r="A121" s="306"/>
      <c r="B121" s="307"/>
      <c r="C121" s="308"/>
      <c r="D121" s="309"/>
      <c r="E121" s="310"/>
      <c r="F121" s="311"/>
    </row>
    <row r="122" spans="1:6" ht="63">
      <c r="A122" s="306"/>
      <c r="B122" s="312" t="s">
        <v>674</v>
      </c>
      <c r="C122" s="302"/>
      <c r="D122" s="313"/>
      <c r="E122" s="310"/>
      <c r="F122" s="314"/>
    </row>
    <row r="123" spans="1:6" ht="31.5">
      <c r="A123" s="306"/>
      <c r="B123" s="312" t="s">
        <v>503</v>
      </c>
      <c r="C123" s="302"/>
      <c r="D123" s="313"/>
      <c r="E123" s="310"/>
      <c r="F123" s="311"/>
    </row>
    <row r="124" spans="1:6" ht="15.75">
      <c r="A124" s="306"/>
      <c r="B124" s="312" t="s">
        <v>504</v>
      </c>
      <c r="C124" s="302"/>
      <c r="D124" s="313"/>
      <c r="E124" s="310"/>
      <c r="F124" s="311"/>
    </row>
    <row r="125" spans="1:6" ht="31.5">
      <c r="A125" s="306"/>
      <c r="B125" s="312" t="s">
        <v>505</v>
      </c>
      <c r="C125" s="302"/>
      <c r="D125" s="313"/>
      <c r="E125" s="310"/>
      <c r="F125" s="311"/>
    </row>
    <row r="126" spans="1:6" ht="15.75">
      <c r="A126" s="306"/>
      <c r="B126" s="312" t="s">
        <v>506</v>
      </c>
      <c r="C126" s="302" t="s">
        <v>79</v>
      </c>
      <c r="D126" s="313">
        <v>1</v>
      </c>
      <c r="E126" s="315">
        <v>0</v>
      </c>
      <c r="F126" s="305">
        <f>SUM(D126*E126)</f>
        <v>0</v>
      </c>
    </row>
    <row r="127" spans="1:6" ht="15.75">
      <c r="A127" s="306"/>
      <c r="B127" s="307"/>
      <c r="C127" s="308"/>
      <c r="D127" s="309"/>
      <c r="E127" s="316"/>
      <c r="F127" s="305"/>
    </row>
    <row r="128" spans="1:6" ht="31.5">
      <c r="A128" s="306"/>
      <c r="B128" s="312" t="s">
        <v>507</v>
      </c>
      <c r="C128" s="302"/>
      <c r="D128" s="313"/>
      <c r="E128" s="316"/>
      <c r="F128" s="305"/>
    </row>
    <row r="129" spans="1:6" ht="15.75">
      <c r="A129" s="306"/>
      <c r="B129" s="312" t="s">
        <v>508</v>
      </c>
      <c r="C129" s="302" t="s">
        <v>509</v>
      </c>
      <c r="D129" s="313">
        <v>240</v>
      </c>
      <c r="E129" s="315">
        <v>0</v>
      </c>
      <c r="F129" s="305">
        <f>SUM(D129*E129)</f>
        <v>0</v>
      </c>
    </row>
    <row r="130" spans="1:6" ht="15.75">
      <c r="A130" s="306"/>
      <c r="B130" s="307"/>
      <c r="C130" s="308"/>
      <c r="D130" s="309"/>
      <c r="E130" s="316"/>
      <c r="F130" s="305"/>
    </row>
    <row r="131" spans="1:6" ht="47.25">
      <c r="A131" s="306"/>
      <c r="B131" s="312" t="s">
        <v>510</v>
      </c>
      <c r="C131" s="302" t="s">
        <v>82</v>
      </c>
      <c r="D131" s="313">
        <v>10</v>
      </c>
      <c r="E131" s="315">
        <v>0</v>
      </c>
      <c r="F131" s="305">
        <f>SUM(D131*E131)</f>
        <v>0</v>
      </c>
    </row>
    <row r="132" spans="1:6" ht="15.75">
      <c r="A132" s="306"/>
      <c r="B132" s="307"/>
      <c r="C132" s="308"/>
      <c r="D132" s="309"/>
      <c r="E132" s="316"/>
      <c r="F132" s="305"/>
    </row>
    <row r="133" spans="1:6" ht="31.5">
      <c r="A133" s="306"/>
      <c r="B133" s="312" t="s">
        <v>511</v>
      </c>
      <c r="C133" s="302" t="s">
        <v>82</v>
      </c>
      <c r="D133" s="313">
        <v>12</v>
      </c>
      <c r="E133" s="315">
        <v>0</v>
      </c>
      <c r="F133" s="305">
        <f>SUM(D133*E133)</f>
        <v>0</v>
      </c>
    </row>
    <row r="134" spans="1:6" ht="15.75">
      <c r="A134" s="306"/>
      <c r="B134" s="307"/>
      <c r="C134" s="308"/>
      <c r="D134" s="309"/>
      <c r="E134" s="316"/>
      <c r="F134" s="305"/>
    </row>
    <row r="135" spans="1:6" ht="15.75">
      <c r="A135" s="306"/>
      <c r="B135" s="312" t="s">
        <v>512</v>
      </c>
      <c r="C135" s="302" t="s">
        <v>509</v>
      </c>
      <c r="D135" s="313">
        <v>30</v>
      </c>
      <c r="E135" s="315">
        <v>0</v>
      </c>
      <c r="F135" s="305">
        <f>SUM(D135*E135)</f>
        <v>0</v>
      </c>
    </row>
    <row r="136" spans="1:6" ht="15.75">
      <c r="A136" s="306"/>
      <c r="B136" s="307"/>
      <c r="C136" s="308"/>
      <c r="D136" s="309"/>
      <c r="E136" s="316"/>
      <c r="F136" s="305"/>
    </row>
    <row r="137" spans="1:6" ht="31.5">
      <c r="A137" s="306"/>
      <c r="B137" s="312" t="s">
        <v>513</v>
      </c>
      <c r="C137" s="302"/>
      <c r="D137" s="313"/>
      <c r="E137" s="316"/>
      <c r="F137" s="305"/>
    </row>
    <row r="138" spans="1:6" ht="15.75">
      <c r="A138" s="306"/>
      <c r="B138" s="312" t="s">
        <v>514</v>
      </c>
      <c r="C138" s="302" t="s">
        <v>509</v>
      </c>
      <c r="D138" s="313">
        <v>120</v>
      </c>
      <c r="E138" s="315">
        <v>0</v>
      </c>
      <c r="F138" s="305">
        <f>SUM(D138*E138)</f>
        <v>0</v>
      </c>
    </row>
    <row r="139" spans="1:6" ht="15.75">
      <c r="A139" s="306"/>
      <c r="B139" s="307"/>
      <c r="C139" s="308"/>
      <c r="D139" s="309"/>
      <c r="E139" s="316"/>
      <c r="F139" s="305"/>
    </row>
    <row r="140" spans="1:6" ht="15.75">
      <c r="A140" s="306"/>
      <c r="B140" s="312" t="s">
        <v>515</v>
      </c>
      <c r="C140" s="302" t="s">
        <v>516</v>
      </c>
      <c r="D140" s="313">
        <v>5</v>
      </c>
      <c r="E140" s="315">
        <v>0</v>
      </c>
      <c r="F140" s="305">
        <f>SUM(D140*E140)</f>
        <v>0</v>
      </c>
    </row>
    <row r="141" spans="1:6" ht="15.75">
      <c r="A141" s="306"/>
      <c r="B141" s="307"/>
      <c r="C141" s="302"/>
      <c r="D141" s="313"/>
      <c r="E141" s="316"/>
      <c r="F141" s="305"/>
    </row>
    <row r="142" spans="1:6" ht="15.75">
      <c r="A142" s="306"/>
      <c r="B142" s="312" t="s">
        <v>517</v>
      </c>
      <c r="C142" s="302" t="s">
        <v>79</v>
      </c>
      <c r="D142" s="313">
        <v>1</v>
      </c>
      <c r="E142" s="315">
        <v>0</v>
      </c>
      <c r="F142" s="305">
        <f>SUM(D142*E142)</f>
        <v>0</v>
      </c>
    </row>
    <row r="143" spans="1:6" ht="15.75">
      <c r="A143" s="306"/>
      <c r="B143" s="307"/>
      <c r="C143" s="308"/>
      <c r="D143" s="309"/>
      <c r="E143" s="316"/>
      <c r="F143" s="305"/>
    </row>
    <row r="144" spans="1:6" ht="47.25">
      <c r="A144" s="306"/>
      <c r="B144" s="312" t="s">
        <v>518</v>
      </c>
      <c r="C144" s="302" t="s">
        <v>79</v>
      </c>
      <c r="D144" s="313">
        <v>1</v>
      </c>
      <c r="E144" s="315">
        <v>0</v>
      </c>
      <c r="F144" s="305">
        <f>SUM(D144*E144)</f>
        <v>0</v>
      </c>
    </row>
    <row r="145" spans="1:6" ht="15.75">
      <c r="A145" s="317"/>
      <c r="B145" s="318"/>
      <c r="C145" s="319"/>
      <c r="D145" s="320"/>
      <c r="E145" s="321"/>
      <c r="F145" s="322"/>
    </row>
    <row r="146" spans="1:6" ht="15.75">
      <c r="A146" s="317"/>
      <c r="B146" s="318" t="s">
        <v>519</v>
      </c>
      <c r="C146" s="319" t="s">
        <v>79</v>
      </c>
      <c r="D146" s="320">
        <v>1</v>
      </c>
      <c r="E146" s="321"/>
      <c r="F146" s="322">
        <f>SUM(F125:F145)</f>
        <v>0</v>
      </c>
    </row>
    <row r="147" spans="1:6" ht="15.75">
      <c r="A147" s="323"/>
      <c r="B147" s="324"/>
      <c r="C147" s="325"/>
      <c r="D147" s="326"/>
      <c r="E147" s="327"/>
      <c r="F147" s="327"/>
    </row>
    <row r="148" spans="1:6" ht="15.75">
      <c r="A148" s="323"/>
      <c r="B148" s="328"/>
      <c r="C148" s="325"/>
      <c r="D148" s="329"/>
      <c r="E148" s="330"/>
      <c r="F148" s="331"/>
    </row>
  </sheetData>
  <sheetProtection algorithmName="SHA-512" hashValue="9WIh+4SG1xQhY6+6pQo8kWiZgkD/OmA/R5jX3lZtdy3VN0nJf/fIU+MJ/NgDrmT3j2flAUtLdVeRL8TFSFDrUA==" saltValue="qq/3L4QiJyWdGt44kvosuQ==" spinCount="100000" sheet="1" objects="1" scenarios="1"/>
  <pageMargins left="0.70866141732283472" right="0.70866141732283472" top="0.74803149606299213" bottom="0.74803149606299213" header="0.31496062992125984" footer="0.31496062992125984"/>
  <pageSetup paperSize="9" firstPageNumber="68" orientation="portrait" useFirstPageNumber="1" horizontalDpi="1200" verticalDpi="1200" r:id="rId1"/>
  <headerFooter>
    <oddFooter>&amp;LPONUDBENI PREDRAČUN VRTEC MLADI ROD ENOTA ČIRA ČARA&amp;R&amp;P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3"/>
  <sheetViews>
    <sheetView view="pageBreakPreview" topLeftCell="A67" zoomScaleNormal="100" zoomScaleSheetLayoutView="100" workbookViewId="0">
      <selection activeCell="I78" sqref="I78"/>
    </sheetView>
  </sheetViews>
  <sheetFormatPr defaultRowHeight="12.75"/>
  <cols>
    <col min="1" max="1" width="7" style="373" bestFit="1" customWidth="1"/>
    <col min="2" max="2" width="47.140625" style="373" customWidth="1"/>
    <col min="3" max="3" width="6.42578125" style="376" bestFit="1" customWidth="1"/>
    <col min="4" max="4" width="8.28515625" style="376" bestFit="1" customWidth="1"/>
    <col min="5" max="5" width="11.42578125" style="375" bestFit="1" customWidth="1"/>
    <col min="6" max="6" width="12.28515625" style="374" bestFit="1" customWidth="1"/>
    <col min="7" max="16384" width="9.140625" style="373"/>
  </cols>
  <sheetData>
    <row r="1" spans="1:6">
      <c r="A1" s="389"/>
      <c r="B1" s="389" t="s">
        <v>811</v>
      </c>
      <c r="C1" s="425"/>
      <c r="D1" s="425"/>
    </row>
    <row r="2" spans="1:6" ht="25.5">
      <c r="A2" s="389"/>
      <c r="B2" s="389" t="s">
        <v>810</v>
      </c>
      <c r="C2" s="425"/>
      <c r="D2" s="425"/>
    </row>
    <row r="4" spans="1:6">
      <c r="A4" s="389" t="s">
        <v>809</v>
      </c>
      <c r="B4" s="389" t="s">
        <v>808</v>
      </c>
      <c r="C4" s="425" t="s">
        <v>807</v>
      </c>
      <c r="D4" s="425" t="s">
        <v>806</v>
      </c>
      <c r="E4" s="425" t="s">
        <v>805</v>
      </c>
      <c r="F4" s="424" t="s">
        <v>804</v>
      </c>
    </row>
    <row r="5" spans="1:6" ht="13.5" thickBot="1">
      <c r="A5" s="423"/>
      <c r="B5" s="422"/>
      <c r="C5" s="421"/>
      <c r="D5" s="420"/>
      <c r="E5" s="419" t="s">
        <v>160</v>
      </c>
      <c r="F5" s="418" t="s">
        <v>160</v>
      </c>
    </row>
    <row r="6" spans="1:6">
      <c r="A6" s="416"/>
      <c r="B6" s="413"/>
      <c r="C6" s="417"/>
      <c r="D6" s="378"/>
    </row>
    <row r="7" spans="1:6">
      <c r="A7" s="390"/>
      <c r="B7" s="389" t="s">
        <v>803</v>
      </c>
      <c r="C7" s="375"/>
      <c r="D7" s="378"/>
    </row>
    <row r="8" spans="1:6">
      <c r="A8" s="416"/>
      <c r="B8" s="413"/>
      <c r="C8" s="375"/>
      <c r="D8" s="378"/>
    </row>
    <row r="9" spans="1:6" s="391" customFormat="1">
      <c r="A9" s="385"/>
      <c r="B9" s="416" t="s">
        <v>802</v>
      </c>
      <c r="C9" s="375"/>
      <c r="D9" s="376"/>
      <c r="E9" s="393"/>
      <c r="F9" s="392"/>
    </row>
    <row r="10" spans="1:6" s="391" customFormat="1">
      <c r="A10" s="385"/>
      <c r="B10" s="395"/>
      <c r="C10" s="375"/>
      <c r="D10" s="376"/>
      <c r="E10" s="393"/>
      <c r="F10" s="392"/>
    </row>
    <row r="11" spans="1:6" s="391" customFormat="1" ht="38.25">
      <c r="A11" s="385">
        <f>COUNT($A$1:A10)+1</f>
        <v>1</v>
      </c>
      <c r="B11" s="413" t="s">
        <v>801</v>
      </c>
      <c r="C11" s="375"/>
      <c r="D11" s="375"/>
      <c r="E11" s="396"/>
      <c r="F11" s="382"/>
    </row>
    <row r="12" spans="1:6" s="391" customFormat="1">
      <c r="A12" s="414"/>
      <c r="B12" s="413"/>
      <c r="C12" s="375" t="s">
        <v>79</v>
      </c>
      <c r="D12" s="375">
        <v>2</v>
      </c>
      <c r="E12" s="431"/>
      <c r="F12" s="382">
        <f>+E12*D12</f>
        <v>0</v>
      </c>
    </row>
    <row r="13" spans="1:6" s="391" customFormat="1">
      <c r="A13" s="385"/>
      <c r="B13" s="395"/>
      <c r="C13" s="375"/>
      <c r="D13" s="376"/>
      <c r="E13" s="393"/>
      <c r="F13" s="392"/>
    </row>
    <row r="14" spans="1:6" s="391" customFormat="1" ht="51">
      <c r="A14" s="385">
        <v>2</v>
      </c>
      <c r="B14" s="388" t="s">
        <v>797</v>
      </c>
      <c r="C14" s="409"/>
      <c r="D14" s="409"/>
      <c r="E14" s="408"/>
      <c r="F14" s="392"/>
    </row>
    <row r="15" spans="1:6" s="391" customFormat="1">
      <c r="A15" s="411"/>
      <c r="B15" s="410" t="s">
        <v>800</v>
      </c>
      <c r="C15" s="409"/>
      <c r="D15" s="409"/>
      <c r="E15" s="408"/>
      <c r="F15" s="392"/>
    </row>
    <row r="16" spans="1:6" s="391" customFormat="1">
      <c r="A16" s="411"/>
      <c r="B16" s="410" t="s">
        <v>799</v>
      </c>
      <c r="C16" s="409"/>
      <c r="D16" s="409"/>
      <c r="E16" s="408"/>
      <c r="F16" s="392"/>
    </row>
    <row r="17" spans="1:6" s="391" customFormat="1" ht="25.5">
      <c r="A17" s="411"/>
      <c r="B17" s="410" t="s">
        <v>794</v>
      </c>
      <c r="C17" s="409"/>
      <c r="D17" s="415"/>
      <c r="E17" s="404"/>
      <c r="F17" s="392"/>
    </row>
    <row r="18" spans="1:6" s="391" customFormat="1" ht="38.25">
      <c r="A18" s="411"/>
      <c r="B18" s="410" t="s">
        <v>798</v>
      </c>
      <c r="C18" s="397" t="s">
        <v>79</v>
      </c>
      <c r="D18" s="397">
        <v>1</v>
      </c>
      <c r="E18" s="429"/>
      <c r="F18" s="382">
        <f>+E18*D18</f>
        <v>0</v>
      </c>
    </row>
    <row r="19" spans="1:6" s="391" customFormat="1">
      <c r="A19" s="385"/>
      <c r="B19" s="395"/>
      <c r="C19" s="375"/>
      <c r="D19" s="376"/>
      <c r="E19" s="393"/>
      <c r="F19" s="392"/>
    </row>
    <row r="20" spans="1:6" s="391" customFormat="1" ht="51">
      <c r="A20" s="385">
        <v>3</v>
      </c>
      <c r="B20" s="388" t="s">
        <v>797</v>
      </c>
      <c r="C20" s="409"/>
      <c r="D20" s="409"/>
      <c r="E20" s="408"/>
      <c r="F20" s="392"/>
    </row>
    <row r="21" spans="1:6" s="391" customFormat="1">
      <c r="A21" s="411"/>
      <c r="B21" s="410" t="s">
        <v>796</v>
      </c>
      <c r="C21" s="409"/>
      <c r="D21" s="409"/>
      <c r="E21" s="408"/>
      <c r="F21" s="392"/>
    </row>
    <row r="22" spans="1:6" s="391" customFormat="1">
      <c r="A22" s="411"/>
      <c r="B22" s="410" t="s">
        <v>795</v>
      </c>
      <c r="C22" s="409"/>
      <c r="D22" s="409"/>
      <c r="E22" s="408"/>
      <c r="F22" s="392"/>
    </row>
    <row r="23" spans="1:6" s="391" customFormat="1" ht="25.5">
      <c r="A23" s="411"/>
      <c r="B23" s="410" t="s">
        <v>794</v>
      </c>
      <c r="C23" s="409"/>
      <c r="D23" s="415"/>
      <c r="E23" s="404"/>
      <c r="F23" s="392"/>
    </row>
    <row r="24" spans="1:6" s="391" customFormat="1" ht="38.25">
      <c r="A24" s="411"/>
      <c r="B24" s="410" t="s">
        <v>793</v>
      </c>
      <c r="C24" s="397" t="s">
        <v>79</v>
      </c>
      <c r="D24" s="397">
        <v>1</v>
      </c>
      <c r="E24" s="429"/>
      <c r="F24" s="382">
        <f>+E24*D24</f>
        <v>0</v>
      </c>
    </row>
    <row r="25" spans="1:6" s="391" customFormat="1">
      <c r="A25" s="385"/>
      <c r="B25" s="395"/>
      <c r="C25" s="375"/>
      <c r="D25" s="376"/>
      <c r="E25" s="393"/>
      <c r="F25" s="392"/>
    </row>
    <row r="26" spans="1:6" s="391" customFormat="1" ht="25.5">
      <c r="A26" s="385">
        <f>COUNT($A$1:A25)+1</f>
        <v>4</v>
      </c>
      <c r="B26" s="413" t="s">
        <v>792</v>
      </c>
      <c r="C26" s="375"/>
      <c r="D26" s="375"/>
      <c r="E26" s="396"/>
      <c r="F26" s="382"/>
    </row>
    <row r="27" spans="1:6" s="391" customFormat="1">
      <c r="A27" s="414"/>
      <c r="B27" s="413"/>
      <c r="C27" s="375" t="s">
        <v>79</v>
      </c>
      <c r="D27" s="375">
        <v>1</v>
      </c>
      <c r="E27" s="431"/>
      <c r="F27" s="382">
        <f>+E27*D27</f>
        <v>0</v>
      </c>
    </row>
    <row r="28" spans="1:6" s="391" customFormat="1">
      <c r="A28" s="385"/>
      <c r="B28" s="395"/>
      <c r="C28" s="375"/>
      <c r="D28" s="376"/>
      <c r="E28" s="393"/>
      <c r="F28" s="392"/>
    </row>
    <row r="29" spans="1:6" s="391" customFormat="1" ht="38.25">
      <c r="A29" s="385">
        <v>5</v>
      </c>
      <c r="B29" s="388" t="s">
        <v>791</v>
      </c>
      <c r="C29" s="375"/>
      <c r="D29" s="376"/>
      <c r="E29" s="393"/>
      <c r="F29" s="392"/>
    </row>
    <row r="30" spans="1:6" s="391" customFormat="1" ht="25.5">
      <c r="A30" s="385"/>
      <c r="B30" s="410" t="s">
        <v>790</v>
      </c>
      <c r="C30" s="397" t="s">
        <v>79</v>
      </c>
      <c r="D30" s="397">
        <v>1</v>
      </c>
      <c r="E30" s="429"/>
      <c r="F30" s="382">
        <f>+E30*D30</f>
        <v>0</v>
      </c>
    </row>
    <row r="31" spans="1:6" s="391" customFormat="1">
      <c r="A31" s="385"/>
      <c r="B31" s="395"/>
      <c r="C31" s="375"/>
      <c r="D31" s="376"/>
      <c r="E31" s="393"/>
      <c r="F31" s="392"/>
    </row>
    <row r="32" spans="1:6" s="391" customFormat="1" ht="25.5">
      <c r="A32" s="385">
        <f>COUNT($A$1:A31)+1</f>
        <v>6</v>
      </c>
      <c r="B32" s="413" t="s">
        <v>789</v>
      </c>
      <c r="C32" s="375"/>
      <c r="D32" s="375"/>
      <c r="E32" s="396"/>
      <c r="F32" s="382"/>
    </row>
    <row r="33" spans="1:6" s="391" customFormat="1">
      <c r="A33" s="414"/>
      <c r="B33" s="413"/>
      <c r="C33" s="375" t="s">
        <v>79</v>
      </c>
      <c r="D33" s="375">
        <v>7</v>
      </c>
      <c r="E33" s="431"/>
      <c r="F33" s="382">
        <f>+E33*D33</f>
        <v>0</v>
      </c>
    </row>
    <row r="34" spans="1:6" s="391" customFormat="1">
      <c r="A34" s="385"/>
      <c r="B34" s="395"/>
      <c r="C34" s="375"/>
      <c r="D34" s="376"/>
      <c r="E34" s="393"/>
      <c r="F34" s="392"/>
    </row>
    <row r="35" spans="1:6" s="391" customFormat="1" ht="25.5">
      <c r="A35" s="385">
        <v>7</v>
      </c>
      <c r="B35" s="388" t="s">
        <v>788</v>
      </c>
      <c r="C35" s="397" t="s">
        <v>79</v>
      </c>
      <c r="D35" s="397">
        <v>7</v>
      </c>
      <c r="E35" s="429"/>
      <c r="F35" s="382">
        <f>+E35*D35</f>
        <v>0</v>
      </c>
    </row>
    <row r="36" spans="1:6" s="391" customFormat="1">
      <c r="A36" s="385"/>
      <c r="B36" s="410"/>
      <c r="C36" s="397"/>
      <c r="D36" s="397"/>
      <c r="E36" s="404"/>
      <c r="F36" s="382"/>
    </row>
    <row r="37" spans="1:6" s="391" customFormat="1" ht="25.5">
      <c r="A37" s="385">
        <v>8</v>
      </c>
      <c r="B37" s="388" t="s">
        <v>787</v>
      </c>
      <c r="C37" s="412"/>
      <c r="D37" s="412"/>
      <c r="E37" s="412"/>
      <c r="F37" s="412"/>
    </row>
    <row r="38" spans="1:6" s="391" customFormat="1">
      <c r="A38" s="385"/>
      <c r="B38" s="410" t="s">
        <v>786</v>
      </c>
      <c r="C38" s="397" t="s">
        <v>79</v>
      </c>
      <c r="D38" s="397">
        <v>1</v>
      </c>
      <c r="E38" s="429"/>
      <c r="F38" s="382">
        <f>+E38*D38</f>
        <v>0</v>
      </c>
    </row>
    <row r="39" spans="1:6" s="391" customFormat="1">
      <c r="A39" s="385"/>
      <c r="B39" s="395"/>
      <c r="C39" s="375"/>
      <c r="D39" s="376"/>
      <c r="E39" s="393"/>
      <c r="F39" s="392"/>
    </row>
    <row r="40" spans="1:6" s="391" customFormat="1" ht="38.25">
      <c r="A40" s="385">
        <v>9</v>
      </c>
      <c r="B40" s="388" t="s">
        <v>785</v>
      </c>
      <c r="C40" s="409"/>
      <c r="D40" s="409"/>
      <c r="E40" s="408"/>
      <c r="F40" s="392"/>
    </row>
    <row r="41" spans="1:6" s="391" customFormat="1">
      <c r="A41" s="411"/>
      <c r="B41" s="410" t="s">
        <v>784</v>
      </c>
      <c r="C41" s="409"/>
      <c r="D41" s="409"/>
      <c r="E41" s="408"/>
      <c r="F41" s="392"/>
    </row>
    <row r="42" spans="1:6" s="391" customFormat="1">
      <c r="A42" s="411"/>
      <c r="B42" s="410" t="s">
        <v>783</v>
      </c>
      <c r="C42" s="409"/>
      <c r="D42" s="409"/>
      <c r="E42" s="408"/>
      <c r="F42" s="392"/>
    </row>
    <row r="43" spans="1:6" s="391" customFormat="1" ht="38.25">
      <c r="A43" s="411"/>
      <c r="B43" s="410" t="s">
        <v>782</v>
      </c>
      <c r="C43" s="397" t="s">
        <v>79</v>
      </c>
      <c r="D43" s="397">
        <v>1</v>
      </c>
      <c r="E43" s="429"/>
      <c r="F43" s="382">
        <f>+E43*D43</f>
        <v>0</v>
      </c>
    </row>
    <row r="44" spans="1:6" s="391" customFormat="1">
      <c r="A44" s="385"/>
      <c r="B44" s="395"/>
      <c r="C44" s="375"/>
      <c r="D44" s="376"/>
      <c r="E44" s="393"/>
      <c r="F44" s="392"/>
    </row>
    <row r="45" spans="1:6" s="391" customFormat="1" ht="38.25">
      <c r="A45" s="385">
        <v>10</v>
      </c>
      <c r="B45" s="388" t="s">
        <v>781</v>
      </c>
      <c r="C45" s="409"/>
      <c r="D45" s="409"/>
      <c r="E45" s="408"/>
      <c r="F45" s="392"/>
    </row>
    <row r="46" spans="1:6" s="391" customFormat="1">
      <c r="A46" s="411"/>
      <c r="B46" s="410" t="s">
        <v>780</v>
      </c>
      <c r="C46" s="409"/>
      <c r="D46" s="409"/>
      <c r="E46" s="408"/>
      <c r="F46" s="392"/>
    </row>
    <row r="47" spans="1:6" s="391" customFormat="1">
      <c r="A47" s="411"/>
      <c r="B47" s="410" t="s">
        <v>779</v>
      </c>
      <c r="C47" s="409"/>
      <c r="D47" s="409"/>
      <c r="E47" s="408"/>
      <c r="F47" s="392"/>
    </row>
    <row r="48" spans="1:6" s="391" customFormat="1" ht="25.5">
      <c r="A48" s="411"/>
      <c r="B48" s="410" t="s">
        <v>778</v>
      </c>
      <c r="C48" s="397" t="s">
        <v>79</v>
      </c>
      <c r="D48" s="397">
        <v>1</v>
      </c>
      <c r="E48" s="429"/>
      <c r="F48" s="382">
        <f>+E48*D48</f>
        <v>0</v>
      </c>
    </row>
    <row r="49" spans="1:6" s="391" customFormat="1">
      <c r="A49" s="385"/>
      <c r="B49" s="395"/>
      <c r="C49" s="375"/>
      <c r="D49" s="376"/>
      <c r="E49" s="393"/>
      <c r="F49" s="392"/>
    </row>
    <row r="50" spans="1:6" s="391" customFormat="1" ht="63.75">
      <c r="A50" s="385">
        <v>11</v>
      </c>
      <c r="B50" s="388" t="s">
        <v>777</v>
      </c>
      <c r="C50" s="397" t="s">
        <v>79</v>
      </c>
      <c r="D50" s="397">
        <v>1</v>
      </c>
      <c r="E50" s="429"/>
      <c r="F50" s="382">
        <f>+E50*D50</f>
        <v>0</v>
      </c>
    </row>
    <row r="51" spans="1:6" s="391" customFormat="1">
      <c r="A51" s="411"/>
      <c r="B51" s="410"/>
      <c r="C51" s="409"/>
      <c r="D51" s="409"/>
      <c r="E51" s="408"/>
      <c r="F51" s="392"/>
    </row>
    <row r="52" spans="1:6" s="391" customFormat="1" ht="76.5">
      <c r="A52" s="385">
        <v>12</v>
      </c>
      <c r="B52" s="406" t="s">
        <v>775</v>
      </c>
      <c r="C52" s="407"/>
      <c r="D52" s="407"/>
      <c r="E52" s="407"/>
      <c r="F52" s="407"/>
    </row>
    <row r="53" spans="1:6" s="391" customFormat="1" ht="25.5">
      <c r="A53" s="385"/>
      <c r="B53" s="406" t="s">
        <v>776</v>
      </c>
      <c r="C53" s="405" t="s">
        <v>79</v>
      </c>
      <c r="D53" s="405">
        <v>1</v>
      </c>
      <c r="E53" s="429"/>
      <c r="F53" s="382">
        <f>+E53*D53</f>
        <v>0</v>
      </c>
    </row>
    <row r="54" spans="1:6" s="391" customFormat="1">
      <c r="A54" s="385"/>
      <c r="B54" s="395"/>
      <c r="C54" s="375"/>
      <c r="D54" s="376"/>
      <c r="E54" s="393"/>
      <c r="F54" s="392"/>
    </row>
    <row r="55" spans="1:6" s="391" customFormat="1" ht="76.5">
      <c r="A55" s="385">
        <v>13</v>
      </c>
      <c r="B55" s="406" t="s">
        <v>775</v>
      </c>
      <c r="C55" s="407"/>
      <c r="D55" s="407"/>
      <c r="E55" s="407"/>
      <c r="F55" s="407"/>
    </row>
    <row r="56" spans="1:6" s="391" customFormat="1" ht="25.5">
      <c r="A56" s="385"/>
      <c r="B56" s="406" t="s">
        <v>774</v>
      </c>
      <c r="C56" s="405" t="s">
        <v>79</v>
      </c>
      <c r="D56" s="405">
        <v>1</v>
      </c>
      <c r="E56" s="429"/>
      <c r="F56" s="382">
        <f>+E56*D56</f>
        <v>0</v>
      </c>
    </row>
    <row r="57" spans="1:6" s="391" customFormat="1">
      <c r="A57" s="385"/>
      <c r="B57" s="395"/>
      <c r="C57" s="375"/>
      <c r="D57" s="376"/>
      <c r="E57" s="393"/>
      <c r="F57" s="392"/>
    </row>
    <row r="58" spans="1:6" s="391" customFormat="1" ht="191.25">
      <c r="A58" s="385">
        <v>14</v>
      </c>
      <c r="B58" s="403" t="s">
        <v>773</v>
      </c>
      <c r="C58" s="375"/>
      <c r="D58" s="376"/>
      <c r="E58" s="393"/>
      <c r="F58" s="392"/>
    </row>
    <row r="59" spans="1:6" s="391" customFormat="1" ht="25.5">
      <c r="A59" s="385"/>
      <c r="B59" s="399" t="s">
        <v>772</v>
      </c>
      <c r="C59" s="397" t="s">
        <v>82</v>
      </c>
      <c r="D59" s="397">
        <v>1</v>
      </c>
      <c r="E59" s="431"/>
      <c r="F59" s="382">
        <f>+E59*D59</f>
        <v>0</v>
      </c>
    </row>
    <row r="60" spans="1:6" s="391" customFormat="1">
      <c r="A60" s="385"/>
      <c r="B60" s="395"/>
      <c r="C60" s="375"/>
      <c r="D60" s="376"/>
      <c r="E60" s="393"/>
      <c r="F60" s="392"/>
    </row>
    <row r="61" spans="1:6" s="391" customFormat="1" ht="25.5">
      <c r="A61" s="385">
        <v>15</v>
      </c>
      <c r="B61" s="398" t="s">
        <v>771</v>
      </c>
      <c r="C61" s="375"/>
      <c r="D61" s="376"/>
      <c r="E61" s="393"/>
      <c r="F61" s="392"/>
    </row>
    <row r="62" spans="1:6" s="391" customFormat="1" ht="25.5">
      <c r="A62" s="385"/>
      <c r="B62" s="399" t="s">
        <v>770</v>
      </c>
      <c r="C62" s="397" t="s">
        <v>82</v>
      </c>
      <c r="D62" s="397">
        <v>1</v>
      </c>
      <c r="E62" s="431"/>
      <c r="F62" s="382">
        <f>+E62*D62</f>
        <v>0</v>
      </c>
    </row>
    <row r="63" spans="1:6" s="391" customFormat="1">
      <c r="A63" s="385"/>
      <c r="B63" s="395"/>
      <c r="C63" s="375"/>
      <c r="D63" s="376"/>
      <c r="E63" s="393"/>
      <c r="F63" s="392"/>
    </row>
    <row r="64" spans="1:6" s="391" customFormat="1" ht="51">
      <c r="A64" s="385">
        <v>16</v>
      </c>
      <c r="B64" s="402" t="s">
        <v>769</v>
      </c>
      <c r="C64" s="375"/>
      <c r="D64" s="376"/>
      <c r="E64" s="393"/>
      <c r="F64" s="392"/>
    </row>
    <row r="65" spans="1:6" s="391" customFormat="1" ht="25.5">
      <c r="A65" s="385"/>
      <c r="B65" s="399" t="s">
        <v>768</v>
      </c>
      <c r="C65" s="397" t="s">
        <v>82</v>
      </c>
      <c r="D65" s="397">
        <v>1</v>
      </c>
      <c r="E65" s="431"/>
      <c r="F65" s="382">
        <f>+E65*D65</f>
        <v>0</v>
      </c>
    </row>
    <row r="66" spans="1:6" s="391" customFormat="1">
      <c r="A66" s="385"/>
      <c r="B66" s="395"/>
      <c r="C66" s="375"/>
      <c r="D66" s="376"/>
      <c r="E66" s="393"/>
      <c r="F66" s="392"/>
    </row>
    <row r="67" spans="1:6" s="391" customFormat="1" ht="25.5">
      <c r="A67" s="385">
        <v>17</v>
      </c>
      <c r="B67" s="401" t="s">
        <v>767</v>
      </c>
      <c r="C67" s="375"/>
      <c r="D67" s="376"/>
      <c r="E67" s="393"/>
      <c r="F67" s="392"/>
    </row>
    <row r="68" spans="1:6" s="391" customFormat="1" ht="25.5">
      <c r="A68" s="385"/>
      <c r="B68" s="399" t="s">
        <v>766</v>
      </c>
      <c r="C68" s="397" t="s">
        <v>82</v>
      </c>
      <c r="D68" s="397">
        <v>1</v>
      </c>
      <c r="E68" s="431"/>
      <c r="F68" s="382">
        <f>+E68*D68</f>
        <v>0</v>
      </c>
    </row>
    <row r="69" spans="1:6" s="391" customFormat="1">
      <c r="A69" s="385"/>
      <c r="B69" s="395"/>
      <c r="C69" s="375"/>
      <c r="D69" s="376"/>
      <c r="E69" s="393"/>
      <c r="F69" s="392"/>
    </row>
    <row r="70" spans="1:6" s="391" customFormat="1" ht="25.5">
      <c r="A70" s="385">
        <v>18</v>
      </c>
      <c r="B70" s="400" t="s">
        <v>765</v>
      </c>
      <c r="C70" s="375"/>
      <c r="D70" s="376"/>
      <c r="E70" s="393"/>
      <c r="F70" s="392"/>
    </row>
    <row r="71" spans="1:6" s="391" customFormat="1">
      <c r="A71" s="385"/>
      <c r="B71" s="399" t="s">
        <v>764</v>
      </c>
      <c r="C71" s="397" t="s">
        <v>82</v>
      </c>
      <c r="D71" s="397">
        <v>4</v>
      </c>
      <c r="E71" s="431"/>
      <c r="F71" s="382">
        <f>+E71*D71</f>
        <v>0</v>
      </c>
    </row>
    <row r="72" spans="1:6" s="391" customFormat="1">
      <c r="A72" s="385"/>
      <c r="B72" s="395"/>
      <c r="C72" s="375"/>
      <c r="D72" s="376"/>
      <c r="E72" s="393"/>
      <c r="F72" s="392"/>
    </row>
    <row r="73" spans="1:6" s="391" customFormat="1" ht="76.5">
      <c r="A73" s="385">
        <v>19</v>
      </c>
      <c r="B73" s="398" t="s">
        <v>763</v>
      </c>
      <c r="C73" s="397" t="s">
        <v>82</v>
      </c>
      <c r="D73" s="397">
        <v>1</v>
      </c>
      <c r="E73" s="431"/>
      <c r="F73" s="382">
        <f>+E73*D73</f>
        <v>0</v>
      </c>
    </row>
    <row r="74" spans="1:6" s="391" customFormat="1">
      <c r="A74" s="385"/>
      <c r="B74" s="395"/>
      <c r="C74" s="375"/>
      <c r="D74" s="376"/>
      <c r="E74" s="393"/>
      <c r="F74" s="392"/>
    </row>
    <row r="75" spans="1:6" s="391" customFormat="1">
      <c r="A75" s="394">
        <v>20</v>
      </c>
      <c r="B75" s="373" t="s">
        <v>762</v>
      </c>
      <c r="C75" s="376" t="s">
        <v>79</v>
      </c>
      <c r="D75" s="376">
        <v>1</v>
      </c>
      <c r="E75" s="430"/>
      <c r="F75" s="382">
        <f>+E75*D75</f>
        <v>0</v>
      </c>
    </row>
    <row r="76" spans="1:6" s="391" customFormat="1">
      <c r="A76" s="390"/>
      <c r="B76" s="389"/>
      <c r="C76" s="375"/>
      <c r="D76" s="376"/>
      <c r="E76" s="393"/>
      <c r="F76" s="392"/>
    </row>
    <row r="77" spans="1:6">
      <c r="A77" s="390"/>
      <c r="B77" s="389" t="s">
        <v>761</v>
      </c>
      <c r="E77" s="383"/>
      <c r="F77" s="382"/>
    </row>
    <row r="78" spans="1:6">
      <c r="A78" s="385"/>
      <c r="E78" s="383"/>
      <c r="F78" s="382"/>
    </row>
    <row r="79" spans="1:6" ht="76.5">
      <c r="A79" s="385">
        <v>21</v>
      </c>
      <c r="B79" s="388" t="s">
        <v>760</v>
      </c>
      <c r="C79" s="387" t="s">
        <v>79</v>
      </c>
      <c r="D79" s="387">
        <v>7</v>
      </c>
      <c r="E79" s="429"/>
      <c r="F79" s="382">
        <f>+E79*D79</f>
        <v>0</v>
      </c>
    </row>
    <row r="80" spans="1:6">
      <c r="A80" s="385"/>
      <c r="B80" s="388"/>
      <c r="C80" s="387"/>
      <c r="D80" s="387"/>
      <c r="E80" s="386"/>
      <c r="F80" s="382"/>
    </row>
    <row r="81" spans="1:6">
      <c r="A81" s="385">
        <f>COUNT($A$1:A80)+1</f>
        <v>22</v>
      </c>
      <c r="B81" s="373" t="s">
        <v>759</v>
      </c>
      <c r="C81" s="376" t="s">
        <v>758</v>
      </c>
      <c r="D81" s="384">
        <v>0.1</v>
      </c>
      <c r="E81" s="386"/>
      <c r="F81" s="382">
        <f>+SUM(F12:F79)*D81</f>
        <v>0</v>
      </c>
    </row>
    <row r="82" spans="1:6">
      <c r="A82" s="381"/>
      <c r="B82" s="381"/>
      <c r="C82" s="380"/>
      <c r="D82" s="380"/>
      <c r="E82" s="380"/>
      <c r="F82" s="379"/>
    </row>
    <row r="83" spans="1:6">
      <c r="E83" s="378" t="s">
        <v>22</v>
      </c>
      <c r="F83" s="377">
        <f>+SUM(F9:F81)</f>
        <v>0</v>
      </c>
    </row>
  </sheetData>
  <sheetProtection algorithmName="SHA-512" hashValue="/1iLSBuGI/mm551yXmeRwfnMyC2aI2Njhy1creBNNpXieyJWn+kLmdqZorQxU4jmI5t6VfCvyP1Dpux7IJt7DA==" saltValue="1moBnGg4ANpWlQv4tP4h4A==" spinCount="100000" sheet="1"/>
  <protectedRanges>
    <protectedRange password="C789" sqref="B58" name="Bereich2_30"/>
  </protectedRanges>
  <conditionalFormatting sqref="B58">
    <cfRule type="cellIs" dxfId="0" priority="1" stopIfTrue="1" operator="equal">
      <formula>"?"</formula>
    </cfRule>
  </conditionalFormatting>
  <pageMargins left="0.98425196850393704" right="0.59055118110236227" top="0.98425196850393704" bottom="0.59055118110236227" header="0" footer="0"/>
  <pageSetup paperSize="9" scale="92" orientation="portrait" horizontalDpi="4294967293" verticalDpi="4294967293" r:id="rId1"/>
  <headerFooter alignWithMargins="0">
    <oddFooter>&amp;LStrojne inštalacije&amp;C&amp;A&amp;R&amp;P</oddFooter>
  </headerFooter>
  <rowBreaks count="2" manualBreakCount="2">
    <brk id="33" max="5" man="1"/>
    <brk id="58" max="5"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K385"/>
  <sheetViews>
    <sheetView topLeftCell="A376" workbookViewId="0">
      <selection activeCell="K382" sqref="K382"/>
    </sheetView>
  </sheetViews>
  <sheetFormatPr defaultColWidth="9.140625" defaultRowHeight="15"/>
  <cols>
    <col min="1" max="1" width="5.28515625" style="1" customWidth="1"/>
    <col min="2" max="2" width="40.7109375" style="1" customWidth="1"/>
    <col min="3" max="3" width="5.5703125" style="1" customWidth="1"/>
    <col min="4" max="4" width="6.42578125" style="1" customWidth="1"/>
    <col min="5" max="6" width="19.7109375" style="1" customWidth="1"/>
    <col min="7" max="9" width="5.42578125" style="1" customWidth="1"/>
    <col min="10" max="10" width="3.85546875" style="1" customWidth="1"/>
    <col min="11" max="11" width="9" style="1" customWidth="1"/>
    <col min="12" max="16384" width="9.140625" style="1"/>
  </cols>
  <sheetData>
    <row r="1" spans="1:11" ht="21">
      <c r="A1" s="175"/>
      <c r="B1" s="176" t="s">
        <v>686</v>
      </c>
      <c r="C1" s="177"/>
      <c r="D1" s="177"/>
    </row>
    <row r="2" spans="1:11">
      <c r="A2" s="175"/>
      <c r="C2" s="177"/>
      <c r="D2" s="177"/>
    </row>
    <row r="3" spans="1:11" s="178" customFormat="1" ht="12.75">
      <c r="A3" s="155"/>
      <c r="B3" s="156"/>
      <c r="C3" s="157"/>
      <c r="D3" s="157"/>
      <c r="E3" s="158"/>
      <c r="F3" s="158"/>
      <c r="G3" s="439" t="s">
        <v>675</v>
      </c>
      <c r="H3" s="439"/>
      <c r="I3" s="439"/>
      <c r="J3" s="439" t="s">
        <v>676</v>
      </c>
      <c r="K3" s="439"/>
    </row>
    <row r="4" spans="1:11" s="179" customFormat="1" ht="12.75">
      <c r="A4" s="159" t="s">
        <v>677</v>
      </c>
      <c r="B4" s="160" t="s">
        <v>98</v>
      </c>
      <c r="C4" s="157" t="s">
        <v>678</v>
      </c>
      <c r="D4" s="157"/>
      <c r="E4" s="161" t="s">
        <v>679</v>
      </c>
      <c r="F4" s="161" t="s">
        <v>680</v>
      </c>
      <c r="G4" s="161" t="s">
        <v>681</v>
      </c>
      <c r="H4" s="162" t="s">
        <v>682</v>
      </c>
      <c r="I4" s="162" t="s">
        <v>683</v>
      </c>
      <c r="J4" s="162" t="s">
        <v>684</v>
      </c>
      <c r="K4" s="162" t="s">
        <v>685</v>
      </c>
    </row>
    <row r="5" spans="1:11">
      <c r="A5" s="180"/>
      <c r="B5" s="180"/>
      <c r="C5" s="181"/>
      <c r="D5" s="182"/>
      <c r="E5" s="183"/>
      <c r="F5" s="183"/>
      <c r="G5" s="183"/>
      <c r="H5" s="183"/>
      <c r="I5" s="183"/>
      <c r="J5" s="183"/>
      <c r="K5" s="183"/>
    </row>
    <row r="6" spans="1:11" ht="216">
      <c r="A6" s="180" t="s">
        <v>180</v>
      </c>
      <c r="B6" s="180" t="s">
        <v>621</v>
      </c>
      <c r="C6" s="181" t="s">
        <v>123</v>
      </c>
      <c r="D6" s="182">
        <v>42</v>
      </c>
      <c r="E6" s="183"/>
      <c r="F6" s="183"/>
      <c r="G6" s="183"/>
      <c r="H6" s="183"/>
      <c r="I6" s="183"/>
      <c r="J6" s="183"/>
      <c r="K6" s="183"/>
    </row>
    <row r="7" spans="1:11">
      <c r="A7" s="180"/>
      <c r="B7" s="180"/>
      <c r="C7" s="181"/>
      <c r="D7" s="182"/>
      <c r="E7" s="183"/>
      <c r="F7" s="183"/>
      <c r="G7" s="183"/>
      <c r="H7" s="183"/>
      <c r="I7" s="183"/>
      <c r="J7" s="183"/>
      <c r="K7" s="183"/>
    </row>
    <row r="8" spans="1:11" ht="204">
      <c r="A8" s="180" t="s">
        <v>183</v>
      </c>
      <c r="B8" s="180" t="s">
        <v>622</v>
      </c>
      <c r="C8" s="181" t="s">
        <v>123</v>
      </c>
      <c r="D8" s="182">
        <v>44</v>
      </c>
      <c r="E8" s="183"/>
      <c r="F8" s="183"/>
      <c r="G8" s="183"/>
      <c r="H8" s="183"/>
      <c r="I8" s="183"/>
      <c r="J8" s="183"/>
      <c r="K8" s="183"/>
    </row>
    <row r="9" spans="1:11">
      <c r="A9" s="180"/>
      <c r="B9" s="180"/>
      <c r="C9" s="181"/>
      <c r="D9" s="182"/>
      <c r="E9" s="183"/>
      <c r="F9" s="183"/>
      <c r="G9" s="183"/>
      <c r="H9" s="183"/>
      <c r="I9" s="183"/>
      <c r="J9" s="183"/>
      <c r="K9" s="183"/>
    </row>
    <row r="10" spans="1:11" ht="216">
      <c r="A10" s="180" t="s">
        <v>614</v>
      </c>
      <c r="B10" s="180" t="s">
        <v>623</v>
      </c>
      <c r="C10" s="181" t="s">
        <v>123</v>
      </c>
      <c r="D10" s="182">
        <v>4.8</v>
      </c>
      <c r="E10" s="183"/>
      <c r="F10" s="183"/>
      <c r="G10" s="183"/>
      <c r="H10" s="183"/>
      <c r="I10" s="183"/>
      <c r="J10" s="183"/>
      <c r="K10" s="183"/>
    </row>
    <row r="11" spans="1:11">
      <c r="A11" s="180"/>
      <c r="B11" s="180"/>
      <c r="C11" s="181"/>
      <c r="D11" s="182"/>
      <c r="E11" s="183"/>
      <c r="F11" s="183"/>
      <c r="G11" s="183"/>
      <c r="H11" s="183"/>
      <c r="I11" s="183"/>
      <c r="J11" s="183"/>
      <c r="K11" s="183"/>
    </row>
    <row r="12" spans="1:11" ht="276">
      <c r="A12" s="180" t="s">
        <v>397</v>
      </c>
      <c r="B12" s="180" t="s">
        <v>624</v>
      </c>
      <c r="C12" s="181" t="s">
        <v>123</v>
      </c>
      <c r="D12" s="182">
        <v>44</v>
      </c>
      <c r="E12" s="183"/>
      <c r="F12" s="183"/>
      <c r="G12" s="183"/>
      <c r="H12" s="183"/>
      <c r="I12" s="183"/>
      <c r="J12" s="183"/>
      <c r="K12" s="183"/>
    </row>
    <row r="13" spans="1:11">
      <c r="A13" s="184"/>
      <c r="B13" s="185"/>
      <c r="C13" s="186"/>
      <c r="D13" s="187"/>
      <c r="E13" s="183"/>
      <c r="F13" s="183"/>
      <c r="G13" s="183"/>
      <c r="H13" s="183"/>
      <c r="I13" s="183"/>
      <c r="J13" s="183"/>
      <c r="K13" s="183"/>
    </row>
    <row r="14" spans="1:11" ht="132">
      <c r="A14" s="184" t="s">
        <v>398</v>
      </c>
      <c r="B14" s="185" t="s">
        <v>618</v>
      </c>
      <c r="C14" s="181" t="s">
        <v>123</v>
      </c>
      <c r="D14" s="182">
        <v>23.2</v>
      </c>
      <c r="E14" s="183"/>
      <c r="F14" s="183"/>
      <c r="G14" s="183"/>
      <c r="H14" s="183"/>
      <c r="I14" s="183"/>
      <c r="J14" s="183"/>
      <c r="K14" s="183"/>
    </row>
    <row r="15" spans="1:11">
      <c r="A15" s="184"/>
      <c r="B15" s="185"/>
      <c r="C15" s="181"/>
      <c r="D15" s="182"/>
      <c r="E15" s="183"/>
      <c r="F15" s="183"/>
      <c r="G15" s="183"/>
      <c r="H15" s="183"/>
      <c r="I15" s="183"/>
      <c r="J15" s="183"/>
      <c r="K15" s="183"/>
    </row>
    <row r="16" spans="1:11" ht="132">
      <c r="A16" s="184" t="s">
        <v>419</v>
      </c>
      <c r="B16" s="185" t="s">
        <v>458</v>
      </c>
      <c r="C16" s="181" t="s">
        <v>123</v>
      </c>
      <c r="D16" s="182">
        <v>18.3</v>
      </c>
      <c r="E16" s="183"/>
      <c r="F16" s="183"/>
      <c r="G16" s="183"/>
      <c r="H16" s="183"/>
      <c r="I16" s="183"/>
      <c r="J16" s="183"/>
      <c r="K16" s="183"/>
    </row>
    <row r="17" spans="1:11">
      <c r="A17" s="184"/>
      <c r="B17" s="185"/>
      <c r="C17" s="181"/>
      <c r="D17" s="182"/>
      <c r="E17" s="183"/>
      <c r="F17" s="183"/>
      <c r="G17" s="183"/>
      <c r="H17" s="183"/>
      <c r="I17" s="183"/>
      <c r="J17" s="183"/>
      <c r="K17" s="183"/>
    </row>
    <row r="18" spans="1:11" ht="204">
      <c r="A18" s="180" t="s">
        <v>420</v>
      </c>
      <c r="B18" s="180" t="s">
        <v>625</v>
      </c>
      <c r="C18" s="181" t="s">
        <v>123</v>
      </c>
      <c r="D18" s="182">
        <v>160</v>
      </c>
      <c r="E18" s="183"/>
      <c r="F18" s="183"/>
      <c r="G18" s="183"/>
      <c r="H18" s="183"/>
      <c r="I18" s="183"/>
      <c r="J18" s="183"/>
      <c r="K18" s="183"/>
    </row>
    <row r="19" spans="1:11">
      <c r="A19" s="184"/>
      <c r="B19" s="185"/>
      <c r="C19" s="181"/>
      <c r="D19" s="182"/>
      <c r="E19" s="183"/>
      <c r="F19" s="183"/>
      <c r="G19" s="183"/>
      <c r="H19" s="183"/>
      <c r="I19" s="183"/>
      <c r="J19" s="183"/>
      <c r="K19" s="183"/>
    </row>
    <row r="20" spans="1:11" ht="216">
      <c r="A20" s="180" t="s">
        <v>432</v>
      </c>
      <c r="B20" s="180" t="s">
        <v>626</v>
      </c>
      <c r="C20" s="181" t="s">
        <v>123</v>
      </c>
      <c r="D20" s="182">
        <v>38</v>
      </c>
      <c r="E20" s="183"/>
      <c r="F20" s="183"/>
      <c r="G20" s="183"/>
      <c r="H20" s="183"/>
      <c r="I20" s="183"/>
      <c r="J20" s="183"/>
      <c r="K20" s="183"/>
    </row>
    <row r="21" spans="1:11">
      <c r="A21" s="180"/>
      <c r="B21" s="180"/>
      <c r="C21" s="181"/>
      <c r="D21" s="182"/>
      <c r="E21" s="183"/>
      <c r="F21" s="183"/>
      <c r="G21" s="183"/>
      <c r="H21" s="183"/>
      <c r="I21" s="183"/>
      <c r="J21" s="183"/>
      <c r="K21" s="183"/>
    </row>
    <row r="22" spans="1:11" ht="120">
      <c r="A22" s="188" t="s">
        <v>112</v>
      </c>
      <c r="B22" s="189" t="s">
        <v>293</v>
      </c>
      <c r="C22" s="190" t="s">
        <v>79</v>
      </c>
      <c r="D22" s="191">
        <v>1</v>
      </c>
      <c r="E22" s="183"/>
      <c r="F22" s="183"/>
      <c r="G22" s="183"/>
      <c r="H22" s="183"/>
      <c r="I22" s="183"/>
      <c r="J22" s="183"/>
      <c r="K22" s="183"/>
    </row>
    <row r="23" spans="1:11">
      <c r="A23" s="188"/>
      <c r="B23" s="189"/>
      <c r="C23" s="190"/>
      <c r="D23" s="191"/>
      <c r="E23" s="183"/>
      <c r="F23" s="183"/>
      <c r="G23" s="183"/>
      <c r="H23" s="183"/>
      <c r="I23" s="183"/>
      <c r="J23" s="183"/>
      <c r="K23" s="183"/>
    </row>
    <row r="24" spans="1:11" ht="108">
      <c r="A24" s="192" t="s">
        <v>118</v>
      </c>
      <c r="B24" s="180" t="s">
        <v>547</v>
      </c>
      <c r="C24" s="181" t="s">
        <v>123</v>
      </c>
      <c r="D24" s="193">
        <v>47</v>
      </c>
      <c r="E24" s="183"/>
      <c r="F24" s="183"/>
      <c r="G24" s="183"/>
      <c r="H24" s="183"/>
      <c r="I24" s="183"/>
      <c r="J24" s="183"/>
      <c r="K24" s="183"/>
    </row>
    <row r="25" spans="1:11" ht="120">
      <c r="A25" s="192" t="s">
        <v>534</v>
      </c>
      <c r="B25" s="180" t="s">
        <v>541</v>
      </c>
      <c r="C25" s="181" t="s">
        <v>92</v>
      </c>
      <c r="D25" s="193">
        <v>230</v>
      </c>
      <c r="E25" s="183"/>
      <c r="F25" s="183"/>
      <c r="G25" s="183"/>
      <c r="H25" s="183"/>
      <c r="I25" s="183"/>
      <c r="J25" s="183"/>
      <c r="K25" s="183"/>
    </row>
    <row r="26" spans="1:11">
      <c r="A26" s="184"/>
      <c r="B26" s="194"/>
      <c r="C26" s="195"/>
      <c r="D26" s="196"/>
      <c r="E26" s="183"/>
      <c r="F26" s="183"/>
      <c r="G26" s="183"/>
      <c r="H26" s="183"/>
      <c r="I26" s="183"/>
      <c r="J26" s="183"/>
      <c r="K26" s="183"/>
    </row>
    <row r="27" spans="1:11" ht="84">
      <c r="A27" s="192" t="s">
        <v>535</v>
      </c>
      <c r="B27" s="180" t="s">
        <v>542</v>
      </c>
      <c r="C27" s="181" t="s">
        <v>92</v>
      </c>
      <c r="D27" s="193">
        <v>230</v>
      </c>
      <c r="E27" s="183"/>
      <c r="F27" s="183"/>
      <c r="G27" s="183"/>
      <c r="H27" s="183"/>
      <c r="I27" s="183"/>
      <c r="J27" s="183"/>
      <c r="K27" s="183"/>
    </row>
    <row r="28" spans="1:11">
      <c r="A28" s="184"/>
      <c r="B28" s="194"/>
      <c r="C28" s="195"/>
      <c r="D28" s="196"/>
      <c r="E28" s="183"/>
      <c r="F28" s="183"/>
      <c r="G28" s="183"/>
      <c r="H28" s="183"/>
      <c r="I28" s="183"/>
      <c r="J28" s="183"/>
      <c r="K28" s="183"/>
    </row>
    <row r="29" spans="1:11" ht="132">
      <c r="A29" s="188" t="s">
        <v>536</v>
      </c>
      <c r="B29" s="189" t="s">
        <v>543</v>
      </c>
      <c r="C29" s="197" t="s">
        <v>92</v>
      </c>
      <c r="D29" s="191">
        <v>230</v>
      </c>
      <c r="E29" s="183"/>
      <c r="F29" s="183"/>
      <c r="G29" s="183"/>
      <c r="H29" s="183"/>
      <c r="I29" s="183"/>
      <c r="J29" s="183"/>
      <c r="K29" s="183"/>
    </row>
    <row r="30" spans="1:11" ht="204">
      <c r="A30" s="192" t="s">
        <v>537</v>
      </c>
      <c r="B30" s="180" t="s">
        <v>544</v>
      </c>
      <c r="C30" s="181" t="s">
        <v>92</v>
      </c>
      <c r="D30" s="193">
        <v>230</v>
      </c>
      <c r="E30" s="183"/>
      <c r="F30" s="183"/>
      <c r="G30" s="183"/>
      <c r="H30" s="183"/>
      <c r="I30" s="183"/>
      <c r="J30" s="183"/>
      <c r="K30" s="183"/>
    </row>
    <row r="31" spans="1:11" ht="96">
      <c r="A31" s="188" t="s">
        <v>538</v>
      </c>
      <c r="B31" s="189" t="s">
        <v>539</v>
      </c>
      <c r="C31" s="197" t="s">
        <v>92</v>
      </c>
      <c r="D31" s="191">
        <v>115</v>
      </c>
      <c r="E31" s="183"/>
      <c r="F31" s="183"/>
      <c r="G31" s="183"/>
      <c r="H31" s="183"/>
      <c r="I31" s="183"/>
      <c r="J31" s="183"/>
      <c r="K31" s="183"/>
    </row>
    <row r="32" spans="1:11" ht="96">
      <c r="A32" s="188" t="s">
        <v>538</v>
      </c>
      <c r="B32" s="189" t="s">
        <v>540</v>
      </c>
      <c r="C32" s="197" t="s">
        <v>92</v>
      </c>
      <c r="D32" s="191">
        <v>115</v>
      </c>
      <c r="E32" s="183"/>
      <c r="F32" s="183"/>
      <c r="G32" s="183"/>
      <c r="H32" s="183"/>
      <c r="I32" s="183"/>
      <c r="J32" s="183"/>
      <c r="K32" s="183"/>
    </row>
    <row r="33" spans="1:11" ht="60">
      <c r="A33" s="184" t="s">
        <v>397</v>
      </c>
      <c r="B33" s="180" t="s">
        <v>619</v>
      </c>
      <c r="C33" s="186" t="s">
        <v>92</v>
      </c>
      <c r="D33" s="187">
        <v>460</v>
      </c>
      <c r="E33" s="183"/>
      <c r="F33" s="183"/>
      <c r="G33" s="183"/>
      <c r="H33" s="183"/>
      <c r="I33" s="183"/>
      <c r="J33" s="183"/>
      <c r="K33" s="183"/>
    </row>
    <row r="34" spans="1:11" ht="24">
      <c r="A34" s="184" t="s">
        <v>398</v>
      </c>
      <c r="B34" s="180" t="s">
        <v>545</v>
      </c>
      <c r="C34" s="186" t="s">
        <v>92</v>
      </c>
      <c r="D34" s="187">
        <v>202</v>
      </c>
      <c r="E34" s="183"/>
      <c r="F34" s="183"/>
      <c r="G34" s="183"/>
      <c r="H34" s="183"/>
      <c r="I34" s="183"/>
      <c r="J34" s="183"/>
      <c r="K34" s="183"/>
    </row>
    <row r="35" spans="1:11" ht="120">
      <c r="A35" s="192" t="s">
        <v>326</v>
      </c>
      <c r="B35" s="180" t="s">
        <v>586</v>
      </c>
      <c r="C35" s="181"/>
      <c r="D35" s="193"/>
      <c r="E35" s="183"/>
      <c r="F35" s="183"/>
      <c r="G35" s="183"/>
      <c r="H35" s="183"/>
      <c r="I35" s="183"/>
      <c r="J35" s="183"/>
      <c r="K35" s="183"/>
    </row>
    <row r="36" spans="1:11">
      <c r="A36" s="188"/>
      <c r="B36" s="189" t="s">
        <v>581</v>
      </c>
      <c r="C36" s="197" t="s">
        <v>123</v>
      </c>
      <c r="D36" s="191">
        <v>46</v>
      </c>
      <c r="E36" s="183"/>
      <c r="F36" s="183"/>
      <c r="G36" s="183"/>
      <c r="H36" s="183"/>
      <c r="I36" s="183"/>
      <c r="J36" s="183"/>
      <c r="K36" s="183"/>
    </row>
    <row r="37" spans="1:11">
      <c r="A37" s="188"/>
      <c r="B37" s="189" t="s">
        <v>583</v>
      </c>
      <c r="C37" s="197" t="s">
        <v>123</v>
      </c>
      <c r="D37" s="191">
        <v>46</v>
      </c>
      <c r="E37" s="183"/>
      <c r="F37" s="183"/>
      <c r="G37" s="183"/>
      <c r="H37" s="183"/>
      <c r="I37" s="183"/>
      <c r="J37" s="183"/>
      <c r="K37" s="183"/>
    </row>
    <row r="38" spans="1:11">
      <c r="A38" s="188"/>
      <c r="B38" s="189" t="s">
        <v>582</v>
      </c>
      <c r="C38" s="197" t="s">
        <v>123</v>
      </c>
      <c r="D38" s="191">
        <v>82</v>
      </c>
      <c r="E38" s="183"/>
      <c r="F38" s="183"/>
      <c r="G38" s="183"/>
      <c r="H38" s="183"/>
      <c r="I38" s="183"/>
      <c r="J38" s="183"/>
      <c r="K38" s="183"/>
    </row>
    <row r="39" spans="1:11" ht="96">
      <c r="A39" s="192" t="s">
        <v>326</v>
      </c>
      <c r="B39" s="180" t="s">
        <v>584</v>
      </c>
      <c r="C39" s="181"/>
      <c r="D39" s="193"/>
      <c r="E39" s="183"/>
      <c r="F39" s="183"/>
      <c r="G39" s="183"/>
      <c r="H39" s="183"/>
      <c r="I39" s="183"/>
      <c r="J39" s="183"/>
      <c r="K39" s="183"/>
    </row>
    <row r="40" spans="1:11">
      <c r="A40" s="188"/>
      <c r="B40" s="189" t="s">
        <v>585</v>
      </c>
      <c r="C40" s="197" t="s">
        <v>123</v>
      </c>
      <c r="D40" s="191">
        <v>46</v>
      </c>
      <c r="E40" s="183"/>
      <c r="F40" s="183"/>
      <c r="G40" s="183"/>
      <c r="H40" s="183"/>
      <c r="I40" s="183"/>
      <c r="J40" s="183"/>
      <c r="K40" s="183"/>
    </row>
    <row r="41" spans="1:11">
      <c r="A41" s="188"/>
      <c r="B41" s="189" t="s">
        <v>580</v>
      </c>
      <c r="C41" s="197" t="s">
        <v>123</v>
      </c>
      <c r="D41" s="191">
        <v>46</v>
      </c>
      <c r="E41" s="183"/>
      <c r="F41" s="183"/>
      <c r="G41" s="183"/>
      <c r="H41" s="183"/>
      <c r="I41" s="183"/>
      <c r="J41" s="183"/>
      <c r="K41" s="183"/>
    </row>
    <row r="42" spans="1:11" ht="108">
      <c r="A42" s="192" t="s">
        <v>110</v>
      </c>
      <c r="B42" s="180" t="s">
        <v>439</v>
      </c>
      <c r="C42" s="181"/>
      <c r="D42" s="193"/>
      <c r="E42" s="183"/>
      <c r="F42" s="183"/>
      <c r="G42" s="183"/>
      <c r="H42" s="183"/>
      <c r="I42" s="183"/>
      <c r="J42" s="183"/>
      <c r="K42" s="183"/>
    </row>
    <row r="43" spans="1:11">
      <c r="A43" s="192"/>
      <c r="B43" s="180" t="s">
        <v>440</v>
      </c>
      <c r="C43" s="181" t="s">
        <v>78</v>
      </c>
      <c r="D43" s="193">
        <v>6</v>
      </c>
      <c r="E43" s="183"/>
      <c r="F43" s="183"/>
      <c r="G43" s="183"/>
      <c r="H43" s="183"/>
      <c r="I43" s="183"/>
      <c r="J43" s="183"/>
      <c r="K43" s="183"/>
    </row>
    <row r="44" spans="1:11">
      <c r="A44" s="192"/>
      <c r="B44" s="180" t="s">
        <v>441</v>
      </c>
      <c r="C44" s="181" t="s">
        <v>78</v>
      </c>
      <c r="D44" s="193">
        <v>4</v>
      </c>
      <c r="E44" s="183"/>
      <c r="F44" s="183"/>
      <c r="G44" s="183"/>
      <c r="H44" s="183"/>
      <c r="I44" s="183"/>
      <c r="J44" s="183"/>
      <c r="K44" s="183"/>
    </row>
    <row r="45" spans="1:11">
      <c r="A45" s="192"/>
      <c r="B45" s="180" t="s">
        <v>442</v>
      </c>
      <c r="C45" s="181" t="s">
        <v>78</v>
      </c>
      <c r="D45" s="193">
        <v>1</v>
      </c>
      <c r="E45" s="183"/>
      <c r="F45" s="183"/>
      <c r="G45" s="183"/>
      <c r="H45" s="183"/>
      <c r="I45" s="183"/>
      <c r="J45" s="183"/>
      <c r="K45" s="183"/>
    </row>
    <row r="46" spans="1:11">
      <c r="A46" s="192"/>
      <c r="B46" s="180" t="s">
        <v>443</v>
      </c>
      <c r="C46" s="181" t="s">
        <v>78</v>
      </c>
      <c r="D46" s="193">
        <v>3</v>
      </c>
      <c r="E46" s="183"/>
      <c r="F46" s="183"/>
      <c r="G46" s="183"/>
      <c r="H46" s="183"/>
      <c r="I46" s="183"/>
      <c r="J46" s="183"/>
      <c r="K46" s="183"/>
    </row>
    <row r="47" spans="1:11" ht="300">
      <c r="A47" s="188" t="s">
        <v>12</v>
      </c>
      <c r="B47" s="180" t="s">
        <v>467</v>
      </c>
      <c r="C47" s="181"/>
      <c r="D47" s="193"/>
      <c r="E47" s="183"/>
      <c r="F47" s="183"/>
      <c r="G47" s="183"/>
      <c r="H47" s="183"/>
      <c r="I47" s="183"/>
      <c r="J47" s="183"/>
      <c r="K47" s="183"/>
    </row>
    <row r="48" spans="1:11">
      <c r="A48" s="192"/>
      <c r="B48" s="180" t="s">
        <v>407</v>
      </c>
      <c r="C48" s="181" t="s">
        <v>82</v>
      </c>
      <c r="D48" s="193">
        <v>1</v>
      </c>
      <c r="E48" s="183"/>
      <c r="F48" s="183"/>
      <c r="G48" s="183"/>
      <c r="H48" s="183"/>
      <c r="I48" s="183"/>
      <c r="J48" s="183"/>
      <c r="K48" s="183"/>
    </row>
    <row r="49" spans="1:11">
      <c r="A49" s="192"/>
      <c r="B49" s="180"/>
      <c r="C49" s="181"/>
      <c r="D49" s="193"/>
      <c r="E49" s="183"/>
      <c r="F49" s="183"/>
      <c r="G49" s="183"/>
      <c r="H49" s="183"/>
      <c r="I49" s="183"/>
      <c r="J49" s="183"/>
      <c r="K49" s="183"/>
    </row>
    <row r="50" spans="1:11" ht="276">
      <c r="A50" s="188" t="s">
        <v>106</v>
      </c>
      <c r="B50" s="180" t="s">
        <v>468</v>
      </c>
      <c r="C50" s="181"/>
      <c r="D50" s="193"/>
      <c r="E50" s="183"/>
      <c r="F50" s="183"/>
      <c r="G50" s="183"/>
      <c r="H50" s="183"/>
      <c r="I50" s="183"/>
      <c r="J50" s="183"/>
      <c r="K50" s="183"/>
    </row>
    <row r="51" spans="1:11">
      <c r="A51" s="192"/>
      <c r="B51" s="180" t="s">
        <v>408</v>
      </c>
      <c r="C51" s="181" t="s">
        <v>82</v>
      </c>
      <c r="D51" s="193">
        <v>1</v>
      </c>
      <c r="E51" s="183"/>
      <c r="F51" s="183"/>
      <c r="G51" s="183"/>
      <c r="H51" s="183"/>
      <c r="I51" s="183"/>
      <c r="J51" s="183"/>
      <c r="K51" s="183"/>
    </row>
    <row r="52" spans="1:11">
      <c r="A52" s="192"/>
      <c r="B52" s="180"/>
      <c r="C52" s="181"/>
      <c r="D52" s="193"/>
      <c r="E52" s="183"/>
      <c r="F52" s="183"/>
      <c r="G52" s="183"/>
      <c r="H52" s="183"/>
      <c r="I52" s="183"/>
      <c r="J52" s="183"/>
      <c r="K52" s="183"/>
    </row>
    <row r="53" spans="1:11" ht="276">
      <c r="A53" s="188" t="s">
        <v>108</v>
      </c>
      <c r="B53" s="180" t="s">
        <v>575</v>
      </c>
      <c r="C53" s="181"/>
      <c r="D53" s="193"/>
      <c r="E53" s="183"/>
      <c r="F53" s="183"/>
      <c r="G53" s="183"/>
      <c r="H53" s="183"/>
      <c r="I53" s="183"/>
      <c r="J53" s="183"/>
      <c r="K53" s="183"/>
    </row>
    <row r="54" spans="1:11">
      <c r="A54" s="192"/>
      <c r="B54" s="180" t="s">
        <v>568</v>
      </c>
      <c r="C54" s="181" t="s">
        <v>82</v>
      </c>
      <c r="D54" s="193">
        <v>1</v>
      </c>
      <c r="E54" s="183"/>
      <c r="F54" s="183"/>
      <c r="G54" s="183"/>
      <c r="H54" s="183"/>
      <c r="I54" s="183"/>
      <c r="J54" s="183"/>
      <c r="K54" s="183"/>
    </row>
    <row r="55" spans="1:11" ht="192">
      <c r="A55" s="192" t="s">
        <v>109</v>
      </c>
      <c r="B55" s="180" t="s">
        <v>469</v>
      </c>
      <c r="C55" s="181"/>
      <c r="D55" s="193"/>
      <c r="E55" s="183"/>
      <c r="F55" s="183"/>
      <c r="G55" s="183"/>
      <c r="H55" s="183"/>
      <c r="I55" s="183"/>
      <c r="J55" s="183"/>
      <c r="K55" s="183"/>
    </row>
    <row r="56" spans="1:11" ht="192">
      <c r="A56" s="192"/>
      <c r="B56" s="180" t="s">
        <v>576</v>
      </c>
      <c r="C56" s="181"/>
      <c r="D56" s="193"/>
      <c r="E56" s="183"/>
      <c r="F56" s="183"/>
      <c r="G56" s="183"/>
      <c r="H56" s="183"/>
      <c r="I56" s="183"/>
      <c r="J56" s="183"/>
      <c r="K56" s="183"/>
    </row>
    <row r="57" spans="1:11">
      <c r="A57" s="192"/>
      <c r="B57" s="180" t="s">
        <v>409</v>
      </c>
      <c r="C57" s="181" t="s">
        <v>82</v>
      </c>
      <c r="D57" s="193">
        <v>1</v>
      </c>
      <c r="E57" s="183"/>
      <c r="F57" s="183"/>
      <c r="G57" s="183"/>
      <c r="H57" s="183"/>
      <c r="I57" s="183"/>
      <c r="J57" s="183"/>
      <c r="K57" s="183"/>
    </row>
    <row r="58" spans="1:11" ht="24">
      <c r="A58" s="192"/>
      <c r="B58" s="180" t="s">
        <v>661</v>
      </c>
      <c r="C58" s="181" t="s">
        <v>82</v>
      </c>
      <c r="D58" s="193">
        <v>1</v>
      </c>
      <c r="E58" s="183"/>
      <c r="F58" s="183"/>
      <c r="G58" s="183"/>
      <c r="H58" s="183"/>
      <c r="I58" s="183"/>
      <c r="J58" s="183"/>
      <c r="K58" s="183"/>
    </row>
    <row r="59" spans="1:11">
      <c r="A59" s="192"/>
      <c r="B59" s="180" t="s">
        <v>410</v>
      </c>
      <c r="C59" s="181" t="s">
        <v>82</v>
      </c>
      <c r="D59" s="193">
        <v>2</v>
      </c>
      <c r="E59" s="183"/>
      <c r="F59" s="183"/>
      <c r="G59" s="183"/>
      <c r="H59" s="183"/>
      <c r="I59" s="183"/>
      <c r="J59" s="183"/>
      <c r="K59" s="183"/>
    </row>
    <row r="60" spans="1:11">
      <c r="A60" s="192"/>
      <c r="B60" s="180"/>
      <c r="C60" s="181"/>
      <c r="D60" s="193"/>
      <c r="E60" s="183"/>
      <c r="F60" s="183"/>
      <c r="G60" s="183"/>
      <c r="H60" s="183"/>
      <c r="I60" s="183"/>
      <c r="J60" s="183"/>
      <c r="K60" s="183"/>
    </row>
    <row r="61" spans="1:11" ht="192">
      <c r="A61" s="192" t="s">
        <v>110</v>
      </c>
      <c r="B61" s="180" t="s">
        <v>653</v>
      </c>
      <c r="C61" s="181"/>
      <c r="D61" s="193"/>
      <c r="E61" s="183"/>
      <c r="F61" s="183"/>
      <c r="G61" s="183"/>
      <c r="H61" s="183"/>
      <c r="I61" s="183"/>
      <c r="J61" s="183"/>
      <c r="K61" s="183"/>
    </row>
    <row r="62" spans="1:11">
      <c r="A62" s="192"/>
      <c r="B62" s="180" t="s">
        <v>660</v>
      </c>
      <c r="C62" s="181" t="s">
        <v>82</v>
      </c>
      <c r="D62" s="193">
        <v>1</v>
      </c>
      <c r="E62" s="183"/>
      <c r="F62" s="183"/>
      <c r="G62" s="183"/>
      <c r="H62" s="183"/>
      <c r="I62" s="183"/>
      <c r="J62" s="183"/>
      <c r="K62" s="183"/>
    </row>
    <row r="63" spans="1:11">
      <c r="A63" s="192"/>
      <c r="B63" s="180"/>
      <c r="C63" s="181"/>
      <c r="D63" s="193"/>
      <c r="E63" s="183"/>
      <c r="F63" s="183"/>
      <c r="G63" s="183"/>
      <c r="H63" s="183"/>
      <c r="I63" s="183"/>
      <c r="J63" s="183"/>
      <c r="K63" s="183"/>
    </row>
    <row r="64" spans="1:11" ht="228">
      <c r="A64" s="192" t="s">
        <v>112</v>
      </c>
      <c r="B64" s="180" t="s">
        <v>577</v>
      </c>
      <c r="C64" s="181"/>
      <c r="D64" s="193"/>
      <c r="E64" s="183"/>
      <c r="F64" s="183"/>
      <c r="G64" s="183"/>
      <c r="H64" s="183"/>
      <c r="I64" s="183"/>
      <c r="J64" s="183"/>
      <c r="K64" s="183"/>
    </row>
    <row r="65" spans="1:11">
      <c r="A65" s="192"/>
      <c r="B65" s="180" t="s">
        <v>445</v>
      </c>
      <c r="C65" s="181" t="s">
        <v>78</v>
      </c>
      <c r="D65" s="193">
        <v>1</v>
      </c>
      <c r="E65" s="183"/>
      <c r="F65" s="183"/>
      <c r="G65" s="183"/>
      <c r="H65" s="183"/>
      <c r="I65" s="183"/>
      <c r="J65" s="183"/>
      <c r="K65" s="183"/>
    </row>
    <row r="66" spans="1:11">
      <c r="A66" s="192"/>
      <c r="B66" s="180"/>
      <c r="C66" s="181"/>
      <c r="D66" s="193"/>
      <c r="E66" s="183"/>
      <c r="F66" s="183"/>
      <c r="G66" s="183"/>
      <c r="H66" s="183"/>
      <c r="I66" s="183"/>
      <c r="J66" s="183"/>
      <c r="K66" s="183"/>
    </row>
    <row r="67" spans="1:11" ht="96">
      <c r="A67" s="192" t="s">
        <v>118</v>
      </c>
      <c r="B67" s="180" t="s">
        <v>170</v>
      </c>
      <c r="C67" s="181" t="s">
        <v>78</v>
      </c>
      <c r="D67" s="193">
        <v>11</v>
      </c>
      <c r="E67" s="183"/>
      <c r="F67" s="183"/>
      <c r="G67" s="183"/>
      <c r="H67" s="183"/>
      <c r="I67" s="183"/>
      <c r="J67" s="183"/>
      <c r="K67" s="183"/>
    </row>
    <row r="68" spans="1:11">
      <c r="A68" s="198"/>
      <c r="B68" s="180"/>
      <c r="C68" s="199"/>
      <c r="D68" s="192"/>
      <c r="E68" s="183"/>
      <c r="F68" s="183"/>
      <c r="G68" s="183"/>
      <c r="H68" s="183"/>
      <c r="I68" s="183"/>
      <c r="J68" s="183"/>
      <c r="K68" s="183"/>
    </row>
    <row r="69" spans="1:11" ht="108">
      <c r="A69" s="188" t="s">
        <v>124</v>
      </c>
      <c r="B69" s="180" t="s">
        <v>411</v>
      </c>
      <c r="C69" s="198"/>
      <c r="D69" s="198"/>
      <c r="E69" s="183"/>
      <c r="F69" s="183"/>
      <c r="G69" s="183"/>
      <c r="H69" s="183"/>
      <c r="I69" s="183"/>
      <c r="J69" s="183"/>
      <c r="K69" s="183"/>
    </row>
    <row r="70" spans="1:11">
      <c r="A70" s="192"/>
      <c r="B70" s="180" t="s">
        <v>254</v>
      </c>
      <c r="C70" s="181" t="s">
        <v>123</v>
      </c>
      <c r="D70" s="193">
        <v>1.5</v>
      </c>
      <c r="E70" s="183"/>
      <c r="F70" s="183"/>
      <c r="G70" s="183"/>
      <c r="H70" s="183"/>
      <c r="I70" s="183"/>
      <c r="J70" s="183"/>
      <c r="K70" s="183"/>
    </row>
    <row r="71" spans="1:11">
      <c r="A71" s="192"/>
      <c r="B71" s="180" t="s">
        <v>255</v>
      </c>
      <c r="C71" s="181" t="s">
        <v>123</v>
      </c>
      <c r="D71" s="193">
        <v>2.4</v>
      </c>
      <c r="E71" s="183"/>
      <c r="F71" s="183"/>
      <c r="G71" s="183"/>
      <c r="H71" s="183"/>
      <c r="I71" s="183"/>
      <c r="J71" s="183"/>
      <c r="K71" s="183"/>
    </row>
    <row r="72" spans="1:11">
      <c r="A72" s="192"/>
      <c r="B72" s="180" t="s">
        <v>256</v>
      </c>
      <c r="C72" s="181" t="s">
        <v>123</v>
      </c>
      <c r="D72" s="193">
        <v>2.1</v>
      </c>
      <c r="E72" s="183"/>
      <c r="F72" s="183"/>
      <c r="G72" s="183"/>
      <c r="H72" s="183"/>
      <c r="I72" s="183"/>
      <c r="J72" s="183"/>
      <c r="K72" s="183"/>
    </row>
    <row r="73" spans="1:11">
      <c r="A73" s="192"/>
      <c r="B73" s="180" t="s">
        <v>257</v>
      </c>
      <c r="C73" s="181" t="s">
        <v>123</v>
      </c>
      <c r="D73" s="193">
        <v>6</v>
      </c>
      <c r="E73" s="183"/>
      <c r="F73" s="183"/>
      <c r="G73" s="183"/>
      <c r="H73" s="183"/>
      <c r="I73" s="183"/>
      <c r="J73" s="183"/>
      <c r="K73" s="183"/>
    </row>
    <row r="74" spans="1:11">
      <c r="A74" s="192"/>
      <c r="B74" s="180" t="s">
        <v>258</v>
      </c>
      <c r="C74" s="181" t="s">
        <v>123</v>
      </c>
      <c r="D74" s="193">
        <v>9.9</v>
      </c>
      <c r="E74" s="183"/>
      <c r="F74" s="183"/>
      <c r="G74" s="183"/>
      <c r="H74" s="183"/>
      <c r="I74" s="183"/>
      <c r="J74" s="183"/>
      <c r="K74" s="183"/>
    </row>
    <row r="75" spans="1:11">
      <c r="A75" s="192"/>
      <c r="B75" s="180" t="s">
        <v>259</v>
      </c>
      <c r="C75" s="181" t="s">
        <v>123</v>
      </c>
      <c r="D75" s="193">
        <v>3.9</v>
      </c>
      <c r="E75" s="183"/>
      <c r="F75" s="183"/>
      <c r="G75" s="183"/>
      <c r="H75" s="183"/>
      <c r="I75" s="183"/>
      <c r="J75" s="183"/>
      <c r="K75" s="183"/>
    </row>
    <row r="76" spans="1:11">
      <c r="A76" s="192"/>
      <c r="B76" s="180" t="s">
        <v>260</v>
      </c>
      <c r="C76" s="181" t="s">
        <v>123</v>
      </c>
      <c r="D76" s="193">
        <v>2.8</v>
      </c>
      <c r="E76" s="183"/>
      <c r="F76" s="183"/>
      <c r="G76" s="183"/>
      <c r="H76" s="183"/>
      <c r="I76" s="183"/>
      <c r="J76" s="183"/>
      <c r="K76" s="183"/>
    </row>
    <row r="77" spans="1:11">
      <c r="A77" s="192"/>
      <c r="B77" s="180" t="s">
        <v>261</v>
      </c>
      <c r="C77" s="181" t="s">
        <v>123</v>
      </c>
      <c r="D77" s="193">
        <v>2.2000000000000002</v>
      </c>
      <c r="E77" s="183"/>
      <c r="F77" s="183"/>
      <c r="G77" s="183"/>
      <c r="H77" s="183"/>
      <c r="I77" s="183"/>
      <c r="J77" s="183"/>
      <c r="K77" s="183"/>
    </row>
    <row r="78" spans="1:11">
      <c r="A78" s="192"/>
      <c r="B78" s="180"/>
      <c r="C78" s="181"/>
      <c r="D78" s="193"/>
      <c r="E78" s="183"/>
      <c r="F78" s="183"/>
      <c r="G78" s="183"/>
      <c r="H78" s="183"/>
      <c r="I78" s="183"/>
      <c r="J78" s="183"/>
      <c r="K78" s="183"/>
    </row>
    <row r="79" spans="1:11" ht="72">
      <c r="A79" s="192" t="s">
        <v>125</v>
      </c>
      <c r="B79" s="180" t="s">
        <v>480</v>
      </c>
      <c r="C79" s="181" t="s">
        <v>123</v>
      </c>
      <c r="D79" s="193">
        <v>10</v>
      </c>
      <c r="E79" s="183"/>
      <c r="F79" s="183"/>
      <c r="G79" s="183"/>
      <c r="H79" s="183"/>
      <c r="I79" s="183"/>
      <c r="J79" s="183"/>
      <c r="K79" s="183"/>
    </row>
    <row r="80" spans="1:11">
      <c r="A80" s="192"/>
      <c r="B80" s="180"/>
      <c r="C80" s="181"/>
      <c r="D80" s="193"/>
      <c r="E80" s="183"/>
      <c r="F80" s="183"/>
      <c r="G80" s="183"/>
      <c r="H80" s="183"/>
      <c r="I80" s="183"/>
      <c r="J80" s="183"/>
      <c r="K80" s="183"/>
    </row>
    <row r="81" spans="1:11" ht="96">
      <c r="A81" s="192" t="s">
        <v>126</v>
      </c>
      <c r="B81" s="180" t="s">
        <v>629</v>
      </c>
      <c r="C81" s="181"/>
      <c r="D81" s="193"/>
      <c r="E81" s="183"/>
      <c r="F81" s="183"/>
      <c r="G81" s="183"/>
      <c r="H81" s="183"/>
      <c r="I81" s="183"/>
      <c r="J81" s="183"/>
      <c r="K81" s="183"/>
    </row>
    <row r="82" spans="1:11">
      <c r="A82" s="192"/>
      <c r="B82" s="180" t="s">
        <v>630</v>
      </c>
      <c r="C82" s="181" t="s">
        <v>123</v>
      </c>
      <c r="D82" s="193">
        <v>3.7</v>
      </c>
      <c r="E82" s="183"/>
      <c r="F82" s="183"/>
      <c r="G82" s="183"/>
      <c r="H82" s="183"/>
      <c r="I82" s="183"/>
      <c r="J82" s="183"/>
      <c r="K82" s="183"/>
    </row>
    <row r="83" spans="1:11">
      <c r="A83" s="192"/>
      <c r="B83" s="180" t="s">
        <v>259</v>
      </c>
      <c r="C83" s="181" t="s">
        <v>123</v>
      </c>
      <c r="D83" s="193">
        <v>2.5</v>
      </c>
      <c r="E83" s="183"/>
      <c r="F83" s="183"/>
      <c r="G83" s="183"/>
      <c r="H83" s="183"/>
      <c r="I83" s="183"/>
      <c r="J83" s="183"/>
      <c r="K83" s="183"/>
    </row>
    <row r="84" spans="1:11">
      <c r="A84" s="192"/>
      <c r="B84" s="180" t="s">
        <v>422</v>
      </c>
      <c r="C84" s="181" t="s">
        <v>123</v>
      </c>
      <c r="D84" s="193">
        <v>15.8</v>
      </c>
      <c r="E84" s="183"/>
      <c r="F84" s="183"/>
      <c r="G84" s="183"/>
      <c r="H84" s="183"/>
      <c r="I84" s="183"/>
      <c r="J84" s="183"/>
      <c r="K84" s="183"/>
    </row>
    <row r="85" spans="1:11">
      <c r="A85" s="192"/>
      <c r="B85" s="180" t="s">
        <v>423</v>
      </c>
      <c r="C85" s="181" t="s">
        <v>123</v>
      </c>
      <c r="D85" s="193">
        <v>5.4</v>
      </c>
      <c r="E85" s="183"/>
      <c r="F85" s="183"/>
      <c r="G85" s="183"/>
      <c r="H85" s="183"/>
      <c r="I85" s="183"/>
      <c r="J85" s="183"/>
      <c r="K85" s="183"/>
    </row>
    <row r="86" spans="1:11">
      <c r="A86" s="192"/>
      <c r="B86" s="180" t="s">
        <v>628</v>
      </c>
      <c r="C86" s="181" t="s">
        <v>123</v>
      </c>
      <c r="D86" s="193">
        <v>3.7</v>
      </c>
      <c r="E86" s="183"/>
      <c r="F86" s="183"/>
      <c r="G86" s="183"/>
      <c r="H86" s="183"/>
      <c r="I86" s="183"/>
      <c r="J86" s="183"/>
      <c r="K86" s="183"/>
    </row>
    <row r="87" spans="1:11">
      <c r="A87" s="192"/>
      <c r="B87" s="180" t="s">
        <v>424</v>
      </c>
      <c r="C87" s="181" t="s">
        <v>123</v>
      </c>
      <c r="D87" s="193">
        <v>8.1</v>
      </c>
      <c r="E87" s="183"/>
      <c r="F87" s="183"/>
      <c r="G87" s="183"/>
      <c r="H87" s="183"/>
      <c r="I87" s="183"/>
      <c r="J87" s="183"/>
      <c r="K87" s="183"/>
    </row>
    <row r="88" spans="1:11">
      <c r="A88" s="192"/>
      <c r="B88" s="180" t="s">
        <v>425</v>
      </c>
      <c r="C88" s="181" t="s">
        <v>123</v>
      </c>
      <c r="D88" s="193">
        <v>20.8</v>
      </c>
      <c r="E88" s="183"/>
      <c r="F88" s="183"/>
      <c r="G88" s="183"/>
      <c r="H88" s="183"/>
      <c r="I88" s="183"/>
      <c r="J88" s="183"/>
      <c r="K88" s="183"/>
    </row>
    <row r="89" spans="1:11">
      <c r="A89" s="192"/>
      <c r="B89" s="180" t="s">
        <v>426</v>
      </c>
      <c r="C89" s="181" t="s">
        <v>123</v>
      </c>
      <c r="D89" s="193">
        <v>42.7</v>
      </c>
      <c r="E89" s="183"/>
      <c r="F89" s="183"/>
      <c r="G89" s="183"/>
      <c r="H89" s="183"/>
      <c r="I89" s="183"/>
      <c r="J89" s="183"/>
      <c r="K89" s="183"/>
    </row>
    <row r="90" spans="1:11">
      <c r="A90" s="192"/>
      <c r="B90" s="180"/>
      <c r="C90" s="181"/>
      <c r="D90" s="193"/>
      <c r="E90" s="183"/>
      <c r="F90" s="183"/>
      <c r="G90" s="183"/>
      <c r="H90" s="183"/>
      <c r="I90" s="183"/>
      <c r="J90" s="183"/>
      <c r="K90" s="183"/>
    </row>
    <row r="91" spans="1:11" ht="144">
      <c r="A91" s="192" t="s">
        <v>127</v>
      </c>
      <c r="B91" s="180" t="s">
        <v>599</v>
      </c>
      <c r="C91" s="181"/>
      <c r="D91" s="193"/>
      <c r="E91" s="183"/>
      <c r="F91" s="183"/>
      <c r="G91" s="183"/>
      <c r="H91" s="183"/>
      <c r="I91" s="183"/>
      <c r="J91" s="183"/>
      <c r="K91" s="183"/>
    </row>
    <row r="92" spans="1:11">
      <c r="A92" s="192"/>
      <c r="B92" s="180" t="s">
        <v>589</v>
      </c>
      <c r="C92" s="181" t="s">
        <v>123</v>
      </c>
      <c r="D92" s="193">
        <v>22</v>
      </c>
      <c r="E92" s="183"/>
      <c r="F92" s="183"/>
      <c r="G92" s="183"/>
      <c r="H92" s="183"/>
      <c r="I92" s="183"/>
      <c r="J92" s="183"/>
      <c r="K92" s="183"/>
    </row>
    <row r="93" spans="1:11">
      <c r="A93" s="192"/>
      <c r="B93" s="180" t="s">
        <v>590</v>
      </c>
      <c r="C93" s="181" t="s">
        <v>78</v>
      </c>
      <c r="D93" s="193">
        <v>4</v>
      </c>
      <c r="E93" s="183"/>
      <c r="F93" s="183"/>
      <c r="G93" s="183"/>
      <c r="H93" s="183"/>
      <c r="I93" s="183"/>
      <c r="J93" s="183"/>
      <c r="K93" s="183"/>
    </row>
    <row r="94" spans="1:11">
      <c r="A94" s="192"/>
      <c r="B94" s="180" t="s">
        <v>591</v>
      </c>
      <c r="C94" s="181" t="s">
        <v>78</v>
      </c>
      <c r="D94" s="193">
        <v>2</v>
      </c>
      <c r="E94" s="183"/>
      <c r="F94" s="183"/>
      <c r="G94" s="183"/>
      <c r="H94" s="183"/>
      <c r="I94" s="183"/>
      <c r="J94" s="183"/>
      <c r="K94" s="183"/>
    </row>
    <row r="95" spans="1:11">
      <c r="A95" s="192"/>
      <c r="B95" s="180"/>
      <c r="C95" s="181"/>
      <c r="D95" s="193"/>
      <c r="E95" s="183"/>
      <c r="F95" s="183"/>
      <c r="G95" s="183"/>
      <c r="H95" s="183"/>
      <c r="I95" s="183"/>
      <c r="J95" s="183"/>
      <c r="K95" s="183"/>
    </row>
    <row r="96" spans="1:11" ht="144">
      <c r="A96" s="192" t="s">
        <v>326</v>
      </c>
      <c r="B96" s="180" t="s">
        <v>600</v>
      </c>
      <c r="C96" s="181"/>
      <c r="D96" s="193"/>
      <c r="E96" s="183"/>
      <c r="F96" s="183"/>
      <c r="G96" s="183"/>
      <c r="H96" s="183"/>
      <c r="I96" s="183"/>
      <c r="J96" s="183"/>
      <c r="K96" s="183"/>
    </row>
    <row r="97" spans="1:11">
      <c r="A97" s="192"/>
      <c r="B97" s="180" t="s">
        <v>589</v>
      </c>
      <c r="C97" s="181" t="s">
        <v>123</v>
      </c>
      <c r="D97" s="193">
        <v>5</v>
      </c>
      <c r="E97" s="183"/>
      <c r="F97" s="183"/>
      <c r="G97" s="183"/>
      <c r="H97" s="183"/>
      <c r="I97" s="183"/>
      <c r="J97" s="183"/>
      <c r="K97" s="183"/>
    </row>
    <row r="98" spans="1:11">
      <c r="A98" s="192"/>
      <c r="B98" s="180"/>
      <c r="C98" s="181"/>
      <c r="D98" s="193"/>
      <c r="E98" s="183"/>
      <c r="F98" s="183"/>
      <c r="G98" s="183"/>
      <c r="H98" s="183"/>
      <c r="I98" s="183"/>
      <c r="J98" s="183"/>
      <c r="K98" s="183"/>
    </row>
    <row r="99" spans="1:11" ht="168">
      <c r="A99" s="192" t="s">
        <v>129</v>
      </c>
      <c r="B99" s="180" t="s">
        <v>601</v>
      </c>
      <c r="C99" s="181" t="s">
        <v>79</v>
      </c>
      <c r="D99" s="193">
        <v>2</v>
      </c>
      <c r="E99" s="183"/>
      <c r="F99" s="183"/>
      <c r="G99" s="183"/>
      <c r="H99" s="183"/>
      <c r="I99" s="183"/>
      <c r="J99" s="183"/>
      <c r="K99" s="183"/>
    </row>
    <row r="100" spans="1:11">
      <c r="A100" s="192"/>
      <c r="B100" s="180"/>
      <c r="C100" s="181"/>
      <c r="D100" s="193"/>
      <c r="E100" s="183"/>
      <c r="F100" s="183"/>
      <c r="G100" s="183"/>
      <c r="H100" s="183"/>
      <c r="I100" s="183"/>
      <c r="J100" s="183"/>
      <c r="K100" s="183"/>
    </row>
    <row r="101" spans="1:11" ht="96">
      <c r="A101" s="192" t="s">
        <v>327</v>
      </c>
      <c r="B101" s="180" t="s">
        <v>602</v>
      </c>
      <c r="C101" s="181"/>
      <c r="D101" s="193"/>
      <c r="E101" s="183"/>
      <c r="F101" s="183"/>
      <c r="G101" s="183"/>
      <c r="H101" s="183"/>
      <c r="I101" s="183"/>
      <c r="J101" s="183"/>
      <c r="K101" s="183"/>
    </row>
    <row r="102" spans="1:11">
      <c r="A102" s="192"/>
      <c r="B102" s="180" t="s">
        <v>592</v>
      </c>
      <c r="C102" s="181" t="s">
        <v>82</v>
      </c>
      <c r="D102" s="193">
        <v>4</v>
      </c>
      <c r="E102" s="183"/>
      <c r="F102" s="183"/>
      <c r="G102" s="183"/>
      <c r="H102" s="183"/>
      <c r="I102" s="183"/>
      <c r="J102" s="183"/>
      <c r="K102" s="183"/>
    </row>
    <row r="103" spans="1:11">
      <c r="A103" s="192"/>
      <c r="B103" s="180" t="s">
        <v>593</v>
      </c>
      <c r="C103" s="181" t="s">
        <v>82</v>
      </c>
      <c r="D103" s="193">
        <v>2</v>
      </c>
      <c r="E103" s="183"/>
      <c r="F103" s="183"/>
      <c r="G103" s="183"/>
      <c r="H103" s="183"/>
      <c r="I103" s="183"/>
      <c r="J103" s="183"/>
      <c r="K103" s="183"/>
    </row>
    <row r="104" spans="1:11">
      <c r="A104" s="192"/>
      <c r="B104" s="180" t="s">
        <v>594</v>
      </c>
      <c r="C104" s="181" t="s">
        <v>82</v>
      </c>
      <c r="D104" s="193">
        <v>1</v>
      </c>
      <c r="E104" s="183"/>
      <c r="F104" s="183"/>
      <c r="G104" s="183"/>
      <c r="H104" s="183"/>
      <c r="I104" s="183"/>
      <c r="J104" s="183"/>
      <c r="K104" s="183"/>
    </row>
    <row r="105" spans="1:11">
      <c r="A105" s="192"/>
      <c r="B105" s="180"/>
      <c r="C105" s="181"/>
      <c r="D105" s="193"/>
      <c r="E105" s="183"/>
      <c r="F105" s="183"/>
      <c r="G105" s="183"/>
      <c r="H105" s="183"/>
      <c r="I105" s="183"/>
      <c r="J105" s="183"/>
      <c r="K105" s="183"/>
    </row>
    <row r="106" spans="1:11" ht="48">
      <c r="A106" s="192" t="s">
        <v>178</v>
      </c>
      <c r="B106" s="180" t="s">
        <v>595</v>
      </c>
      <c r="C106" s="181" t="s">
        <v>79</v>
      </c>
      <c r="D106" s="193">
        <v>1</v>
      </c>
      <c r="E106" s="183"/>
      <c r="F106" s="183"/>
      <c r="G106" s="183"/>
      <c r="H106" s="183"/>
      <c r="I106" s="183"/>
      <c r="J106" s="183"/>
      <c r="K106" s="183"/>
    </row>
    <row r="107" spans="1:11">
      <c r="A107" s="192"/>
      <c r="B107" s="180"/>
      <c r="C107" s="181"/>
      <c r="D107" s="193"/>
      <c r="E107" s="183"/>
      <c r="F107" s="183"/>
      <c r="G107" s="183"/>
      <c r="H107" s="183"/>
      <c r="I107" s="183"/>
      <c r="J107" s="183"/>
      <c r="K107" s="183"/>
    </row>
    <row r="108" spans="1:11" ht="96">
      <c r="A108" s="192" t="s">
        <v>179</v>
      </c>
      <c r="B108" s="180" t="s">
        <v>603</v>
      </c>
      <c r="C108" s="181"/>
      <c r="D108" s="193"/>
      <c r="E108" s="183"/>
      <c r="F108" s="183"/>
      <c r="G108" s="183"/>
      <c r="H108" s="183"/>
      <c r="I108" s="183"/>
      <c r="J108" s="183"/>
      <c r="K108" s="183"/>
    </row>
    <row r="109" spans="1:11">
      <c r="A109" s="192"/>
      <c r="B109" s="180" t="s">
        <v>596</v>
      </c>
      <c r="C109" s="181" t="s">
        <v>82</v>
      </c>
      <c r="D109" s="193">
        <v>4</v>
      </c>
      <c r="E109" s="183"/>
      <c r="F109" s="183"/>
      <c r="G109" s="183"/>
      <c r="H109" s="183"/>
      <c r="I109" s="183"/>
      <c r="J109" s="183"/>
      <c r="K109" s="183"/>
    </row>
    <row r="110" spans="1:11">
      <c r="A110" s="192"/>
      <c r="B110" s="180" t="s">
        <v>598</v>
      </c>
      <c r="C110" s="181" t="s">
        <v>82</v>
      </c>
      <c r="D110" s="193">
        <v>2</v>
      </c>
      <c r="E110" s="183"/>
      <c r="F110" s="183"/>
      <c r="G110" s="183"/>
      <c r="H110" s="183"/>
      <c r="I110" s="183"/>
      <c r="J110" s="183"/>
      <c r="K110" s="183"/>
    </row>
    <row r="111" spans="1:11">
      <c r="A111" s="192"/>
      <c r="B111" s="180" t="s">
        <v>597</v>
      </c>
      <c r="C111" s="181" t="s">
        <v>82</v>
      </c>
      <c r="D111" s="193">
        <v>1</v>
      </c>
      <c r="E111" s="183"/>
      <c r="F111" s="183"/>
      <c r="G111" s="183"/>
      <c r="H111" s="183"/>
      <c r="I111" s="183"/>
      <c r="J111" s="183"/>
      <c r="K111" s="183"/>
    </row>
    <row r="112" spans="1:11" ht="192">
      <c r="A112" s="188" t="s">
        <v>12</v>
      </c>
      <c r="B112" s="180" t="s">
        <v>262</v>
      </c>
      <c r="C112" s="181" t="s">
        <v>92</v>
      </c>
      <c r="D112" s="193">
        <v>13</v>
      </c>
      <c r="E112" s="183"/>
      <c r="F112" s="183"/>
      <c r="G112" s="183"/>
      <c r="H112" s="183"/>
      <c r="I112" s="183"/>
      <c r="J112" s="183"/>
      <c r="K112" s="183"/>
    </row>
    <row r="113" spans="1:11" ht="192">
      <c r="A113" s="188" t="s">
        <v>12</v>
      </c>
      <c r="B113" s="180" t="s">
        <v>631</v>
      </c>
      <c r="C113" s="199"/>
      <c r="D113" s="192"/>
      <c r="E113" s="183"/>
      <c r="F113" s="183"/>
      <c r="G113" s="183"/>
      <c r="H113" s="183"/>
      <c r="I113" s="183"/>
      <c r="J113" s="183"/>
      <c r="K113" s="183"/>
    </row>
    <row r="114" spans="1:11">
      <c r="A114" s="192"/>
      <c r="B114" s="180" t="s">
        <v>557</v>
      </c>
      <c r="C114" s="199" t="s">
        <v>82</v>
      </c>
      <c r="D114" s="192">
        <v>1</v>
      </c>
      <c r="E114" s="183"/>
      <c r="F114" s="183"/>
      <c r="G114" s="183"/>
      <c r="H114" s="183"/>
      <c r="I114" s="183"/>
      <c r="J114" s="183"/>
      <c r="K114" s="183"/>
    </row>
    <row r="115" spans="1:11">
      <c r="A115" s="192"/>
      <c r="B115" s="180" t="s">
        <v>561</v>
      </c>
      <c r="C115" s="199" t="s">
        <v>82</v>
      </c>
      <c r="D115" s="192">
        <v>2</v>
      </c>
      <c r="E115" s="183"/>
      <c r="F115" s="183"/>
      <c r="G115" s="183"/>
      <c r="H115" s="183"/>
      <c r="I115" s="183"/>
      <c r="J115" s="183"/>
      <c r="K115" s="183"/>
    </row>
    <row r="116" spans="1:11">
      <c r="A116" s="192"/>
      <c r="B116" s="180" t="s">
        <v>562</v>
      </c>
      <c r="C116" s="199" t="s">
        <v>82</v>
      </c>
      <c r="D116" s="192">
        <v>1</v>
      </c>
      <c r="E116" s="183"/>
      <c r="F116" s="183"/>
      <c r="G116" s="183"/>
      <c r="H116" s="183"/>
      <c r="I116" s="183"/>
      <c r="J116" s="183"/>
      <c r="K116" s="183"/>
    </row>
    <row r="117" spans="1:11">
      <c r="A117" s="192"/>
      <c r="B117" s="180" t="s">
        <v>264</v>
      </c>
      <c r="C117" s="199" t="s">
        <v>82</v>
      </c>
      <c r="D117" s="192">
        <v>1</v>
      </c>
      <c r="E117" s="183"/>
      <c r="F117" s="183"/>
      <c r="G117" s="183"/>
      <c r="H117" s="183"/>
      <c r="I117" s="183"/>
      <c r="J117" s="183"/>
      <c r="K117" s="183"/>
    </row>
    <row r="118" spans="1:11">
      <c r="A118" s="192"/>
      <c r="B118" s="180" t="s">
        <v>563</v>
      </c>
      <c r="C118" s="199" t="s">
        <v>82</v>
      </c>
      <c r="D118" s="192">
        <v>1</v>
      </c>
      <c r="E118" s="183"/>
      <c r="F118" s="183"/>
      <c r="G118" s="183"/>
      <c r="H118" s="183"/>
      <c r="I118" s="183"/>
      <c r="J118" s="183"/>
      <c r="K118" s="183"/>
    </row>
    <row r="119" spans="1:11">
      <c r="A119" s="192"/>
      <c r="B119" s="180" t="s">
        <v>266</v>
      </c>
      <c r="C119" s="199" t="s">
        <v>82</v>
      </c>
      <c r="D119" s="192">
        <v>2</v>
      </c>
      <c r="E119" s="183"/>
      <c r="F119" s="183"/>
      <c r="G119" s="183"/>
      <c r="H119" s="183"/>
      <c r="I119" s="183"/>
      <c r="J119" s="183"/>
      <c r="K119" s="183"/>
    </row>
    <row r="120" spans="1:11">
      <c r="A120" s="192"/>
      <c r="B120" s="180"/>
      <c r="C120" s="199"/>
      <c r="D120" s="192"/>
      <c r="E120" s="183"/>
      <c r="F120" s="183"/>
      <c r="G120" s="183"/>
      <c r="H120" s="183"/>
      <c r="I120" s="183"/>
      <c r="J120" s="183"/>
      <c r="K120" s="183"/>
    </row>
    <row r="121" spans="1:11" ht="180">
      <c r="A121" s="188" t="s">
        <v>106</v>
      </c>
      <c r="B121" s="180" t="s">
        <v>632</v>
      </c>
      <c r="C121" s="199"/>
      <c r="D121" s="192"/>
      <c r="E121" s="183"/>
      <c r="F121" s="183"/>
      <c r="G121" s="183"/>
      <c r="H121" s="183"/>
      <c r="I121" s="183"/>
      <c r="J121" s="183"/>
      <c r="K121" s="183"/>
    </row>
    <row r="122" spans="1:11">
      <c r="A122" s="192"/>
      <c r="B122" s="180" t="s">
        <v>556</v>
      </c>
      <c r="C122" s="199" t="s">
        <v>82</v>
      </c>
      <c r="D122" s="192">
        <v>2</v>
      </c>
      <c r="E122" s="183"/>
      <c r="F122" s="183"/>
      <c r="G122" s="183"/>
      <c r="H122" s="183"/>
      <c r="I122" s="183"/>
      <c r="J122" s="183"/>
      <c r="K122" s="183"/>
    </row>
    <row r="123" spans="1:11">
      <c r="A123" s="192"/>
      <c r="B123" s="180" t="s">
        <v>558</v>
      </c>
      <c r="C123" s="199" t="s">
        <v>82</v>
      </c>
      <c r="D123" s="192">
        <v>1</v>
      </c>
      <c r="E123" s="183"/>
      <c r="F123" s="183"/>
      <c r="G123" s="183"/>
      <c r="H123" s="183"/>
      <c r="I123" s="183"/>
      <c r="J123" s="183"/>
      <c r="K123" s="183"/>
    </row>
    <row r="124" spans="1:11">
      <c r="A124" s="192"/>
      <c r="B124" s="180" t="s">
        <v>559</v>
      </c>
      <c r="C124" s="199" t="s">
        <v>82</v>
      </c>
      <c r="D124" s="192">
        <v>1</v>
      </c>
      <c r="E124" s="183"/>
      <c r="F124" s="183"/>
      <c r="G124" s="183"/>
      <c r="H124" s="183"/>
      <c r="I124" s="183"/>
      <c r="J124" s="183"/>
      <c r="K124" s="183"/>
    </row>
    <row r="125" spans="1:11">
      <c r="A125" s="192"/>
      <c r="B125" s="180" t="s">
        <v>560</v>
      </c>
      <c r="C125" s="199" t="s">
        <v>82</v>
      </c>
      <c r="D125" s="192">
        <v>6</v>
      </c>
      <c r="E125" s="183"/>
      <c r="F125" s="183"/>
      <c r="G125" s="183"/>
      <c r="H125" s="183"/>
      <c r="I125" s="183"/>
      <c r="J125" s="183"/>
      <c r="K125" s="183"/>
    </row>
    <row r="126" spans="1:11">
      <c r="A126" s="192"/>
      <c r="B126" s="180" t="s">
        <v>569</v>
      </c>
      <c r="C126" s="199" t="s">
        <v>82</v>
      </c>
      <c r="D126" s="192">
        <v>6</v>
      </c>
      <c r="E126" s="183"/>
      <c r="F126" s="183"/>
      <c r="G126" s="183"/>
      <c r="H126" s="183"/>
      <c r="I126" s="183"/>
      <c r="J126" s="183"/>
      <c r="K126" s="183"/>
    </row>
    <row r="127" spans="1:11">
      <c r="A127" s="192"/>
      <c r="B127" s="180" t="s">
        <v>570</v>
      </c>
      <c r="C127" s="199" t="s">
        <v>82</v>
      </c>
      <c r="D127" s="192">
        <v>4</v>
      </c>
      <c r="E127" s="183"/>
      <c r="F127" s="183"/>
      <c r="G127" s="183"/>
      <c r="H127" s="183"/>
      <c r="I127" s="183"/>
      <c r="J127" s="183"/>
      <c r="K127" s="183"/>
    </row>
    <row r="128" spans="1:11">
      <c r="A128" s="192"/>
      <c r="B128" s="180" t="s">
        <v>571</v>
      </c>
      <c r="C128" s="199" t="s">
        <v>82</v>
      </c>
      <c r="D128" s="192">
        <v>1</v>
      </c>
      <c r="E128" s="183"/>
      <c r="F128" s="183"/>
      <c r="G128" s="183"/>
      <c r="H128" s="183"/>
      <c r="I128" s="183"/>
      <c r="J128" s="183"/>
      <c r="K128" s="183"/>
    </row>
    <row r="129" spans="1:11">
      <c r="A129" s="192"/>
      <c r="B129" s="180" t="s">
        <v>265</v>
      </c>
      <c r="C129" s="199" t="s">
        <v>82</v>
      </c>
      <c r="D129" s="192">
        <v>1</v>
      </c>
      <c r="E129" s="183"/>
      <c r="F129" s="183"/>
      <c r="G129" s="183"/>
      <c r="H129" s="183"/>
      <c r="I129" s="183"/>
      <c r="J129" s="183"/>
      <c r="K129" s="183"/>
    </row>
    <row r="130" spans="1:11">
      <c r="A130" s="192"/>
      <c r="B130" s="180" t="s">
        <v>267</v>
      </c>
      <c r="C130" s="199" t="s">
        <v>82</v>
      </c>
      <c r="D130" s="192">
        <v>1</v>
      </c>
      <c r="E130" s="183"/>
      <c r="F130" s="183"/>
      <c r="G130" s="183"/>
      <c r="H130" s="183"/>
      <c r="I130" s="183"/>
      <c r="J130" s="183"/>
      <c r="K130" s="183"/>
    </row>
    <row r="131" spans="1:11">
      <c r="A131" s="192"/>
      <c r="B131" s="180" t="s">
        <v>268</v>
      </c>
      <c r="C131" s="199" t="s">
        <v>82</v>
      </c>
      <c r="D131" s="192">
        <v>2</v>
      </c>
      <c r="E131" s="183"/>
      <c r="F131" s="183"/>
      <c r="G131" s="183"/>
      <c r="H131" s="183"/>
      <c r="I131" s="183"/>
      <c r="J131" s="183"/>
      <c r="K131" s="183"/>
    </row>
    <row r="132" spans="1:11">
      <c r="A132" s="192"/>
      <c r="B132" s="180"/>
      <c r="C132" s="199"/>
      <c r="D132" s="192"/>
      <c r="E132" s="183"/>
      <c r="F132" s="183"/>
      <c r="G132" s="183"/>
      <c r="H132" s="183"/>
      <c r="I132" s="183"/>
      <c r="J132" s="183"/>
      <c r="K132" s="183"/>
    </row>
    <row r="133" spans="1:11" ht="192">
      <c r="A133" s="188" t="s">
        <v>108</v>
      </c>
      <c r="B133" s="180" t="s">
        <v>633</v>
      </c>
      <c r="C133" s="199"/>
      <c r="D133" s="192"/>
      <c r="E133" s="183"/>
      <c r="F133" s="183"/>
      <c r="G133" s="183"/>
      <c r="H133" s="183"/>
      <c r="I133" s="183"/>
      <c r="J133" s="183"/>
      <c r="K133" s="183"/>
    </row>
    <row r="134" spans="1:11">
      <c r="A134" s="192"/>
      <c r="B134" s="180" t="s">
        <v>572</v>
      </c>
      <c r="C134" s="199" t="s">
        <v>82</v>
      </c>
      <c r="D134" s="192">
        <v>2</v>
      </c>
      <c r="E134" s="183"/>
      <c r="F134" s="183"/>
      <c r="G134" s="183"/>
      <c r="H134" s="183"/>
      <c r="I134" s="183"/>
      <c r="J134" s="183"/>
      <c r="K134" s="183"/>
    </row>
    <row r="135" spans="1:11">
      <c r="A135" s="192"/>
      <c r="B135" s="180"/>
      <c r="C135" s="199"/>
      <c r="D135" s="192"/>
      <c r="E135" s="183"/>
      <c r="F135" s="183"/>
      <c r="G135" s="183"/>
      <c r="H135" s="183"/>
      <c r="I135" s="183"/>
      <c r="J135" s="183"/>
      <c r="K135" s="183"/>
    </row>
    <row r="136" spans="1:11" ht="192">
      <c r="A136" s="188" t="s">
        <v>109</v>
      </c>
      <c r="B136" s="180" t="s">
        <v>634</v>
      </c>
      <c r="C136" s="199"/>
      <c r="D136" s="192"/>
      <c r="E136" s="183"/>
      <c r="F136" s="183"/>
      <c r="G136" s="183"/>
      <c r="H136" s="183"/>
      <c r="I136" s="183"/>
      <c r="J136" s="183"/>
      <c r="K136" s="183"/>
    </row>
    <row r="137" spans="1:11">
      <c r="A137" s="192"/>
      <c r="B137" s="180" t="s">
        <v>573</v>
      </c>
      <c r="C137" s="199" t="s">
        <v>82</v>
      </c>
      <c r="D137" s="192">
        <v>3</v>
      </c>
      <c r="E137" s="183"/>
      <c r="F137" s="183"/>
      <c r="G137" s="183"/>
      <c r="H137" s="183"/>
      <c r="I137" s="183"/>
      <c r="J137" s="183"/>
      <c r="K137" s="183"/>
    </row>
    <row r="138" spans="1:11">
      <c r="A138" s="192"/>
      <c r="B138" s="180"/>
      <c r="C138" s="199"/>
      <c r="D138" s="192"/>
      <c r="E138" s="183"/>
      <c r="F138" s="183"/>
      <c r="G138" s="183"/>
      <c r="H138" s="183"/>
      <c r="I138" s="183"/>
      <c r="J138" s="183"/>
      <c r="K138" s="183"/>
    </row>
    <row r="139" spans="1:11" ht="144">
      <c r="A139" s="188" t="s">
        <v>110</v>
      </c>
      <c r="B139" s="180" t="s">
        <v>635</v>
      </c>
      <c r="C139" s="199"/>
      <c r="D139" s="192"/>
      <c r="E139" s="183"/>
      <c r="F139" s="183"/>
      <c r="G139" s="183"/>
      <c r="H139" s="183"/>
      <c r="I139" s="183"/>
      <c r="J139" s="183"/>
      <c r="K139" s="183"/>
    </row>
    <row r="140" spans="1:11">
      <c r="A140" s="192"/>
      <c r="B140" s="180" t="s">
        <v>269</v>
      </c>
      <c r="C140" s="199" t="s">
        <v>82</v>
      </c>
      <c r="D140" s="192">
        <v>2</v>
      </c>
      <c r="E140" s="183"/>
      <c r="F140" s="183"/>
      <c r="G140" s="183"/>
      <c r="H140" s="183"/>
      <c r="I140" s="183"/>
      <c r="J140" s="183"/>
      <c r="K140" s="183"/>
    </row>
    <row r="141" spans="1:11">
      <c r="A141" s="192"/>
      <c r="B141" s="180"/>
      <c r="C141" s="199"/>
      <c r="D141" s="192"/>
      <c r="E141" s="183"/>
      <c r="F141" s="183"/>
      <c r="G141" s="183"/>
      <c r="H141" s="183"/>
      <c r="I141" s="183"/>
      <c r="J141" s="183"/>
      <c r="K141" s="183"/>
    </row>
    <row r="142" spans="1:11" ht="96">
      <c r="A142" s="192" t="s">
        <v>112</v>
      </c>
      <c r="B142" s="180" t="s">
        <v>413</v>
      </c>
      <c r="C142" s="199"/>
      <c r="D142" s="192"/>
      <c r="E142" s="183"/>
      <c r="F142" s="183"/>
      <c r="G142" s="183"/>
      <c r="H142" s="183"/>
      <c r="I142" s="183"/>
      <c r="J142" s="183"/>
      <c r="K142" s="183"/>
    </row>
    <row r="143" spans="1:11">
      <c r="A143" s="192"/>
      <c r="B143" s="180" t="s">
        <v>270</v>
      </c>
      <c r="C143" s="199" t="s">
        <v>78</v>
      </c>
      <c r="D143" s="192">
        <v>6</v>
      </c>
      <c r="E143" s="183"/>
      <c r="F143" s="183"/>
      <c r="G143" s="183"/>
      <c r="H143" s="183"/>
      <c r="I143" s="183"/>
      <c r="J143" s="183"/>
      <c r="K143" s="183"/>
    </row>
    <row r="144" spans="1:11">
      <c r="A144" s="192"/>
      <c r="B144" s="180" t="s">
        <v>271</v>
      </c>
      <c r="C144" s="199" t="s">
        <v>78</v>
      </c>
      <c r="D144" s="192">
        <v>4</v>
      </c>
      <c r="E144" s="183"/>
      <c r="F144" s="183"/>
      <c r="G144" s="183"/>
      <c r="H144" s="183"/>
      <c r="I144" s="183"/>
      <c r="J144" s="183"/>
      <c r="K144" s="183"/>
    </row>
    <row r="145" spans="1:11">
      <c r="A145" s="192"/>
      <c r="B145" s="180" t="s">
        <v>272</v>
      </c>
      <c r="C145" s="199" t="s">
        <v>78</v>
      </c>
      <c r="D145" s="192">
        <v>2</v>
      </c>
      <c r="E145" s="183"/>
      <c r="F145" s="183"/>
      <c r="G145" s="183"/>
      <c r="H145" s="183"/>
      <c r="I145" s="183"/>
      <c r="J145" s="183"/>
      <c r="K145" s="183"/>
    </row>
    <row r="146" spans="1:11">
      <c r="A146" s="192"/>
      <c r="B146" s="180" t="s">
        <v>273</v>
      </c>
      <c r="C146" s="199" t="s">
        <v>78</v>
      </c>
      <c r="D146" s="192">
        <v>1</v>
      </c>
      <c r="E146" s="183"/>
      <c r="F146" s="183"/>
      <c r="G146" s="183"/>
      <c r="H146" s="183"/>
      <c r="I146" s="183"/>
      <c r="J146" s="183"/>
      <c r="K146" s="183"/>
    </row>
    <row r="147" spans="1:11">
      <c r="A147" s="192"/>
      <c r="B147" s="180" t="s">
        <v>274</v>
      </c>
      <c r="C147" s="199" t="s">
        <v>78</v>
      </c>
      <c r="D147" s="192">
        <v>1</v>
      </c>
      <c r="E147" s="183"/>
      <c r="F147" s="183"/>
      <c r="G147" s="183"/>
      <c r="H147" s="183"/>
      <c r="I147" s="183"/>
      <c r="J147" s="183"/>
      <c r="K147" s="183"/>
    </row>
    <row r="148" spans="1:11">
      <c r="A148" s="192"/>
      <c r="B148" s="180" t="s">
        <v>275</v>
      </c>
      <c r="C148" s="199" t="s">
        <v>78</v>
      </c>
      <c r="D148" s="192">
        <v>3</v>
      </c>
      <c r="E148" s="183"/>
      <c r="F148" s="183"/>
      <c r="G148" s="183"/>
      <c r="H148" s="183"/>
      <c r="I148" s="183"/>
      <c r="J148" s="183"/>
      <c r="K148" s="183"/>
    </row>
    <row r="149" spans="1:11">
      <c r="A149" s="192"/>
      <c r="B149" s="180"/>
      <c r="C149" s="199"/>
      <c r="D149" s="192"/>
      <c r="E149" s="183"/>
      <c r="F149" s="183"/>
      <c r="G149" s="183"/>
      <c r="H149" s="183"/>
      <c r="I149" s="183"/>
      <c r="J149" s="183"/>
      <c r="K149" s="183"/>
    </row>
    <row r="150" spans="1:11" ht="96">
      <c r="A150" s="192" t="s">
        <v>118</v>
      </c>
      <c r="B150" s="180" t="s">
        <v>427</v>
      </c>
      <c r="C150" s="199"/>
      <c r="D150" s="192"/>
      <c r="E150" s="183"/>
      <c r="F150" s="183"/>
      <c r="G150" s="183"/>
      <c r="H150" s="183"/>
      <c r="I150" s="183"/>
      <c r="J150" s="183"/>
      <c r="K150" s="183"/>
    </row>
    <row r="151" spans="1:11">
      <c r="A151" s="192"/>
      <c r="B151" s="180" t="s">
        <v>414</v>
      </c>
      <c r="C151" s="199" t="s">
        <v>78</v>
      </c>
      <c r="D151" s="192">
        <v>4</v>
      </c>
      <c r="E151" s="183"/>
      <c r="F151" s="183"/>
      <c r="G151" s="183"/>
      <c r="H151" s="183"/>
      <c r="I151" s="183"/>
      <c r="J151" s="183"/>
      <c r="K151" s="183"/>
    </row>
    <row r="152" spans="1:11">
      <c r="A152" s="192"/>
      <c r="B152" s="180" t="s">
        <v>415</v>
      </c>
      <c r="C152" s="199" t="s">
        <v>78</v>
      </c>
      <c r="D152" s="192">
        <v>4</v>
      </c>
      <c r="E152" s="183"/>
      <c r="F152" s="183"/>
      <c r="G152" s="183"/>
      <c r="H152" s="183"/>
      <c r="I152" s="183"/>
      <c r="J152" s="183"/>
      <c r="K152" s="183"/>
    </row>
    <row r="153" spans="1:11">
      <c r="A153" s="192"/>
      <c r="B153" s="180" t="s">
        <v>416</v>
      </c>
      <c r="C153" s="199" t="s">
        <v>78</v>
      </c>
      <c r="D153" s="192">
        <v>4</v>
      </c>
      <c r="E153" s="183"/>
      <c r="F153" s="183"/>
      <c r="G153" s="183"/>
      <c r="H153" s="183"/>
      <c r="I153" s="183"/>
      <c r="J153" s="183"/>
      <c r="K153" s="183"/>
    </row>
    <row r="154" spans="1:11">
      <c r="A154" s="192"/>
      <c r="B154" s="180" t="s">
        <v>417</v>
      </c>
      <c r="C154" s="199" t="s">
        <v>78</v>
      </c>
      <c r="D154" s="192">
        <v>6</v>
      </c>
      <c r="E154" s="183"/>
      <c r="F154" s="183"/>
      <c r="G154" s="183"/>
      <c r="H154" s="183"/>
      <c r="I154" s="183"/>
      <c r="J154" s="183"/>
      <c r="K154" s="183"/>
    </row>
    <row r="155" spans="1:11">
      <c r="A155" s="192"/>
      <c r="B155" s="180" t="s">
        <v>418</v>
      </c>
      <c r="C155" s="199" t="s">
        <v>78</v>
      </c>
      <c r="D155" s="192">
        <v>3</v>
      </c>
      <c r="E155" s="183"/>
      <c r="F155" s="183"/>
      <c r="G155" s="183"/>
      <c r="H155" s="183"/>
      <c r="I155" s="183"/>
      <c r="J155" s="183"/>
      <c r="K155" s="183"/>
    </row>
    <row r="156" spans="1:11">
      <c r="A156" s="192"/>
      <c r="B156" s="180"/>
      <c r="C156" s="199"/>
      <c r="D156" s="192"/>
      <c r="E156" s="183"/>
      <c r="F156" s="183"/>
      <c r="G156" s="183"/>
      <c r="H156" s="183"/>
      <c r="I156" s="183"/>
      <c r="J156" s="183"/>
      <c r="K156" s="183"/>
    </row>
    <row r="157" spans="1:11" ht="72">
      <c r="A157" s="192" t="s">
        <v>124</v>
      </c>
      <c r="B157" s="180" t="s">
        <v>294</v>
      </c>
      <c r="C157" s="199"/>
      <c r="D157" s="192"/>
      <c r="E157" s="183"/>
      <c r="F157" s="183"/>
      <c r="G157" s="183"/>
      <c r="H157" s="183"/>
      <c r="I157" s="183"/>
      <c r="J157" s="183"/>
      <c r="K157" s="183"/>
    </row>
    <row r="158" spans="1:11">
      <c r="A158" s="192"/>
      <c r="B158" s="180" t="s">
        <v>428</v>
      </c>
      <c r="C158" s="199" t="s">
        <v>78</v>
      </c>
      <c r="D158" s="192">
        <v>2</v>
      </c>
      <c r="E158" s="183"/>
      <c r="F158" s="183"/>
      <c r="G158" s="183"/>
      <c r="H158" s="183"/>
      <c r="I158" s="183"/>
      <c r="J158" s="183"/>
      <c r="K158" s="183"/>
    </row>
    <row r="159" spans="1:11">
      <c r="A159" s="192"/>
      <c r="B159" s="180" t="s">
        <v>429</v>
      </c>
      <c r="C159" s="199" t="s">
        <v>78</v>
      </c>
      <c r="D159" s="192">
        <v>2</v>
      </c>
      <c r="E159" s="183"/>
      <c r="F159" s="183"/>
      <c r="G159" s="183"/>
      <c r="H159" s="183"/>
      <c r="I159" s="183"/>
      <c r="J159" s="183"/>
      <c r="K159" s="183"/>
    </row>
    <row r="160" spans="1:11">
      <c r="A160" s="192"/>
      <c r="B160" s="180" t="s">
        <v>430</v>
      </c>
      <c r="C160" s="199" t="s">
        <v>78</v>
      </c>
      <c r="D160" s="192">
        <v>2</v>
      </c>
      <c r="E160" s="183"/>
      <c r="F160" s="183"/>
      <c r="G160" s="183"/>
      <c r="H160" s="183"/>
      <c r="I160" s="183"/>
      <c r="J160" s="183"/>
      <c r="K160" s="183"/>
    </row>
    <row r="161" spans="1:11">
      <c r="A161" s="192"/>
      <c r="B161" s="180" t="s">
        <v>431</v>
      </c>
      <c r="C161" s="199" t="s">
        <v>78</v>
      </c>
      <c r="D161" s="192">
        <v>4</v>
      </c>
      <c r="E161" s="183"/>
      <c r="F161" s="183"/>
      <c r="G161" s="183"/>
      <c r="H161" s="183"/>
      <c r="I161" s="183"/>
      <c r="J161" s="183"/>
      <c r="K161" s="183"/>
    </row>
    <row r="162" spans="1:11">
      <c r="A162" s="192"/>
      <c r="B162" s="180"/>
      <c r="C162" s="199"/>
      <c r="D162" s="192"/>
      <c r="E162" s="183"/>
      <c r="F162" s="183"/>
      <c r="G162" s="183"/>
      <c r="H162" s="183"/>
      <c r="I162" s="183"/>
      <c r="J162" s="183"/>
      <c r="K162" s="183"/>
    </row>
    <row r="163" spans="1:11" ht="84">
      <c r="A163" s="192" t="s">
        <v>125</v>
      </c>
      <c r="B163" s="180" t="s">
        <v>471</v>
      </c>
      <c r="C163" s="199"/>
      <c r="D163" s="192"/>
      <c r="E163" s="183"/>
      <c r="F163" s="183"/>
      <c r="G163" s="183"/>
      <c r="H163" s="183"/>
      <c r="I163" s="183"/>
      <c r="J163" s="183"/>
      <c r="K163" s="183"/>
    </row>
    <row r="164" spans="1:11">
      <c r="A164" s="192"/>
      <c r="B164" s="180" t="s">
        <v>344</v>
      </c>
      <c r="C164" s="199" t="s">
        <v>82</v>
      </c>
      <c r="D164" s="192">
        <v>2</v>
      </c>
      <c r="E164" s="183"/>
      <c r="F164" s="183"/>
      <c r="G164" s="183"/>
      <c r="H164" s="183"/>
      <c r="I164" s="183"/>
      <c r="J164" s="183"/>
      <c r="K164" s="183"/>
    </row>
    <row r="165" spans="1:11">
      <c r="A165" s="192"/>
      <c r="B165" s="180" t="s">
        <v>335</v>
      </c>
      <c r="C165" s="199" t="s">
        <v>82</v>
      </c>
      <c r="D165" s="192">
        <v>1</v>
      </c>
      <c r="E165" s="183"/>
      <c r="F165" s="183"/>
      <c r="G165" s="183"/>
      <c r="H165" s="183"/>
      <c r="I165" s="183"/>
      <c r="J165" s="183"/>
      <c r="K165" s="183"/>
    </row>
    <row r="166" spans="1:11">
      <c r="A166" s="192"/>
      <c r="B166" s="180" t="s">
        <v>345</v>
      </c>
      <c r="C166" s="199" t="s">
        <v>82</v>
      </c>
      <c r="D166" s="192">
        <v>1</v>
      </c>
      <c r="E166" s="183"/>
      <c r="F166" s="183"/>
      <c r="G166" s="183"/>
      <c r="H166" s="183"/>
      <c r="I166" s="183"/>
      <c r="J166" s="183"/>
      <c r="K166" s="183"/>
    </row>
    <row r="167" spans="1:11">
      <c r="A167" s="192"/>
      <c r="B167" s="180" t="s">
        <v>346</v>
      </c>
      <c r="C167" s="199" t="s">
        <v>82</v>
      </c>
      <c r="D167" s="192">
        <v>1</v>
      </c>
      <c r="E167" s="183"/>
      <c r="F167" s="183"/>
      <c r="G167" s="183"/>
      <c r="H167" s="183"/>
      <c r="I167" s="183"/>
      <c r="J167" s="183"/>
      <c r="K167" s="183"/>
    </row>
    <row r="168" spans="1:11">
      <c r="A168" s="192"/>
      <c r="B168" s="180" t="s">
        <v>347</v>
      </c>
      <c r="C168" s="199" t="s">
        <v>82</v>
      </c>
      <c r="D168" s="192">
        <v>6</v>
      </c>
      <c r="E168" s="183"/>
      <c r="F168" s="183"/>
      <c r="G168" s="183"/>
      <c r="H168" s="183"/>
      <c r="I168" s="183"/>
      <c r="J168" s="183"/>
      <c r="K168" s="183"/>
    </row>
    <row r="169" spans="1:11">
      <c r="A169" s="192"/>
      <c r="B169" s="180" t="s">
        <v>348</v>
      </c>
      <c r="C169" s="199" t="s">
        <v>82</v>
      </c>
      <c r="D169" s="192">
        <v>6</v>
      </c>
      <c r="E169" s="183"/>
      <c r="F169" s="183"/>
      <c r="G169" s="183"/>
      <c r="H169" s="183"/>
      <c r="I169" s="183"/>
      <c r="J169" s="183"/>
      <c r="K169" s="183"/>
    </row>
    <row r="170" spans="1:11">
      <c r="A170" s="192"/>
      <c r="B170" s="180" t="s">
        <v>336</v>
      </c>
      <c r="C170" s="199" t="s">
        <v>82</v>
      </c>
      <c r="D170" s="192">
        <v>2</v>
      </c>
      <c r="E170" s="183"/>
      <c r="F170" s="183"/>
      <c r="G170" s="183"/>
      <c r="H170" s="183"/>
      <c r="I170" s="183"/>
      <c r="J170" s="183"/>
      <c r="K170" s="183"/>
    </row>
    <row r="171" spans="1:11">
      <c r="A171" s="192"/>
      <c r="B171" s="180" t="s">
        <v>337</v>
      </c>
      <c r="C171" s="199" t="s">
        <v>82</v>
      </c>
      <c r="D171" s="192">
        <v>1</v>
      </c>
      <c r="E171" s="183"/>
      <c r="F171" s="183"/>
      <c r="G171" s="183"/>
      <c r="H171" s="183"/>
      <c r="I171" s="183"/>
      <c r="J171" s="183"/>
      <c r="K171" s="183"/>
    </row>
    <row r="172" spans="1:11">
      <c r="A172" s="192"/>
      <c r="B172" s="180" t="s">
        <v>340</v>
      </c>
      <c r="C172" s="199" t="s">
        <v>82</v>
      </c>
      <c r="D172" s="192">
        <v>4</v>
      </c>
      <c r="E172" s="183"/>
      <c r="F172" s="183"/>
      <c r="G172" s="183"/>
      <c r="H172" s="183"/>
      <c r="I172" s="183"/>
      <c r="J172" s="183"/>
      <c r="K172" s="183"/>
    </row>
    <row r="173" spans="1:11">
      <c r="A173" s="192"/>
      <c r="B173" s="180" t="s">
        <v>339</v>
      </c>
      <c r="C173" s="199" t="s">
        <v>82</v>
      </c>
      <c r="D173" s="192">
        <v>1</v>
      </c>
      <c r="E173" s="183"/>
      <c r="F173" s="183"/>
      <c r="G173" s="183"/>
      <c r="H173" s="183"/>
      <c r="I173" s="183"/>
      <c r="J173" s="183"/>
      <c r="K173" s="183"/>
    </row>
    <row r="174" spans="1:11">
      <c r="A174" s="192"/>
      <c r="B174" s="180" t="s">
        <v>338</v>
      </c>
      <c r="C174" s="199" t="s">
        <v>82</v>
      </c>
      <c r="D174" s="192">
        <v>2</v>
      </c>
      <c r="E174" s="183"/>
      <c r="F174" s="183"/>
      <c r="G174" s="183"/>
      <c r="H174" s="183"/>
      <c r="I174" s="183"/>
      <c r="J174" s="183"/>
      <c r="K174" s="183"/>
    </row>
    <row r="175" spans="1:11">
      <c r="A175" s="192"/>
      <c r="B175" s="180" t="s">
        <v>343</v>
      </c>
      <c r="C175" s="199" t="s">
        <v>82</v>
      </c>
      <c r="D175" s="192">
        <v>1</v>
      </c>
      <c r="E175" s="183"/>
      <c r="F175" s="183"/>
      <c r="G175" s="183"/>
      <c r="H175" s="183"/>
      <c r="I175" s="183"/>
      <c r="J175" s="183"/>
      <c r="K175" s="183"/>
    </row>
    <row r="176" spans="1:11">
      <c r="A176" s="192"/>
      <c r="B176" s="180" t="s">
        <v>341</v>
      </c>
      <c r="C176" s="199" t="s">
        <v>82</v>
      </c>
      <c r="D176" s="192">
        <v>2</v>
      </c>
      <c r="E176" s="183"/>
      <c r="F176" s="183"/>
      <c r="G176" s="183"/>
      <c r="H176" s="183"/>
      <c r="I176" s="183"/>
      <c r="J176" s="183"/>
      <c r="K176" s="183"/>
    </row>
    <row r="177" spans="1:11">
      <c r="A177" s="192"/>
      <c r="B177" s="180" t="s">
        <v>342</v>
      </c>
      <c r="C177" s="199" t="s">
        <v>82</v>
      </c>
      <c r="D177" s="192">
        <v>2</v>
      </c>
      <c r="E177" s="183"/>
      <c r="F177" s="183"/>
      <c r="G177" s="183"/>
      <c r="H177" s="183"/>
      <c r="I177" s="183"/>
      <c r="J177" s="183"/>
      <c r="K177" s="183"/>
    </row>
    <row r="178" spans="1:11">
      <c r="A178" s="192"/>
      <c r="B178" s="180" t="s">
        <v>349</v>
      </c>
      <c r="C178" s="199" t="s">
        <v>82</v>
      </c>
      <c r="D178" s="192">
        <v>1</v>
      </c>
      <c r="E178" s="183"/>
      <c r="F178" s="183"/>
      <c r="G178" s="183"/>
      <c r="H178" s="183"/>
      <c r="I178" s="183"/>
      <c r="J178" s="183"/>
      <c r="K178" s="183"/>
    </row>
    <row r="179" spans="1:11">
      <c r="A179" s="192"/>
      <c r="B179" s="180" t="s">
        <v>350</v>
      </c>
      <c r="C179" s="199" t="s">
        <v>82</v>
      </c>
      <c r="D179" s="192">
        <v>1</v>
      </c>
      <c r="E179" s="183"/>
      <c r="F179" s="183"/>
      <c r="G179" s="183"/>
      <c r="H179" s="183"/>
      <c r="I179" s="183"/>
      <c r="J179" s="183"/>
      <c r="K179" s="183"/>
    </row>
    <row r="180" spans="1:11">
      <c r="A180" s="192"/>
      <c r="B180" s="180" t="s">
        <v>351</v>
      </c>
      <c r="C180" s="199" t="s">
        <v>82</v>
      </c>
      <c r="D180" s="192">
        <v>2</v>
      </c>
      <c r="E180" s="183"/>
      <c r="F180" s="183"/>
      <c r="G180" s="183"/>
      <c r="H180" s="183"/>
      <c r="I180" s="183"/>
      <c r="J180" s="183"/>
      <c r="K180" s="183"/>
    </row>
    <row r="181" spans="1:11">
      <c r="A181" s="192"/>
      <c r="B181" s="180"/>
      <c r="C181" s="199"/>
      <c r="D181" s="192"/>
      <c r="E181" s="183"/>
      <c r="F181" s="183"/>
      <c r="G181" s="183"/>
      <c r="H181" s="183"/>
      <c r="I181" s="183"/>
      <c r="J181" s="183"/>
      <c r="K181" s="183"/>
    </row>
    <row r="182" spans="1:11" ht="108">
      <c r="A182" s="192" t="s">
        <v>126</v>
      </c>
      <c r="B182" s="180" t="s">
        <v>472</v>
      </c>
      <c r="C182" s="199"/>
      <c r="D182" s="192"/>
      <c r="E182" s="183"/>
      <c r="F182" s="183"/>
      <c r="G182" s="183"/>
      <c r="H182" s="183"/>
      <c r="I182" s="183"/>
      <c r="J182" s="183"/>
      <c r="K182" s="183"/>
    </row>
    <row r="183" spans="1:11">
      <c r="A183" s="192"/>
      <c r="B183" s="180" t="s">
        <v>444</v>
      </c>
      <c r="C183" s="199" t="s">
        <v>82</v>
      </c>
      <c r="D183" s="192">
        <v>4</v>
      </c>
      <c r="E183" s="183"/>
      <c r="F183" s="183"/>
      <c r="G183" s="183"/>
      <c r="H183" s="183"/>
      <c r="I183" s="183"/>
      <c r="J183" s="183"/>
      <c r="K183" s="183"/>
    </row>
    <row r="184" spans="1:11">
      <c r="A184" s="192"/>
      <c r="B184" s="180"/>
      <c r="C184" s="199"/>
      <c r="D184" s="192"/>
      <c r="E184" s="183"/>
      <c r="F184" s="183"/>
      <c r="G184" s="183"/>
      <c r="H184" s="183"/>
      <c r="I184" s="183"/>
      <c r="J184" s="183"/>
      <c r="K184" s="183"/>
    </row>
    <row r="185" spans="1:11" ht="228">
      <c r="A185" s="192" t="s">
        <v>127</v>
      </c>
      <c r="B185" s="180" t="s">
        <v>649</v>
      </c>
      <c r="C185" s="199"/>
      <c r="D185" s="192"/>
      <c r="E185" s="183"/>
      <c r="F185" s="183"/>
      <c r="G185" s="183"/>
      <c r="H185" s="183"/>
      <c r="I185" s="183"/>
      <c r="J185" s="183"/>
      <c r="K185" s="183"/>
    </row>
    <row r="186" spans="1:11" ht="24">
      <c r="A186" s="188"/>
      <c r="B186" s="189" t="s">
        <v>564</v>
      </c>
      <c r="C186" s="198" t="s">
        <v>78</v>
      </c>
      <c r="D186" s="191">
        <v>1</v>
      </c>
      <c r="E186" s="183"/>
      <c r="F186" s="183"/>
      <c r="G186" s="183"/>
      <c r="H186" s="183"/>
      <c r="I186" s="183"/>
      <c r="J186" s="183"/>
      <c r="K186" s="183"/>
    </row>
    <row r="187" spans="1:11">
      <c r="A187" s="188"/>
      <c r="B187" s="189" t="s">
        <v>548</v>
      </c>
      <c r="C187" s="198" t="s">
        <v>78</v>
      </c>
      <c r="D187" s="191">
        <v>3</v>
      </c>
      <c r="E187" s="183"/>
      <c r="F187" s="183"/>
      <c r="G187" s="183"/>
      <c r="H187" s="183"/>
      <c r="I187" s="183"/>
      <c r="J187" s="183"/>
      <c r="K187" s="183"/>
    </row>
    <row r="188" spans="1:11">
      <c r="A188" s="188"/>
      <c r="B188" s="189" t="s">
        <v>549</v>
      </c>
      <c r="C188" s="198" t="s">
        <v>78</v>
      </c>
      <c r="D188" s="191">
        <v>3</v>
      </c>
      <c r="E188" s="183"/>
      <c r="F188" s="183"/>
      <c r="G188" s="183"/>
      <c r="H188" s="183"/>
      <c r="I188" s="183"/>
      <c r="J188" s="183"/>
      <c r="K188" s="183"/>
    </row>
    <row r="189" spans="1:11" ht="24">
      <c r="A189" s="188"/>
      <c r="B189" s="189" t="s">
        <v>550</v>
      </c>
      <c r="C189" s="198" t="s">
        <v>78</v>
      </c>
      <c r="D189" s="191">
        <v>1</v>
      </c>
      <c r="E189" s="183"/>
      <c r="F189" s="183"/>
      <c r="G189" s="183"/>
      <c r="H189" s="183"/>
      <c r="I189" s="183"/>
      <c r="J189" s="183"/>
      <c r="K189" s="183"/>
    </row>
    <row r="190" spans="1:11" ht="24">
      <c r="A190" s="188"/>
      <c r="B190" s="189" t="s">
        <v>551</v>
      </c>
      <c r="C190" s="198" t="s">
        <v>78</v>
      </c>
      <c r="D190" s="191">
        <v>1</v>
      </c>
      <c r="E190" s="183"/>
      <c r="F190" s="183"/>
      <c r="G190" s="183"/>
      <c r="H190" s="183"/>
      <c r="I190" s="183"/>
      <c r="J190" s="183"/>
      <c r="K190" s="183"/>
    </row>
    <row r="191" spans="1:11" ht="24">
      <c r="A191" s="188"/>
      <c r="B191" s="189" t="s">
        <v>552</v>
      </c>
      <c r="C191" s="198" t="s">
        <v>78</v>
      </c>
      <c r="D191" s="191">
        <v>1</v>
      </c>
      <c r="E191" s="183"/>
      <c r="F191" s="183"/>
      <c r="G191" s="183"/>
      <c r="H191" s="183"/>
      <c r="I191" s="183"/>
      <c r="J191" s="183"/>
      <c r="K191" s="183"/>
    </row>
    <row r="192" spans="1:11" ht="24">
      <c r="A192" s="188"/>
      <c r="B192" s="189" t="s">
        <v>567</v>
      </c>
      <c r="C192" s="198" t="s">
        <v>78</v>
      </c>
      <c r="D192" s="191">
        <v>1</v>
      </c>
      <c r="E192" s="183"/>
      <c r="F192" s="183"/>
      <c r="G192" s="183"/>
      <c r="H192" s="183"/>
      <c r="I192" s="183"/>
      <c r="J192" s="183"/>
      <c r="K192" s="183"/>
    </row>
    <row r="193" spans="1:11">
      <c r="A193" s="188"/>
      <c r="B193" s="189" t="s">
        <v>566</v>
      </c>
      <c r="C193" s="198" t="s">
        <v>78</v>
      </c>
      <c r="D193" s="191">
        <v>1</v>
      </c>
      <c r="E193" s="183"/>
      <c r="F193" s="183"/>
      <c r="G193" s="183"/>
      <c r="H193" s="183"/>
      <c r="I193" s="183"/>
      <c r="J193" s="183"/>
      <c r="K193" s="183"/>
    </row>
    <row r="194" spans="1:11">
      <c r="A194" s="188"/>
      <c r="B194" s="189" t="s">
        <v>565</v>
      </c>
      <c r="C194" s="198" t="s">
        <v>78</v>
      </c>
      <c r="D194" s="191">
        <v>3</v>
      </c>
      <c r="E194" s="183"/>
      <c r="F194" s="183"/>
      <c r="G194" s="183"/>
      <c r="H194" s="183"/>
      <c r="I194" s="183"/>
      <c r="J194" s="183"/>
      <c r="K194" s="183"/>
    </row>
    <row r="195" spans="1:11">
      <c r="A195" s="188"/>
      <c r="B195" s="189" t="s">
        <v>361</v>
      </c>
      <c r="C195" s="198" t="s">
        <v>78</v>
      </c>
      <c r="D195" s="191">
        <v>1</v>
      </c>
      <c r="E195" s="183"/>
      <c r="F195" s="183"/>
      <c r="G195" s="183"/>
      <c r="H195" s="183"/>
      <c r="I195" s="183"/>
      <c r="J195" s="183"/>
      <c r="K195" s="183"/>
    </row>
    <row r="196" spans="1:11">
      <c r="A196" s="188"/>
      <c r="B196" s="189" t="s">
        <v>362</v>
      </c>
      <c r="C196" s="198" t="s">
        <v>78</v>
      </c>
      <c r="D196" s="191">
        <v>2</v>
      </c>
      <c r="E196" s="183"/>
      <c r="F196" s="183"/>
      <c r="G196" s="183"/>
      <c r="H196" s="183"/>
      <c r="I196" s="183"/>
      <c r="J196" s="183"/>
      <c r="K196" s="183"/>
    </row>
    <row r="197" spans="1:11">
      <c r="A197" s="188"/>
      <c r="B197" s="189" t="s">
        <v>363</v>
      </c>
      <c r="C197" s="198" t="s">
        <v>78</v>
      </c>
      <c r="D197" s="191">
        <v>1</v>
      </c>
      <c r="E197" s="183"/>
      <c r="F197" s="183"/>
      <c r="G197" s="183"/>
      <c r="H197" s="183"/>
      <c r="I197" s="183"/>
      <c r="J197" s="183"/>
      <c r="K197" s="183"/>
    </row>
    <row r="198" spans="1:11">
      <c r="A198" s="188"/>
      <c r="B198" s="189" t="s">
        <v>364</v>
      </c>
      <c r="C198" s="198" t="s">
        <v>78</v>
      </c>
      <c r="D198" s="191">
        <v>1</v>
      </c>
      <c r="E198" s="183"/>
      <c r="F198" s="183"/>
      <c r="G198" s="183"/>
      <c r="H198" s="183"/>
      <c r="I198" s="183"/>
      <c r="J198" s="183"/>
      <c r="K198" s="183"/>
    </row>
    <row r="199" spans="1:11">
      <c r="A199" s="188"/>
      <c r="B199" s="189" t="s">
        <v>574</v>
      </c>
      <c r="C199" s="198" t="s">
        <v>78</v>
      </c>
      <c r="D199" s="191">
        <v>1</v>
      </c>
      <c r="E199" s="183"/>
      <c r="F199" s="183"/>
      <c r="G199" s="183"/>
      <c r="H199" s="183"/>
      <c r="I199" s="183"/>
      <c r="J199" s="183"/>
      <c r="K199" s="183"/>
    </row>
    <row r="200" spans="1:11">
      <c r="A200" s="192"/>
      <c r="B200" s="180"/>
      <c r="C200" s="199"/>
      <c r="D200" s="192"/>
      <c r="E200" s="183"/>
      <c r="F200" s="183"/>
      <c r="G200" s="183"/>
      <c r="H200" s="183"/>
      <c r="I200" s="183"/>
      <c r="J200" s="183"/>
      <c r="K200" s="183"/>
    </row>
    <row r="201" spans="1:11" ht="264">
      <c r="A201" s="192" t="s">
        <v>326</v>
      </c>
      <c r="B201" s="180" t="s">
        <v>648</v>
      </c>
      <c r="C201" s="199"/>
      <c r="D201" s="192"/>
      <c r="E201" s="183"/>
      <c r="F201" s="183"/>
      <c r="G201" s="183"/>
      <c r="H201" s="183"/>
      <c r="I201" s="183"/>
      <c r="J201" s="183"/>
      <c r="K201" s="183"/>
    </row>
    <row r="202" spans="1:11" ht="24">
      <c r="A202" s="188"/>
      <c r="B202" s="189" t="s">
        <v>553</v>
      </c>
      <c r="C202" s="198" t="s">
        <v>78</v>
      </c>
      <c r="D202" s="191">
        <v>1</v>
      </c>
      <c r="E202" s="183"/>
      <c r="F202" s="183"/>
      <c r="G202" s="183"/>
      <c r="H202" s="183"/>
      <c r="I202" s="183"/>
      <c r="J202" s="183"/>
      <c r="K202" s="183"/>
    </row>
    <row r="203" spans="1:11">
      <c r="A203" s="192"/>
      <c r="B203" s="189" t="s">
        <v>356</v>
      </c>
      <c r="C203" s="198" t="s">
        <v>78</v>
      </c>
      <c r="D203" s="191">
        <v>1</v>
      </c>
      <c r="E203" s="183"/>
      <c r="F203" s="183"/>
      <c r="G203" s="183"/>
      <c r="H203" s="183"/>
      <c r="I203" s="183"/>
      <c r="J203" s="183"/>
      <c r="K203" s="183"/>
    </row>
    <row r="204" spans="1:11">
      <c r="A204" s="192"/>
      <c r="B204" s="180"/>
      <c r="C204" s="199"/>
      <c r="D204" s="192"/>
      <c r="E204" s="183"/>
      <c r="F204" s="183"/>
      <c r="G204" s="183"/>
      <c r="H204" s="183"/>
      <c r="I204" s="183"/>
      <c r="J204" s="183"/>
      <c r="K204" s="183"/>
    </row>
    <row r="205" spans="1:11" ht="180">
      <c r="A205" s="192" t="s">
        <v>129</v>
      </c>
      <c r="B205" s="180" t="s">
        <v>636</v>
      </c>
      <c r="C205" s="199"/>
      <c r="D205" s="192"/>
      <c r="E205" s="183"/>
      <c r="F205" s="183"/>
      <c r="G205" s="183"/>
      <c r="H205" s="183"/>
      <c r="I205" s="183"/>
      <c r="J205" s="183"/>
      <c r="K205" s="183"/>
    </row>
    <row r="206" spans="1:11" ht="24">
      <c r="A206" s="192"/>
      <c r="B206" s="189" t="s">
        <v>654</v>
      </c>
      <c r="C206" s="198" t="s">
        <v>78</v>
      </c>
      <c r="D206" s="191">
        <v>3</v>
      </c>
      <c r="E206" s="183"/>
      <c r="F206" s="183"/>
      <c r="G206" s="183"/>
      <c r="H206" s="183"/>
      <c r="I206" s="183"/>
      <c r="J206" s="183"/>
      <c r="K206" s="183"/>
    </row>
    <row r="207" spans="1:11" ht="36">
      <c r="A207" s="192"/>
      <c r="B207" s="189" t="s">
        <v>655</v>
      </c>
      <c r="C207" s="198" t="s">
        <v>78</v>
      </c>
      <c r="D207" s="191">
        <v>2</v>
      </c>
      <c r="E207" s="183"/>
      <c r="F207" s="183"/>
      <c r="G207" s="183"/>
      <c r="H207" s="183"/>
      <c r="I207" s="183"/>
      <c r="J207" s="183"/>
      <c r="K207" s="183"/>
    </row>
    <row r="208" spans="1:11" ht="36">
      <c r="A208" s="192"/>
      <c r="B208" s="189" t="s">
        <v>656</v>
      </c>
      <c r="C208" s="198" t="s">
        <v>78</v>
      </c>
      <c r="D208" s="191">
        <v>2</v>
      </c>
      <c r="E208" s="183"/>
      <c r="F208" s="183"/>
      <c r="G208" s="183"/>
      <c r="H208" s="183"/>
      <c r="I208" s="183"/>
      <c r="J208" s="183"/>
      <c r="K208" s="183"/>
    </row>
    <row r="209" spans="1:11">
      <c r="A209" s="192"/>
      <c r="B209" s="180"/>
      <c r="C209" s="199"/>
      <c r="D209" s="192"/>
      <c r="E209" s="183"/>
      <c r="F209" s="183"/>
      <c r="G209" s="183"/>
      <c r="H209" s="183"/>
      <c r="I209" s="183"/>
      <c r="J209" s="183"/>
      <c r="K209" s="183"/>
    </row>
    <row r="210" spans="1:11" ht="240">
      <c r="A210" s="192" t="s">
        <v>327</v>
      </c>
      <c r="B210" s="180" t="s">
        <v>647</v>
      </c>
      <c r="C210" s="199"/>
      <c r="D210" s="192"/>
      <c r="E210" s="183"/>
      <c r="F210" s="183"/>
      <c r="G210" s="183"/>
      <c r="H210" s="183"/>
      <c r="I210" s="183"/>
      <c r="J210" s="183"/>
      <c r="K210" s="183"/>
    </row>
    <row r="211" spans="1:11">
      <c r="A211" s="192"/>
      <c r="B211" s="189" t="s">
        <v>366</v>
      </c>
      <c r="C211" s="198" t="s">
        <v>78</v>
      </c>
      <c r="D211" s="191">
        <v>1</v>
      </c>
      <c r="E211" s="183"/>
      <c r="F211" s="183"/>
      <c r="G211" s="183"/>
      <c r="H211" s="183"/>
      <c r="I211" s="183"/>
      <c r="J211" s="183"/>
      <c r="K211" s="183"/>
    </row>
    <row r="212" spans="1:11" ht="24">
      <c r="A212" s="192"/>
      <c r="B212" s="189" t="s">
        <v>554</v>
      </c>
      <c r="C212" s="198" t="s">
        <v>78</v>
      </c>
      <c r="D212" s="191">
        <v>1</v>
      </c>
      <c r="E212" s="183"/>
      <c r="F212" s="183"/>
      <c r="G212" s="183"/>
      <c r="H212" s="183"/>
      <c r="I212" s="183"/>
      <c r="J212" s="183"/>
      <c r="K212" s="183"/>
    </row>
    <row r="213" spans="1:11" ht="24">
      <c r="A213" s="192"/>
      <c r="B213" s="189" t="s">
        <v>555</v>
      </c>
      <c r="C213" s="198" t="s">
        <v>78</v>
      </c>
      <c r="D213" s="191">
        <v>1</v>
      </c>
      <c r="E213" s="183"/>
      <c r="F213" s="183"/>
      <c r="G213" s="183"/>
      <c r="H213" s="183"/>
      <c r="I213" s="183"/>
      <c r="J213" s="183"/>
      <c r="K213" s="183"/>
    </row>
    <row r="214" spans="1:11">
      <c r="A214" s="192"/>
      <c r="B214" s="180"/>
      <c r="C214" s="199"/>
      <c r="D214" s="192"/>
      <c r="E214" s="183"/>
      <c r="F214" s="183"/>
      <c r="G214" s="183"/>
      <c r="H214" s="183"/>
      <c r="I214" s="183"/>
      <c r="J214" s="183"/>
      <c r="K214" s="183"/>
    </row>
    <row r="215" spans="1:11" ht="192">
      <c r="A215" s="192" t="s">
        <v>178</v>
      </c>
      <c r="B215" s="180" t="s">
        <v>637</v>
      </c>
      <c r="C215" s="199"/>
      <c r="D215" s="192"/>
      <c r="E215" s="183"/>
      <c r="F215" s="183"/>
      <c r="G215" s="183"/>
      <c r="H215" s="183"/>
      <c r="I215" s="183"/>
      <c r="J215" s="183"/>
      <c r="K215" s="183"/>
    </row>
    <row r="216" spans="1:11" ht="192">
      <c r="A216" s="192"/>
      <c r="B216" s="180" t="s">
        <v>406</v>
      </c>
      <c r="C216" s="199"/>
      <c r="D216" s="192"/>
      <c r="E216" s="183"/>
      <c r="F216" s="183"/>
      <c r="G216" s="183"/>
      <c r="H216" s="183"/>
      <c r="I216" s="183"/>
      <c r="J216" s="183"/>
      <c r="K216" s="183"/>
    </row>
    <row r="217" spans="1:11" ht="156">
      <c r="A217" s="192"/>
      <c r="B217" s="180" t="s">
        <v>638</v>
      </c>
      <c r="C217" s="199"/>
      <c r="D217" s="192"/>
      <c r="E217" s="183"/>
      <c r="F217" s="183"/>
      <c r="G217" s="183"/>
      <c r="H217" s="183"/>
      <c r="I217" s="183"/>
      <c r="J217" s="183"/>
      <c r="K217" s="183"/>
    </row>
    <row r="218" spans="1:11">
      <c r="A218" s="192"/>
      <c r="B218" s="189" t="s">
        <v>657</v>
      </c>
      <c r="C218" s="198" t="s">
        <v>78</v>
      </c>
      <c r="D218" s="191">
        <v>2</v>
      </c>
      <c r="E218" s="183"/>
      <c r="F218" s="183"/>
      <c r="G218" s="183"/>
      <c r="H218" s="183"/>
      <c r="I218" s="183"/>
      <c r="J218" s="183"/>
      <c r="K218" s="183"/>
    </row>
    <row r="219" spans="1:11" ht="24">
      <c r="A219" s="192"/>
      <c r="B219" s="189" t="s">
        <v>658</v>
      </c>
      <c r="C219" s="198" t="s">
        <v>78</v>
      </c>
      <c r="D219" s="191">
        <v>1</v>
      </c>
      <c r="E219" s="183"/>
      <c r="F219" s="183"/>
      <c r="G219" s="183"/>
      <c r="H219" s="183"/>
      <c r="I219" s="183"/>
      <c r="J219" s="183"/>
      <c r="K219" s="183"/>
    </row>
    <row r="220" spans="1:11" ht="24">
      <c r="A220" s="192"/>
      <c r="B220" s="189" t="s">
        <v>659</v>
      </c>
      <c r="C220" s="198" t="s">
        <v>78</v>
      </c>
      <c r="D220" s="191">
        <v>1</v>
      </c>
      <c r="E220" s="183"/>
      <c r="F220" s="183"/>
      <c r="G220" s="183"/>
      <c r="H220" s="183"/>
      <c r="I220" s="183"/>
      <c r="J220" s="183"/>
      <c r="K220" s="183"/>
    </row>
    <row r="221" spans="1:11">
      <c r="A221" s="192"/>
      <c r="B221" s="180"/>
      <c r="C221" s="199"/>
      <c r="D221" s="192"/>
      <c r="E221" s="183"/>
      <c r="F221" s="183"/>
      <c r="G221" s="183"/>
      <c r="H221" s="183"/>
      <c r="I221" s="183"/>
      <c r="J221" s="183"/>
      <c r="K221" s="183"/>
    </row>
    <row r="222" spans="1:11" ht="120">
      <c r="A222" s="192" t="s">
        <v>179</v>
      </c>
      <c r="B222" s="180" t="s">
        <v>639</v>
      </c>
      <c r="C222" s="200" t="s">
        <v>78</v>
      </c>
      <c r="D222" s="201">
        <v>1</v>
      </c>
      <c r="E222" s="183"/>
      <c r="F222" s="183"/>
      <c r="G222" s="183"/>
      <c r="H222" s="183"/>
      <c r="I222" s="183"/>
      <c r="J222" s="183"/>
      <c r="K222" s="183"/>
    </row>
    <row r="223" spans="1:11">
      <c r="A223" s="192"/>
      <c r="B223" s="180"/>
      <c r="C223" s="199"/>
      <c r="D223" s="192"/>
      <c r="E223" s="183"/>
      <c r="F223" s="183"/>
      <c r="G223" s="183"/>
      <c r="H223" s="183"/>
      <c r="I223" s="183"/>
      <c r="J223" s="183"/>
      <c r="K223" s="183"/>
    </row>
    <row r="224" spans="1:11" ht="36">
      <c r="A224" s="192" t="s">
        <v>180</v>
      </c>
      <c r="B224" s="180" t="s">
        <v>640</v>
      </c>
      <c r="C224" s="198"/>
      <c r="D224" s="192"/>
      <c r="E224" s="183"/>
      <c r="F224" s="183"/>
      <c r="G224" s="183"/>
      <c r="H224" s="183"/>
      <c r="I224" s="183"/>
      <c r="J224" s="183"/>
      <c r="K224" s="183"/>
    </row>
    <row r="225" spans="1:11">
      <c r="A225" s="192"/>
      <c r="B225" s="180" t="s">
        <v>641</v>
      </c>
      <c r="C225" s="181" t="s">
        <v>78</v>
      </c>
      <c r="D225" s="192">
        <v>1</v>
      </c>
      <c r="E225" s="183"/>
      <c r="F225" s="183"/>
      <c r="G225" s="183"/>
      <c r="H225" s="183"/>
      <c r="I225" s="183"/>
      <c r="J225" s="183"/>
      <c r="K225" s="183"/>
    </row>
    <row r="226" spans="1:11">
      <c r="A226" s="192"/>
      <c r="B226" s="180" t="s">
        <v>642</v>
      </c>
      <c r="C226" s="181" t="s">
        <v>78</v>
      </c>
      <c r="D226" s="192">
        <v>3</v>
      </c>
      <c r="E226" s="183"/>
      <c r="F226" s="183"/>
      <c r="G226" s="183"/>
      <c r="H226" s="183"/>
      <c r="I226" s="183"/>
      <c r="J226" s="183"/>
      <c r="K226" s="183"/>
    </row>
    <row r="227" spans="1:11">
      <c r="A227" s="192"/>
      <c r="B227" s="180" t="s">
        <v>643</v>
      </c>
      <c r="C227" s="181" t="s">
        <v>78</v>
      </c>
      <c r="D227" s="192">
        <v>7</v>
      </c>
      <c r="E227" s="183"/>
      <c r="F227" s="183"/>
      <c r="G227" s="183"/>
      <c r="H227" s="183"/>
      <c r="I227" s="183"/>
      <c r="J227" s="183"/>
      <c r="K227" s="183"/>
    </row>
    <row r="228" spans="1:11">
      <c r="A228" s="192"/>
      <c r="B228" s="180"/>
      <c r="C228" s="181"/>
      <c r="D228" s="192"/>
      <c r="E228" s="183"/>
      <c r="F228" s="183"/>
      <c r="G228" s="183"/>
      <c r="H228" s="183"/>
      <c r="I228" s="183"/>
      <c r="J228" s="183"/>
      <c r="K228" s="183"/>
    </row>
    <row r="229" spans="1:11" ht="192">
      <c r="A229" s="192" t="s">
        <v>183</v>
      </c>
      <c r="B229" s="180" t="s">
        <v>644</v>
      </c>
      <c r="C229" s="181" t="s">
        <v>78</v>
      </c>
      <c r="D229" s="193">
        <v>1</v>
      </c>
      <c r="E229" s="183"/>
      <c r="F229" s="183"/>
      <c r="G229" s="183"/>
      <c r="H229" s="183"/>
      <c r="I229" s="183"/>
      <c r="J229" s="183"/>
      <c r="K229" s="183"/>
    </row>
    <row r="230" spans="1:11" ht="144">
      <c r="A230" s="192" t="s">
        <v>12</v>
      </c>
      <c r="B230" s="202" t="s">
        <v>281</v>
      </c>
      <c r="C230" s="181" t="s">
        <v>92</v>
      </c>
      <c r="D230" s="193">
        <v>3</v>
      </c>
      <c r="E230" s="183"/>
      <c r="F230" s="183"/>
      <c r="G230" s="183"/>
      <c r="H230" s="183"/>
      <c r="I230" s="183"/>
      <c r="J230" s="183"/>
      <c r="K230" s="183"/>
    </row>
    <row r="231" spans="1:11">
      <c r="A231" s="192"/>
      <c r="B231" s="202"/>
      <c r="C231" s="181"/>
      <c r="D231" s="193"/>
      <c r="E231" s="183"/>
      <c r="F231" s="183"/>
      <c r="G231" s="183"/>
      <c r="H231" s="183"/>
      <c r="I231" s="183"/>
      <c r="J231" s="183"/>
      <c r="K231" s="183"/>
    </row>
    <row r="232" spans="1:11" ht="60">
      <c r="A232" s="192" t="s">
        <v>106</v>
      </c>
      <c r="B232" s="202" t="s">
        <v>611</v>
      </c>
      <c r="C232" s="181" t="s">
        <v>123</v>
      </c>
      <c r="D232" s="193">
        <v>55</v>
      </c>
      <c r="E232" s="183"/>
      <c r="F232" s="183"/>
      <c r="G232" s="183"/>
      <c r="H232" s="183"/>
      <c r="I232" s="183"/>
      <c r="J232" s="183"/>
      <c r="K232" s="183"/>
    </row>
    <row r="233" spans="1:11" ht="204">
      <c r="A233" s="188" t="s">
        <v>12</v>
      </c>
      <c r="B233" s="180" t="s">
        <v>687</v>
      </c>
      <c r="C233" s="181" t="s">
        <v>92</v>
      </c>
      <c r="D233" s="193">
        <v>201</v>
      </c>
      <c r="E233" s="183"/>
      <c r="F233" s="183"/>
      <c r="G233" s="183"/>
      <c r="H233" s="183"/>
      <c r="I233" s="183"/>
      <c r="J233" s="183"/>
      <c r="K233" s="183"/>
    </row>
    <row r="234" spans="1:11">
      <c r="A234" s="188"/>
      <c r="B234" s="180"/>
      <c r="C234" s="181"/>
      <c r="D234" s="193"/>
      <c r="E234" s="183"/>
      <c r="F234" s="183"/>
      <c r="G234" s="183"/>
      <c r="H234" s="183"/>
      <c r="I234" s="183"/>
      <c r="J234" s="183"/>
      <c r="K234" s="183"/>
    </row>
    <row r="235" spans="1:11" ht="96">
      <c r="A235" s="188" t="s">
        <v>106</v>
      </c>
      <c r="B235" s="180" t="s">
        <v>478</v>
      </c>
      <c r="C235" s="181" t="s">
        <v>92</v>
      </c>
      <c r="D235" s="193">
        <v>36</v>
      </c>
      <c r="E235" s="183"/>
      <c r="F235" s="183"/>
      <c r="G235" s="183"/>
      <c r="H235" s="183"/>
      <c r="I235" s="183"/>
      <c r="J235" s="183"/>
      <c r="K235" s="183"/>
    </row>
    <row r="236" spans="1:11" ht="312">
      <c r="A236" s="192" t="s">
        <v>12</v>
      </c>
      <c r="B236" s="203" t="s">
        <v>645</v>
      </c>
      <c r="C236" s="181" t="s">
        <v>92</v>
      </c>
      <c r="D236" s="193">
        <v>240</v>
      </c>
      <c r="E236" s="183"/>
      <c r="F236" s="183"/>
      <c r="G236" s="183"/>
      <c r="H236" s="183"/>
      <c r="I236" s="183"/>
      <c r="J236" s="183"/>
      <c r="K236" s="183"/>
    </row>
    <row r="237" spans="1:11">
      <c r="A237" s="192"/>
      <c r="B237" s="180"/>
      <c r="C237" s="181"/>
      <c r="D237" s="193"/>
      <c r="E237" s="183"/>
      <c r="F237" s="183"/>
      <c r="G237" s="183"/>
      <c r="H237" s="183"/>
      <c r="I237" s="183"/>
      <c r="J237" s="183"/>
      <c r="K237" s="183"/>
    </row>
    <row r="238" spans="1:11" ht="144">
      <c r="A238" s="192" t="s">
        <v>108</v>
      </c>
      <c r="B238" s="180" t="s">
        <v>483</v>
      </c>
      <c r="C238" s="181"/>
      <c r="D238" s="193"/>
      <c r="E238" s="183"/>
      <c r="F238" s="183"/>
      <c r="G238" s="183"/>
      <c r="H238" s="183"/>
      <c r="I238" s="183"/>
      <c r="J238" s="183"/>
      <c r="K238" s="183"/>
    </row>
    <row r="239" spans="1:11">
      <c r="A239" s="192"/>
      <c r="B239" s="180" t="s">
        <v>304</v>
      </c>
      <c r="C239" s="181" t="s">
        <v>78</v>
      </c>
      <c r="D239" s="193">
        <v>6</v>
      </c>
      <c r="E239" s="183"/>
      <c r="F239" s="183"/>
      <c r="G239" s="183"/>
      <c r="H239" s="183"/>
      <c r="I239" s="183"/>
      <c r="J239" s="183"/>
      <c r="K239" s="183"/>
    </row>
    <row r="240" spans="1:11">
      <c r="A240" s="192"/>
      <c r="B240" s="180" t="s">
        <v>305</v>
      </c>
      <c r="C240" s="181" t="s">
        <v>78</v>
      </c>
      <c r="D240" s="193">
        <v>2</v>
      </c>
      <c r="E240" s="183"/>
      <c r="F240" s="183"/>
      <c r="G240" s="183"/>
      <c r="H240" s="183"/>
      <c r="I240" s="183"/>
      <c r="J240" s="183"/>
      <c r="K240" s="183"/>
    </row>
    <row r="241" spans="1:11">
      <c r="A241" s="192"/>
      <c r="B241" s="180" t="s">
        <v>306</v>
      </c>
      <c r="C241" s="181" t="s">
        <v>78</v>
      </c>
      <c r="D241" s="193">
        <v>1</v>
      </c>
      <c r="E241" s="183"/>
      <c r="F241" s="183"/>
      <c r="G241" s="183"/>
      <c r="H241" s="183"/>
      <c r="I241" s="183"/>
      <c r="J241" s="183"/>
      <c r="K241" s="183"/>
    </row>
    <row r="242" spans="1:11">
      <c r="A242" s="192"/>
      <c r="B242" s="180" t="s">
        <v>307</v>
      </c>
      <c r="C242" s="181" t="s">
        <v>78</v>
      </c>
      <c r="D242" s="193">
        <v>2</v>
      </c>
      <c r="E242" s="183"/>
      <c r="F242" s="183"/>
      <c r="G242" s="183"/>
      <c r="H242" s="183"/>
      <c r="I242" s="183"/>
      <c r="J242" s="183"/>
      <c r="K242" s="183"/>
    </row>
    <row r="243" spans="1:11">
      <c r="A243" s="192"/>
      <c r="B243" s="180" t="s">
        <v>308</v>
      </c>
      <c r="C243" s="181" t="s">
        <v>78</v>
      </c>
      <c r="D243" s="193">
        <v>1</v>
      </c>
      <c r="E243" s="183"/>
      <c r="F243" s="183"/>
      <c r="G243" s="183"/>
      <c r="H243" s="183"/>
      <c r="I243" s="183"/>
      <c r="J243" s="183"/>
      <c r="K243" s="183"/>
    </row>
    <row r="244" spans="1:11">
      <c r="A244" s="192"/>
      <c r="B244" s="180" t="s">
        <v>309</v>
      </c>
      <c r="C244" s="181" t="s">
        <v>310</v>
      </c>
      <c r="D244" s="193">
        <v>1</v>
      </c>
      <c r="E244" s="183"/>
      <c r="F244" s="183"/>
      <c r="G244" s="183"/>
      <c r="H244" s="183"/>
      <c r="I244" s="183"/>
      <c r="J244" s="183"/>
      <c r="K244" s="183"/>
    </row>
    <row r="245" spans="1:11">
      <c r="A245" s="192"/>
      <c r="B245" s="180" t="s">
        <v>311</v>
      </c>
      <c r="C245" s="181" t="s">
        <v>78</v>
      </c>
      <c r="D245" s="193">
        <v>2</v>
      </c>
      <c r="E245" s="183"/>
      <c r="F245" s="183"/>
      <c r="G245" s="183"/>
      <c r="H245" s="183"/>
      <c r="I245" s="183"/>
      <c r="J245" s="183"/>
      <c r="K245" s="183"/>
    </row>
    <row r="246" spans="1:11">
      <c r="A246" s="192"/>
      <c r="B246" s="180" t="s">
        <v>312</v>
      </c>
      <c r="C246" s="181" t="s">
        <v>310</v>
      </c>
      <c r="D246" s="193">
        <v>1</v>
      </c>
      <c r="E246" s="183"/>
      <c r="F246" s="183"/>
      <c r="G246" s="183"/>
      <c r="H246" s="183"/>
      <c r="I246" s="183"/>
      <c r="J246" s="183"/>
      <c r="K246" s="183"/>
    </row>
    <row r="247" spans="1:11">
      <c r="A247" s="192"/>
      <c r="B247" s="180" t="s">
        <v>313</v>
      </c>
      <c r="C247" s="181" t="s">
        <v>310</v>
      </c>
      <c r="D247" s="193">
        <v>1</v>
      </c>
      <c r="E247" s="183"/>
      <c r="F247" s="183"/>
      <c r="G247" s="183"/>
      <c r="H247" s="183"/>
      <c r="I247" s="183"/>
      <c r="J247" s="183"/>
      <c r="K247" s="183"/>
    </row>
    <row r="248" spans="1:11">
      <c r="A248" s="192"/>
      <c r="B248" s="180"/>
      <c r="C248" s="181"/>
      <c r="D248" s="193"/>
      <c r="E248" s="183"/>
      <c r="F248" s="183"/>
      <c r="G248" s="183"/>
      <c r="H248" s="183"/>
      <c r="I248" s="183"/>
      <c r="J248" s="183"/>
      <c r="K248" s="183"/>
    </row>
    <row r="249" spans="1:11" ht="144">
      <c r="A249" s="192" t="s">
        <v>109</v>
      </c>
      <c r="B249" s="180" t="s">
        <v>484</v>
      </c>
      <c r="C249" s="181"/>
      <c r="D249" s="193"/>
      <c r="E249" s="183"/>
      <c r="F249" s="183"/>
      <c r="G249" s="183"/>
      <c r="H249" s="183"/>
      <c r="I249" s="183"/>
      <c r="J249" s="183"/>
      <c r="K249" s="183"/>
    </row>
    <row r="250" spans="1:11">
      <c r="A250" s="192"/>
      <c r="B250" s="180" t="s">
        <v>316</v>
      </c>
      <c r="C250" s="181" t="s">
        <v>78</v>
      </c>
      <c r="D250" s="193">
        <v>6</v>
      </c>
      <c r="E250" s="183"/>
      <c r="F250" s="183"/>
      <c r="G250" s="183"/>
      <c r="H250" s="183"/>
      <c r="I250" s="183"/>
      <c r="J250" s="183"/>
      <c r="K250" s="183"/>
    </row>
    <row r="251" spans="1:11">
      <c r="A251" s="192"/>
      <c r="B251" s="180" t="s">
        <v>314</v>
      </c>
      <c r="C251" s="181" t="s">
        <v>78</v>
      </c>
      <c r="D251" s="193">
        <v>2</v>
      </c>
      <c r="E251" s="183"/>
      <c r="F251" s="183"/>
      <c r="G251" s="183"/>
      <c r="H251" s="183"/>
      <c r="I251" s="183"/>
      <c r="J251" s="183"/>
      <c r="K251" s="183"/>
    </row>
    <row r="252" spans="1:11">
      <c r="A252" s="192"/>
      <c r="B252" s="180" t="s">
        <v>317</v>
      </c>
      <c r="C252" s="181" t="s">
        <v>78</v>
      </c>
      <c r="D252" s="193">
        <v>1</v>
      </c>
      <c r="E252" s="183"/>
      <c r="F252" s="183"/>
      <c r="G252" s="183"/>
      <c r="H252" s="183"/>
      <c r="I252" s="183"/>
      <c r="J252" s="183"/>
      <c r="K252" s="183"/>
    </row>
    <row r="253" spans="1:11">
      <c r="A253" s="192"/>
      <c r="B253" s="180" t="s">
        <v>318</v>
      </c>
      <c r="C253" s="181" t="s">
        <v>78</v>
      </c>
      <c r="D253" s="193">
        <v>2</v>
      </c>
      <c r="E253" s="183"/>
      <c r="F253" s="183"/>
      <c r="G253" s="183"/>
      <c r="H253" s="183"/>
      <c r="I253" s="183"/>
      <c r="J253" s="183"/>
      <c r="K253" s="183"/>
    </row>
    <row r="254" spans="1:11">
      <c r="A254" s="192"/>
      <c r="B254" s="180" t="s">
        <v>319</v>
      </c>
      <c r="C254" s="181" t="s">
        <v>78</v>
      </c>
      <c r="D254" s="193">
        <v>1</v>
      </c>
      <c r="E254" s="183"/>
      <c r="F254" s="183"/>
      <c r="G254" s="183"/>
      <c r="H254" s="183"/>
      <c r="I254" s="183"/>
      <c r="J254" s="183"/>
      <c r="K254" s="183"/>
    </row>
    <row r="255" spans="1:11">
      <c r="A255" s="192"/>
      <c r="B255" s="180" t="s">
        <v>320</v>
      </c>
      <c r="C255" s="181" t="s">
        <v>310</v>
      </c>
      <c r="D255" s="193">
        <v>2</v>
      </c>
      <c r="E255" s="183"/>
      <c r="F255" s="183"/>
      <c r="G255" s="183"/>
      <c r="H255" s="183"/>
      <c r="I255" s="183"/>
      <c r="J255" s="183"/>
      <c r="K255" s="183"/>
    </row>
    <row r="256" spans="1:11">
      <c r="A256" s="192"/>
      <c r="B256" s="180" t="s">
        <v>321</v>
      </c>
      <c r="C256" s="181" t="s">
        <v>78</v>
      </c>
      <c r="D256" s="193">
        <v>2</v>
      </c>
      <c r="E256" s="183"/>
      <c r="F256" s="183"/>
      <c r="G256" s="183"/>
      <c r="H256" s="183"/>
      <c r="I256" s="183"/>
      <c r="J256" s="183"/>
      <c r="K256" s="183"/>
    </row>
    <row r="257" spans="1:11">
      <c r="A257" s="192"/>
      <c r="B257" s="180" t="s">
        <v>322</v>
      </c>
      <c r="C257" s="181" t="s">
        <v>310</v>
      </c>
      <c r="D257" s="193">
        <v>1</v>
      </c>
      <c r="E257" s="183"/>
      <c r="F257" s="183"/>
      <c r="G257" s="183"/>
      <c r="H257" s="183"/>
      <c r="I257" s="183"/>
      <c r="J257" s="183"/>
      <c r="K257" s="183"/>
    </row>
    <row r="258" spans="1:11">
      <c r="A258" s="192"/>
      <c r="B258" s="180" t="s">
        <v>323</v>
      </c>
      <c r="C258" s="181" t="s">
        <v>310</v>
      </c>
      <c r="D258" s="193">
        <v>1</v>
      </c>
      <c r="E258" s="183"/>
      <c r="F258" s="183"/>
      <c r="G258" s="183"/>
      <c r="H258" s="183"/>
      <c r="I258" s="183"/>
      <c r="J258" s="183"/>
      <c r="K258" s="183"/>
    </row>
    <row r="259" spans="1:11">
      <c r="A259" s="192"/>
      <c r="B259" s="180"/>
      <c r="C259" s="181"/>
      <c r="D259" s="193"/>
      <c r="E259" s="183"/>
      <c r="F259" s="183"/>
      <c r="G259" s="183"/>
      <c r="H259" s="183"/>
      <c r="I259" s="183"/>
      <c r="J259" s="183"/>
      <c r="K259" s="183"/>
    </row>
    <row r="260" spans="1:11" ht="168">
      <c r="A260" s="192" t="s">
        <v>109</v>
      </c>
      <c r="B260" s="180" t="s">
        <v>485</v>
      </c>
      <c r="C260" s="181"/>
      <c r="D260" s="193"/>
      <c r="E260" s="183"/>
      <c r="F260" s="183"/>
      <c r="G260" s="183"/>
      <c r="H260" s="183"/>
      <c r="I260" s="183"/>
      <c r="J260" s="183"/>
      <c r="K260" s="183"/>
    </row>
    <row r="261" spans="1:11">
      <c r="A261" s="192"/>
      <c r="B261" s="180" t="s">
        <v>315</v>
      </c>
      <c r="C261" s="199" t="s">
        <v>79</v>
      </c>
      <c r="D261" s="193">
        <v>6</v>
      </c>
      <c r="E261" s="183"/>
      <c r="F261" s="183"/>
      <c r="G261" s="183"/>
      <c r="H261" s="183"/>
      <c r="I261" s="183"/>
      <c r="J261" s="183"/>
      <c r="K261" s="183"/>
    </row>
    <row r="262" spans="1:11">
      <c r="A262" s="192"/>
      <c r="B262" s="180" t="s">
        <v>283</v>
      </c>
      <c r="C262" s="199" t="s">
        <v>79</v>
      </c>
      <c r="D262" s="193">
        <v>1</v>
      </c>
      <c r="E262" s="183"/>
      <c r="F262" s="183"/>
      <c r="G262" s="183"/>
      <c r="H262" s="183"/>
      <c r="I262" s="183"/>
      <c r="J262" s="183"/>
      <c r="K262" s="183"/>
    </row>
    <row r="263" spans="1:11">
      <c r="A263" s="192"/>
      <c r="B263" s="180" t="s">
        <v>284</v>
      </c>
      <c r="C263" s="199" t="s">
        <v>79</v>
      </c>
      <c r="D263" s="193">
        <v>2</v>
      </c>
      <c r="E263" s="183"/>
      <c r="F263" s="183"/>
      <c r="G263" s="183"/>
      <c r="H263" s="183"/>
      <c r="I263" s="183"/>
      <c r="J263" s="183"/>
      <c r="K263" s="183"/>
    </row>
    <row r="264" spans="1:11">
      <c r="A264" s="192"/>
      <c r="B264" s="180" t="s">
        <v>285</v>
      </c>
      <c r="C264" s="199" t="s">
        <v>79</v>
      </c>
      <c r="D264" s="193">
        <v>1</v>
      </c>
      <c r="E264" s="183"/>
      <c r="F264" s="183"/>
      <c r="G264" s="183"/>
      <c r="H264" s="183"/>
      <c r="I264" s="183"/>
      <c r="J264" s="183"/>
      <c r="K264" s="183"/>
    </row>
    <row r="265" spans="1:11">
      <c r="A265" s="192"/>
      <c r="B265" s="180" t="s">
        <v>286</v>
      </c>
      <c r="C265" s="199" t="s">
        <v>79</v>
      </c>
      <c r="D265" s="193">
        <v>2</v>
      </c>
      <c r="E265" s="183"/>
      <c r="F265" s="183"/>
      <c r="G265" s="183"/>
      <c r="H265" s="183"/>
      <c r="I265" s="183"/>
      <c r="J265" s="183"/>
      <c r="K265" s="183"/>
    </row>
    <row r="266" spans="1:11">
      <c r="A266" s="192"/>
      <c r="B266" s="180" t="s">
        <v>287</v>
      </c>
      <c r="C266" s="199" t="s">
        <v>79</v>
      </c>
      <c r="D266" s="193">
        <v>1</v>
      </c>
      <c r="E266" s="183"/>
      <c r="F266" s="183"/>
      <c r="G266" s="183"/>
      <c r="H266" s="183"/>
      <c r="I266" s="183"/>
      <c r="J266" s="183"/>
      <c r="K266" s="183"/>
    </row>
    <row r="267" spans="1:11">
      <c r="A267" s="192"/>
      <c r="B267" s="180"/>
      <c r="C267" s="199"/>
      <c r="D267" s="193"/>
      <c r="E267" s="183"/>
      <c r="F267" s="183"/>
      <c r="G267" s="183"/>
      <c r="H267" s="183"/>
      <c r="I267" s="183"/>
      <c r="J267" s="183"/>
      <c r="K267" s="183"/>
    </row>
    <row r="268" spans="1:11" ht="168">
      <c r="A268" s="192" t="s">
        <v>109</v>
      </c>
      <c r="B268" s="180" t="s">
        <v>486</v>
      </c>
      <c r="C268" s="181"/>
      <c r="D268" s="193"/>
      <c r="E268" s="183"/>
      <c r="F268" s="183"/>
      <c r="G268" s="183"/>
      <c r="H268" s="183"/>
      <c r="I268" s="183"/>
      <c r="J268" s="183"/>
      <c r="K268" s="183"/>
    </row>
    <row r="269" spans="1:11">
      <c r="A269" s="192"/>
      <c r="B269" s="180" t="s">
        <v>288</v>
      </c>
      <c r="C269" s="199" t="s">
        <v>79</v>
      </c>
      <c r="D269" s="193">
        <v>2</v>
      </c>
      <c r="E269" s="183"/>
      <c r="F269" s="183"/>
      <c r="G269" s="183"/>
      <c r="H269" s="183"/>
      <c r="I269" s="183"/>
      <c r="J269" s="183"/>
      <c r="K269" s="183"/>
    </row>
    <row r="270" spans="1:11">
      <c r="A270" s="192"/>
      <c r="B270" s="180"/>
      <c r="C270" s="199"/>
      <c r="D270" s="193"/>
      <c r="E270" s="183"/>
      <c r="F270" s="183"/>
      <c r="G270" s="183"/>
      <c r="H270" s="183"/>
      <c r="I270" s="183"/>
      <c r="J270" s="183"/>
      <c r="K270" s="183"/>
    </row>
    <row r="271" spans="1:11" ht="168">
      <c r="A271" s="192" t="s">
        <v>109</v>
      </c>
      <c r="B271" s="180" t="s">
        <v>487</v>
      </c>
      <c r="C271" s="181"/>
      <c r="D271" s="193"/>
      <c r="E271" s="183"/>
      <c r="F271" s="183"/>
      <c r="G271" s="183"/>
      <c r="H271" s="183"/>
      <c r="I271" s="183"/>
      <c r="J271" s="183"/>
      <c r="K271" s="183"/>
    </row>
    <row r="272" spans="1:11">
      <c r="A272" s="192"/>
      <c r="B272" s="180" t="s">
        <v>289</v>
      </c>
      <c r="C272" s="199" t="s">
        <v>79</v>
      </c>
      <c r="D272" s="193">
        <v>1</v>
      </c>
      <c r="E272" s="183"/>
      <c r="F272" s="183"/>
      <c r="G272" s="183"/>
      <c r="H272" s="183"/>
      <c r="I272" s="183"/>
      <c r="J272" s="183"/>
      <c r="K272" s="183"/>
    </row>
    <row r="273" spans="1:11">
      <c r="A273" s="192"/>
      <c r="B273" s="180" t="s">
        <v>290</v>
      </c>
      <c r="C273" s="199" t="s">
        <v>79</v>
      </c>
      <c r="D273" s="193">
        <v>1</v>
      </c>
      <c r="E273" s="183"/>
      <c r="F273" s="183"/>
      <c r="G273" s="183"/>
      <c r="H273" s="183"/>
      <c r="I273" s="183"/>
      <c r="J273" s="183"/>
      <c r="K273" s="183"/>
    </row>
    <row r="274" spans="1:11">
      <c r="A274" s="192"/>
      <c r="B274" s="180"/>
      <c r="C274" s="181"/>
      <c r="D274" s="193"/>
      <c r="E274" s="183"/>
      <c r="F274" s="183"/>
      <c r="G274" s="183"/>
      <c r="H274" s="183"/>
      <c r="I274" s="183"/>
      <c r="J274" s="183"/>
      <c r="K274" s="183"/>
    </row>
    <row r="275" spans="1:11" ht="180">
      <c r="A275" s="192" t="s">
        <v>109</v>
      </c>
      <c r="B275" s="180" t="s">
        <v>488</v>
      </c>
      <c r="C275" s="181"/>
      <c r="D275" s="193"/>
      <c r="E275" s="183"/>
      <c r="F275" s="183"/>
      <c r="G275" s="183"/>
      <c r="H275" s="183"/>
      <c r="I275" s="183"/>
      <c r="J275" s="183"/>
      <c r="K275" s="183"/>
    </row>
    <row r="276" spans="1:11">
      <c r="A276" s="192"/>
      <c r="B276" s="180" t="s">
        <v>301</v>
      </c>
      <c r="C276" s="199" t="s">
        <v>79</v>
      </c>
      <c r="D276" s="193">
        <v>2</v>
      </c>
      <c r="E276" s="183"/>
      <c r="F276" s="183"/>
      <c r="G276" s="183"/>
      <c r="H276" s="183"/>
      <c r="I276" s="183"/>
      <c r="J276" s="183"/>
      <c r="K276" s="183"/>
    </row>
    <row r="277" spans="1:11">
      <c r="A277" s="192"/>
      <c r="B277" s="180"/>
      <c r="C277" s="181"/>
      <c r="D277" s="193"/>
      <c r="E277" s="183"/>
      <c r="F277" s="183"/>
      <c r="G277" s="183"/>
      <c r="H277" s="183"/>
      <c r="I277" s="183"/>
      <c r="J277" s="183"/>
      <c r="K277" s="183"/>
    </row>
    <row r="278" spans="1:11" ht="144">
      <c r="A278" s="192" t="s">
        <v>110</v>
      </c>
      <c r="B278" s="180" t="s">
        <v>489</v>
      </c>
      <c r="C278" s="181" t="s">
        <v>123</v>
      </c>
      <c r="D278" s="193">
        <v>5.85</v>
      </c>
      <c r="E278" s="183"/>
      <c r="F278" s="183"/>
      <c r="G278" s="183"/>
      <c r="H278" s="183"/>
      <c r="I278" s="183"/>
      <c r="J278" s="183"/>
      <c r="K278" s="183"/>
    </row>
    <row r="279" spans="1:11">
      <c r="A279" s="192"/>
      <c r="B279" s="180"/>
      <c r="C279" s="181"/>
      <c r="D279" s="193"/>
      <c r="E279" s="183"/>
      <c r="F279" s="183"/>
      <c r="G279" s="183"/>
      <c r="H279" s="183"/>
      <c r="I279" s="183"/>
      <c r="J279" s="183"/>
      <c r="K279" s="183"/>
    </row>
    <row r="280" spans="1:11" ht="36">
      <c r="A280" s="192"/>
      <c r="B280" s="204" t="s">
        <v>688</v>
      </c>
      <c r="C280" s="205"/>
      <c r="D280" s="206"/>
      <c r="E280" s="183"/>
      <c r="F280" s="183"/>
      <c r="G280" s="183"/>
      <c r="H280" s="183"/>
      <c r="I280" s="183"/>
      <c r="J280" s="183"/>
      <c r="K280" s="183"/>
    </row>
    <row r="281" spans="1:11">
      <c r="A281" s="192"/>
      <c r="B281" s="204" t="s">
        <v>503</v>
      </c>
      <c r="C281" s="205"/>
      <c r="D281" s="206"/>
      <c r="E281" s="183"/>
      <c r="F281" s="183"/>
      <c r="G281" s="183"/>
      <c r="H281" s="183"/>
      <c r="I281" s="183"/>
      <c r="J281" s="183"/>
      <c r="K281" s="183"/>
    </row>
    <row r="282" spans="1:11">
      <c r="A282" s="207"/>
      <c r="B282" s="204" t="s">
        <v>504</v>
      </c>
      <c r="C282" s="205"/>
      <c r="D282" s="206"/>
      <c r="E282" s="183"/>
      <c r="F282" s="183"/>
      <c r="G282" s="183"/>
      <c r="H282" s="183"/>
      <c r="I282" s="183"/>
      <c r="J282" s="183"/>
      <c r="K282" s="183"/>
    </row>
    <row r="283" spans="1:11">
      <c r="A283" s="207"/>
      <c r="B283" s="204" t="s">
        <v>505</v>
      </c>
      <c r="C283" s="205"/>
      <c r="D283" s="206"/>
      <c r="E283" s="183"/>
      <c r="F283" s="183"/>
      <c r="G283" s="183"/>
      <c r="H283" s="183"/>
      <c r="I283" s="183"/>
      <c r="J283" s="183"/>
      <c r="K283" s="183"/>
    </row>
    <row r="284" spans="1:11">
      <c r="A284" s="207"/>
      <c r="B284" s="204" t="s">
        <v>506</v>
      </c>
      <c r="C284" s="205" t="s">
        <v>79</v>
      </c>
      <c r="D284" s="206">
        <v>1</v>
      </c>
      <c r="E284" s="183"/>
      <c r="F284" s="183"/>
      <c r="G284" s="183"/>
      <c r="H284" s="183"/>
      <c r="I284" s="183"/>
      <c r="J284" s="183"/>
      <c r="K284" s="183"/>
    </row>
    <row r="285" spans="1:11">
      <c r="A285" s="207"/>
      <c r="B285" s="208"/>
      <c r="C285" s="209"/>
      <c r="D285" s="210"/>
      <c r="E285" s="183"/>
      <c r="F285" s="183"/>
      <c r="G285" s="183"/>
      <c r="H285" s="183"/>
      <c r="I285" s="183"/>
      <c r="J285" s="183"/>
      <c r="K285" s="183"/>
    </row>
    <row r="286" spans="1:11">
      <c r="A286" s="207"/>
      <c r="B286" s="204" t="s">
        <v>507</v>
      </c>
      <c r="C286" s="205"/>
      <c r="D286" s="206"/>
      <c r="E286" s="183"/>
      <c r="F286" s="183"/>
      <c r="G286" s="183"/>
      <c r="H286" s="183"/>
      <c r="I286" s="183"/>
      <c r="J286" s="183"/>
      <c r="K286" s="183"/>
    </row>
    <row r="287" spans="1:11">
      <c r="A287" s="207"/>
      <c r="B287" s="204" t="s">
        <v>508</v>
      </c>
      <c r="C287" s="205" t="s">
        <v>509</v>
      </c>
      <c r="D287" s="206">
        <v>240</v>
      </c>
      <c r="E287" s="183"/>
      <c r="F287" s="183"/>
      <c r="G287" s="183"/>
      <c r="H287" s="183"/>
      <c r="I287" s="183"/>
      <c r="J287" s="183"/>
      <c r="K287" s="183"/>
    </row>
    <row r="288" spans="1:11">
      <c r="A288" s="207"/>
      <c r="B288" s="208"/>
      <c r="C288" s="209"/>
      <c r="D288" s="210"/>
      <c r="E288" s="183"/>
      <c r="F288" s="183"/>
      <c r="G288" s="183"/>
      <c r="H288" s="183"/>
      <c r="I288" s="183"/>
      <c r="J288" s="183"/>
      <c r="K288" s="183"/>
    </row>
    <row r="289" spans="1:11" ht="24">
      <c r="A289" s="207"/>
      <c r="B289" s="204" t="s">
        <v>510</v>
      </c>
      <c r="C289" s="205" t="s">
        <v>82</v>
      </c>
      <c r="D289" s="206">
        <v>10</v>
      </c>
      <c r="E289" s="183"/>
      <c r="F289" s="183"/>
      <c r="G289" s="183"/>
      <c r="H289" s="183"/>
      <c r="I289" s="183"/>
      <c r="J289" s="183"/>
      <c r="K289" s="183"/>
    </row>
    <row r="290" spans="1:11">
      <c r="A290" s="207"/>
      <c r="B290" s="208"/>
      <c r="C290" s="209"/>
      <c r="D290" s="210"/>
      <c r="E290" s="183"/>
      <c r="F290" s="183"/>
      <c r="G290" s="183"/>
      <c r="H290" s="183"/>
      <c r="I290" s="183"/>
      <c r="J290" s="183"/>
      <c r="K290" s="183"/>
    </row>
    <row r="291" spans="1:11">
      <c r="A291" s="207"/>
      <c r="B291" s="204" t="s">
        <v>511</v>
      </c>
      <c r="C291" s="205" t="s">
        <v>82</v>
      </c>
      <c r="D291" s="206">
        <v>12</v>
      </c>
      <c r="E291" s="183"/>
      <c r="F291" s="183"/>
      <c r="G291" s="183"/>
      <c r="H291" s="183"/>
      <c r="I291" s="183"/>
      <c r="J291" s="183"/>
      <c r="K291" s="183"/>
    </row>
    <row r="292" spans="1:11">
      <c r="A292" s="207"/>
      <c r="B292" s="208"/>
      <c r="C292" s="209"/>
      <c r="D292" s="210"/>
      <c r="E292" s="183"/>
      <c r="F292" s="183"/>
      <c r="G292" s="183"/>
      <c r="H292" s="183"/>
      <c r="I292" s="183"/>
      <c r="J292" s="183"/>
      <c r="K292" s="183"/>
    </row>
    <row r="293" spans="1:11">
      <c r="A293" s="207"/>
      <c r="B293" s="204" t="s">
        <v>512</v>
      </c>
      <c r="C293" s="205" t="s">
        <v>509</v>
      </c>
      <c r="D293" s="206">
        <v>30</v>
      </c>
      <c r="E293" s="183"/>
      <c r="F293" s="183"/>
      <c r="G293" s="183"/>
      <c r="H293" s="183"/>
      <c r="I293" s="183"/>
      <c r="J293" s="183"/>
      <c r="K293" s="183"/>
    </row>
    <row r="294" spans="1:11">
      <c r="A294" s="207"/>
      <c r="B294" s="208"/>
      <c r="C294" s="209"/>
      <c r="D294" s="210"/>
      <c r="E294" s="183"/>
      <c r="F294" s="183"/>
      <c r="G294" s="183"/>
      <c r="H294" s="183"/>
      <c r="I294" s="183"/>
      <c r="J294" s="183"/>
      <c r="K294" s="183"/>
    </row>
    <row r="295" spans="1:11">
      <c r="A295" s="207"/>
      <c r="B295" s="204" t="s">
        <v>513</v>
      </c>
      <c r="C295" s="205"/>
      <c r="D295" s="206"/>
      <c r="E295" s="183"/>
      <c r="F295" s="183"/>
      <c r="G295" s="183"/>
      <c r="H295" s="183"/>
      <c r="I295" s="183"/>
      <c r="J295" s="183"/>
      <c r="K295" s="183"/>
    </row>
    <row r="296" spans="1:11">
      <c r="A296" s="207"/>
      <c r="B296" s="204" t="s">
        <v>514</v>
      </c>
      <c r="C296" s="205" t="s">
        <v>509</v>
      </c>
      <c r="D296" s="206">
        <v>120</v>
      </c>
      <c r="E296" s="183"/>
      <c r="F296" s="183"/>
      <c r="G296" s="183"/>
      <c r="H296" s="183"/>
      <c r="I296" s="183"/>
      <c r="J296" s="183"/>
      <c r="K296" s="183"/>
    </row>
    <row r="297" spans="1:11" s="152" customFormat="1" ht="156">
      <c r="A297" s="337">
        <v>1</v>
      </c>
      <c r="B297" s="338" t="s">
        <v>743</v>
      </c>
      <c r="C297" s="339" t="s">
        <v>82</v>
      </c>
      <c r="D297" s="340">
        <v>76</v>
      </c>
      <c r="E297" s="341"/>
      <c r="F297" s="342"/>
      <c r="G297" s="343"/>
      <c r="H297" s="343"/>
      <c r="I297" s="343"/>
      <c r="J297" s="343"/>
      <c r="K297" s="343"/>
    </row>
    <row r="298" spans="1:11" s="152" customFormat="1">
      <c r="A298" s="337"/>
      <c r="B298" s="344"/>
      <c r="C298" s="339"/>
      <c r="D298" s="340"/>
      <c r="E298" s="342"/>
      <c r="F298" s="342"/>
      <c r="G298" s="198"/>
      <c r="H298" s="198"/>
      <c r="I298" s="198"/>
      <c r="J298" s="198"/>
      <c r="K298" s="198"/>
    </row>
    <row r="299" spans="1:11" s="152" customFormat="1" ht="96">
      <c r="A299" s="337">
        <v>2</v>
      </c>
      <c r="B299" s="338" t="s">
        <v>744</v>
      </c>
      <c r="C299" s="339" t="s">
        <v>82</v>
      </c>
      <c r="D299" s="340">
        <v>60</v>
      </c>
      <c r="E299" s="341"/>
      <c r="F299" s="342"/>
      <c r="G299" s="198"/>
      <c r="H299" s="198"/>
      <c r="I299" s="198"/>
      <c r="J299" s="198"/>
      <c r="K299" s="198"/>
    </row>
    <row r="300" spans="1:11" s="152" customFormat="1">
      <c r="A300" s="337"/>
      <c r="B300" s="338"/>
      <c r="C300" s="339"/>
      <c r="D300" s="340"/>
      <c r="E300" s="342"/>
      <c r="F300" s="342"/>
      <c r="G300" s="198"/>
      <c r="H300" s="198"/>
      <c r="I300" s="198"/>
      <c r="J300" s="198"/>
      <c r="K300" s="198"/>
    </row>
    <row r="301" spans="1:11" s="152" customFormat="1" ht="96">
      <c r="A301" s="337">
        <v>3</v>
      </c>
      <c r="B301" s="338" t="s">
        <v>745</v>
      </c>
      <c r="C301" s="339" t="s">
        <v>82</v>
      </c>
      <c r="D301" s="340">
        <v>2</v>
      </c>
      <c r="E301" s="341"/>
      <c r="F301" s="342"/>
      <c r="G301" s="198"/>
      <c r="H301" s="198"/>
      <c r="I301" s="198"/>
      <c r="J301" s="198"/>
      <c r="K301" s="198"/>
    </row>
    <row r="302" spans="1:11" s="152" customFormat="1">
      <c r="A302" s="337"/>
      <c r="B302" s="338"/>
      <c r="C302" s="339"/>
      <c r="D302" s="340"/>
      <c r="E302" s="342"/>
      <c r="F302" s="342"/>
      <c r="G302" s="198"/>
      <c r="H302" s="198"/>
      <c r="I302" s="198"/>
      <c r="J302" s="198"/>
      <c r="K302" s="198"/>
    </row>
    <row r="303" spans="1:11" s="152" customFormat="1" ht="120">
      <c r="A303" s="345">
        <v>4</v>
      </c>
      <c r="B303" s="338" t="s">
        <v>746</v>
      </c>
      <c r="C303" s="339" t="s">
        <v>82</v>
      </c>
      <c r="D303" s="340">
        <v>6</v>
      </c>
      <c r="E303" s="341"/>
      <c r="F303" s="342"/>
      <c r="G303" s="198"/>
      <c r="H303" s="198"/>
      <c r="I303" s="198"/>
      <c r="J303" s="198"/>
      <c r="K303" s="198"/>
    </row>
    <row r="304" spans="1:11" s="152" customFormat="1" ht="48">
      <c r="A304" s="346" t="s">
        <v>712</v>
      </c>
      <c r="B304" s="347" t="s">
        <v>747</v>
      </c>
      <c r="C304" s="348"/>
      <c r="D304" s="349"/>
      <c r="E304" s="350"/>
      <c r="F304" s="350"/>
      <c r="G304" s="198"/>
      <c r="H304" s="198"/>
      <c r="I304" s="198"/>
      <c r="J304" s="198"/>
      <c r="K304" s="198"/>
    </row>
    <row r="305" spans="1:11" s="152" customFormat="1">
      <c r="A305" s="346"/>
      <c r="B305" s="351" t="s">
        <v>713</v>
      </c>
      <c r="C305" s="352" t="s">
        <v>82</v>
      </c>
      <c r="D305" s="349">
        <v>8</v>
      </c>
      <c r="E305" s="353"/>
      <c r="F305" s="342"/>
      <c r="G305" s="198"/>
      <c r="H305" s="198"/>
      <c r="I305" s="198"/>
      <c r="J305" s="198"/>
      <c r="K305" s="198"/>
    </row>
    <row r="306" spans="1:11" s="152" customFormat="1">
      <c r="A306" s="346"/>
      <c r="B306" s="351" t="s">
        <v>714</v>
      </c>
      <c r="C306" s="352" t="s">
        <v>82</v>
      </c>
      <c r="D306" s="349">
        <v>2</v>
      </c>
      <c r="E306" s="353"/>
      <c r="F306" s="342"/>
      <c r="G306" s="198"/>
      <c r="H306" s="198"/>
      <c r="I306" s="198"/>
      <c r="J306" s="198"/>
      <c r="K306" s="198"/>
    </row>
    <row r="307" spans="1:11" s="152" customFormat="1">
      <c r="A307" s="346"/>
      <c r="B307" s="351" t="s">
        <v>715</v>
      </c>
      <c r="C307" s="352" t="s">
        <v>82</v>
      </c>
      <c r="D307" s="349">
        <v>16</v>
      </c>
      <c r="E307" s="353"/>
      <c r="F307" s="342"/>
      <c r="G307" s="198"/>
      <c r="H307" s="198"/>
      <c r="I307" s="198"/>
      <c r="J307" s="198"/>
      <c r="K307" s="198"/>
    </row>
    <row r="308" spans="1:11" s="152" customFormat="1">
      <c r="A308" s="346"/>
      <c r="B308" s="351" t="s">
        <v>716</v>
      </c>
      <c r="C308" s="352" t="s">
        <v>82</v>
      </c>
      <c r="D308" s="349">
        <v>10</v>
      </c>
      <c r="E308" s="353"/>
      <c r="F308" s="342"/>
      <c r="G308" s="198"/>
      <c r="H308" s="198"/>
      <c r="I308" s="198"/>
      <c r="J308" s="198"/>
      <c r="K308" s="198"/>
    </row>
    <row r="309" spans="1:11" s="152" customFormat="1">
      <c r="A309" s="354"/>
      <c r="B309" s="355"/>
      <c r="C309" s="355"/>
      <c r="D309" s="356"/>
      <c r="E309" s="357"/>
      <c r="F309" s="358"/>
      <c r="G309" s="198"/>
      <c r="H309" s="198"/>
      <c r="I309" s="198"/>
      <c r="J309" s="198"/>
      <c r="K309" s="198"/>
    </row>
    <row r="310" spans="1:11" s="152" customFormat="1" ht="60">
      <c r="A310" s="359" t="s">
        <v>717</v>
      </c>
      <c r="B310" s="360" t="s">
        <v>748</v>
      </c>
      <c r="C310" s="361"/>
      <c r="D310" s="362"/>
      <c r="E310" s="350"/>
      <c r="F310" s="342"/>
      <c r="G310" s="198"/>
      <c r="H310" s="198"/>
      <c r="I310" s="198"/>
      <c r="J310" s="198"/>
      <c r="K310" s="198"/>
    </row>
    <row r="311" spans="1:11" s="152" customFormat="1" ht="48">
      <c r="A311" s="359"/>
      <c r="B311" s="363" t="s">
        <v>749</v>
      </c>
      <c r="C311" s="361"/>
      <c r="D311" s="362"/>
      <c r="E311" s="350"/>
      <c r="F311" s="342"/>
      <c r="G311" s="198"/>
      <c r="H311" s="198"/>
      <c r="I311" s="198"/>
      <c r="J311" s="198"/>
      <c r="K311" s="198"/>
    </row>
    <row r="312" spans="1:11" s="152" customFormat="1">
      <c r="A312" s="337"/>
      <c r="B312" s="360" t="s">
        <v>718</v>
      </c>
      <c r="C312" s="339"/>
      <c r="D312" s="340"/>
      <c r="E312" s="350"/>
      <c r="F312" s="342"/>
      <c r="G312" s="198"/>
      <c r="H312" s="198"/>
      <c r="I312" s="198"/>
      <c r="J312" s="198"/>
      <c r="K312" s="198"/>
    </row>
    <row r="313" spans="1:11" s="152" customFormat="1" ht="24">
      <c r="A313" s="337"/>
      <c r="B313" s="363" t="s">
        <v>719</v>
      </c>
      <c r="C313" s="339" t="s">
        <v>82</v>
      </c>
      <c r="D313" s="340">
        <v>10</v>
      </c>
      <c r="E313" s="353"/>
      <c r="F313" s="342"/>
      <c r="G313" s="198"/>
      <c r="H313" s="198"/>
      <c r="I313" s="198"/>
      <c r="J313" s="198"/>
      <c r="K313" s="198"/>
    </row>
    <row r="314" spans="1:11" s="152" customFormat="1">
      <c r="A314" s="337"/>
      <c r="B314" s="351"/>
      <c r="C314" s="339"/>
      <c r="D314" s="340"/>
      <c r="E314" s="350"/>
      <c r="F314" s="342"/>
      <c r="G314" s="198"/>
      <c r="H314" s="198"/>
      <c r="I314" s="198"/>
      <c r="J314" s="198"/>
      <c r="K314" s="198"/>
    </row>
    <row r="315" spans="1:11" s="152" customFormat="1" ht="24">
      <c r="A315" s="337">
        <v>3</v>
      </c>
      <c r="B315" s="347" t="s">
        <v>720</v>
      </c>
      <c r="C315" s="339"/>
      <c r="D315" s="340"/>
      <c r="E315" s="350"/>
      <c r="F315" s="342"/>
      <c r="G315" s="198"/>
      <c r="H315" s="198"/>
      <c r="I315" s="198"/>
      <c r="J315" s="198"/>
      <c r="K315" s="198"/>
    </row>
    <row r="316" spans="1:11" s="152" customFormat="1">
      <c r="A316" s="337"/>
      <c r="B316" s="351" t="s">
        <v>750</v>
      </c>
      <c r="C316" s="364" t="s">
        <v>509</v>
      </c>
      <c r="D316" s="340">
        <v>320</v>
      </c>
      <c r="E316" s="353"/>
      <c r="F316" s="342"/>
      <c r="G316" s="198"/>
      <c r="H316" s="198"/>
      <c r="I316" s="198"/>
      <c r="J316" s="198"/>
      <c r="K316" s="198"/>
    </row>
    <row r="317" spans="1:11" s="152" customFormat="1">
      <c r="A317" s="337"/>
      <c r="B317" s="351"/>
      <c r="C317" s="364"/>
      <c r="D317" s="340"/>
      <c r="E317" s="350"/>
      <c r="F317" s="342"/>
      <c r="G317" s="198"/>
      <c r="H317" s="198"/>
      <c r="I317" s="198"/>
      <c r="J317" s="198"/>
      <c r="K317" s="198"/>
    </row>
    <row r="318" spans="1:11" s="152" customFormat="1" ht="24">
      <c r="A318" s="337">
        <v>4</v>
      </c>
      <c r="B318" s="351" t="s">
        <v>721</v>
      </c>
      <c r="C318" s="339"/>
      <c r="D318" s="365"/>
      <c r="E318" s="350"/>
      <c r="F318" s="350"/>
      <c r="G318" s="198"/>
      <c r="H318" s="198"/>
      <c r="I318" s="198"/>
      <c r="J318" s="198"/>
      <c r="K318" s="198"/>
    </row>
    <row r="319" spans="1:11" s="152" customFormat="1">
      <c r="A319" s="337"/>
      <c r="B319" s="351" t="s">
        <v>722</v>
      </c>
      <c r="C319" s="339" t="s">
        <v>509</v>
      </c>
      <c r="D319" s="366">
        <v>80</v>
      </c>
      <c r="E319" s="353"/>
      <c r="F319" s="342"/>
      <c r="G319" s="198"/>
      <c r="H319" s="198"/>
      <c r="I319" s="198"/>
      <c r="J319" s="198"/>
      <c r="K319" s="198"/>
    </row>
    <row r="320" spans="1:11" s="152" customFormat="1">
      <c r="A320" s="337"/>
      <c r="B320" s="351"/>
      <c r="C320" s="364"/>
      <c r="D320" s="340"/>
      <c r="E320" s="350"/>
      <c r="F320" s="342"/>
      <c r="G320" s="198"/>
      <c r="H320" s="198"/>
      <c r="I320" s="198"/>
      <c r="J320" s="198"/>
      <c r="K320" s="198"/>
    </row>
    <row r="321" spans="1:11" s="152" customFormat="1" ht="24">
      <c r="A321" s="337">
        <v>5</v>
      </c>
      <c r="B321" s="351" t="s">
        <v>723</v>
      </c>
      <c r="C321" s="339" t="s">
        <v>509</v>
      </c>
      <c r="D321" s="340">
        <v>180</v>
      </c>
      <c r="E321" s="353"/>
      <c r="F321" s="342"/>
      <c r="G321" s="198"/>
      <c r="H321" s="198"/>
      <c r="I321" s="198"/>
      <c r="J321" s="198"/>
      <c r="K321" s="198"/>
    </row>
    <row r="322" spans="1:11" s="152" customFormat="1">
      <c r="A322" s="337"/>
      <c r="B322" s="351"/>
      <c r="C322" s="339"/>
      <c r="D322" s="340"/>
      <c r="E322" s="350"/>
      <c r="F322" s="342"/>
      <c r="G322" s="198"/>
      <c r="H322" s="198"/>
      <c r="I322" s="198"/>
      <c r="J322" s="198"/>
      <c r="K322" s="198"/>
    </row>
    <row r="323" spans="1:11" s="152" customFormat="1">
      <c r="A323" s="354"/>
      <c r="B323" s="355" t="s">
        <v>726</v>
      </c>
      <c r="C323" s="355"/>
      <c r="D323" s="356"/>
      <c r="E323" s="357"/>
      <c r="F323" s="358"/>
      <c r="G323" s="198"/>
      <c r="H323" s="198"/>
      <c r="I323" s="198"/>
      <c r="J323" s="198"/>
      <c r="K323" s="198"/>
    </row>
    <row r="324" spans="1:11" s="152" customFormat="1" ht="48">
      <c r="A324" s="337">
        <v>1</v>
      </c>
      <c r="B324" s="347" t="s">
        <v>727</v>
      </c>
      <c r="C324" s="339"/>
      <c r="D324" s="340"/>
      <c r="E324" s="350"/>
      <c r="F324" s="342"/>
      <c r="G324" s="198"/>
      <c r="H324" s="198"/>
      <c r="I324" s="198"/>
      <c r="J324" s="198"/>
      <c r="K324" s="198"/>
    </row>
    <row r="325" spans="1:11" s="152" customFormat="1" ht="36">
      <c r="A325" s="337"/>
      <c r="B325" s="347" t="s">
        <v>728</v>
      </c>
      <c r="C325" s="339" t="s">
        <v>82</v>
      </c>
      <c r="D325" s="340">
        <v>1</v>
      </c>
      <c r="E325" s="353"/>
      <c r="F325" s="342"/>
      <c r="G325" s="198"/>
      <c r="H325" s="198"/>
      <c r="I325" s="198"/>
      <c r="J325" s="198"/>
      <c r="K325" s="198"/>
    </row>
    <row r="326" spans="1:11" s="152" customFormat="1">
      <c r="A326" s="337"/>
      <c r="B326" s="347"/>
      <c r="C326" s="339"/>
      <c r="D326" s="340"/>
      <c r="E326" s="350"/>
      <c r="F326" s="342"/>
      <c r="G326" s="198"/>
      <c r="H326" s="198"/>
      <c r="I326" s="198"/>
      <c r="J326" s="198"/>
      <c r="K326" s="198"/>
    </row>
    <row r="327" spans="1:11" s="152" customFormat="1">
      <c r="A327" s="337">
        <v>2</v>
      </c>
      <c r="B327" s="347" t="s">
        <v>729</v>
      </c>
      <c r="C327" s="339" t="s">
        <v>82</v>
      </c>
      <c r="D327" s="340">
        <v>3</v>
      </c>
      <c r="E327" s="353"/>
      <c r="F327" s="342"/>
      <c r="G327" s="198"/>
      <c r="H327" s="198"/>
      <c r="I327" s="198"/>
      <c r="J327" s="198"/>
      <c r="K327" s="198"/>
    </row>
    <row r="328" spans="1:11" s="152" customFormat="1">
      <c r="A328" s="337"/>
      <c r="B328" s="347"/>
      <c r="C328" s="339"/>
      <c r="D328" s="340"/>
      <c r="E328" s="350"/>
      <c r="F328" s="342"/>
      <c r="G328" s="198"/>
      <c r="H328" s="198"/>
      <c r="I328" s="198"/>
      <c r="J328" s="198"/>
      <c r="K328" s="198"/>
    </row>
    <row r="329" spans="1:11" s="152" customFormat="1" ht="24">
      <c r="A329" s="337">
        <v>4</v>
      </c>
      <c r="B329" s="347" t="s">
        <v>732</v>
      </c>
      <c r="C329" s="339"/>
      <c r="D329" s="340"/>
      <c r="E329" s="350"/>
      <c r="F329" s="342"/>
      <c r="G329" s="198"/>
      <c r="H329" s="198"/>
      <c r="I329" s="198"/>
      <c r="J329" s="198"/>
      <c r="K329" s="198"/>
    </row>
    <row r="330" spans="1:11" s="152" customFormat="1">
      <c r="A330" s="337"/>
      <c r="B330" s="347"/>
      <c r="C330" s="339"/>
      <c r="D330" s="340"/>
      <c r="E330" s="350"/>
      <c r="F330" s="342"/>
      <c r="G330" s="198"/>
      <c r="H330" s="198"/>
      <c r="I330" s="198"/>
      <c r="J330" s="198"/>
      <c r="K330" s="198"/>
    </row>
    <row r="331" spans="1:11" s="152" customFormat="1">
      <c r="A331" s="337"/>
      <c r="B331" s="351" t="s">
        <v>751</v>
      </c>
      <c r="C331" s="364" t="s">
        <v>509</v>
      </c>
      <c r="D331" s="340">
        <v>60</v>
      </c>
      <c r="E331" s="353"/>
      <c r="F331" s="342"/>
      <c r="G331" s="198"/>
      <c r="H331" s="198"/>
      <c r="I331" s="198"/>
      <c r="J331" s="198"/>
      <c r="K331" s="198"/>
    </row>
    <row r="332" spans="1:11" s="152" customFormat="1">
      <c r="A332" s="337"/>
      <c r="B332" s="351" t="s">
        <v>733</v>
      </c>
      <c r="C332" s="364" t="s">
        <v>509</v>
      </c>
      <c r="D332" s="340">
        <v>300</v>
      </c>
      <c r="E332" s="353"/>
      <c r="F332" s="342"/>
      <c r="G332" s="198"/>
      <c r="H332" s="198"/>
      <c r="I332" s="198"/>
      <c r="J332" s="198"/>
      <c r="K332" s="198"/>
    </row>
    <row r="333" spans="1:11" s="152" customFormat="1">
      <c r="A333" s="337"/>
      <c r="B333" s="351" t="s">
        <v>734</v>
      </c>
      <c r="C333" s="364" t="s">
        <v>509</v>
      </c>
      <c r="D333" s="340">
        <v>160</v>
      </c>
      <c r="E333" s="353"/>
      <c r="F333" s="342"/>
      <c r="G333" s="198"/>
      <c r="H333" s="198"/>
      <c r="I333" s="198"/>
      <c r="J333" s="198"/>
      <c r="K333" s="198"/>
    </row>
    <row r="334" spans="1:11" s="152" customFormat="1">
      <c r="A334" s="337"/>
      <c r="B334" s="351"/>
      <c r="C334" s="364"/>
      <c r="D334" s="340"/>
      <c r="E334" s="350"/>
      <c r="F334" s="342"/>
      <c r="G334" s="198"/>
      <c r="H334" s="198"/>
      <c r="I334" s="198"/>
      <c r="J334" s="198"/>
      <c r="K334" s="198"/>
    </row>
    <row r="335" spans="1:11" s="152" customFormat="1" ht="24">
      <c r="A335" s="337">
        <v>5</v>
      </c>
      <c r="B335" s="351" t="s">
        <v>723</v>
      </c>
      <c r="C335" s="339" t="s">
        <v>509</v>
      </c>
      <c r="D335" s="340">
        <v>250</v>
      </c>
      <c r="E335" s="353"/>
      <c r="F335" s="342"/>
      <c r="G335" s="198"/>
      <c r="H335" s="198"/>
      <c r="I335" s="198"/>
      <c r="J335" s="198"/>
      <c r="K335" s="198"/>
    </row>
    <row r="336" spans="1:11" s="152" customFormat="1">
      <c r="A336" s="367"/>
      <c r="B336" s="368"/>
      <c r="C336" s="369"/>
      <c r="D336" s="370"/>
      <c r="E336" s="371"/>
      <c r="F336" s="372"/>
    </row>
    <row r="337" spans="1:11">
      <c r="B337" s="355" t="s">
        <v>815</v>
      </c>
      <c r="E337" s="336"/>
      <c r="F337" s="336"/>
    </row>
    <row r="338" spans="1:11" ht="48">
      <c r="A338" s="337">
        <v>2</v>
      </c>
      <c r="B338" s="347" t="s">
        <v>797</v>
      </c>
      <c r="C338" s="339"/>
      <c r="D338" s="340"/>
      <c r="E338" s="350"/>
      <c r="F338" s="342"/>
      <c r="G338" s="198"/>
      <c r="H338" s="198"/>
      <c r="I338" s="198"/>
      <c r="J338" s="198"/>
      <c r="K338" s="198"/>
    </row>
    <row r="339" spans="1:11">
      <c r="A339" s="337"/>
      <c r="B339" s="347" t="s">
        <v>800</v>
      </c>
      <c r="C339" s="339"/>
      <c r="D339" s="340"/>
      <c r="E339" s="353"/>
      <c r="F339" s="342"/>
      <c r="G339" s="198"/>
      <c r="H339" s="198"/>
      <c r="I339" s="198"/>
      <c r="J339" s="198"/>
      <c r="K339" s="198"/>
    </row>
    <row r="340" spans="1:11">
      <c r="A340" s="337"/>
      <c r="B340" s="347" t="s">
        <v>799</v>
      </c>
      <c r="C340" s="339"/>
      <c r="D340" s="340"/>
      <c r="E340" s="350"/>
      <c r="F340" s="342"/>
      <c r="G340" s="198"/>
      <c r="H340" s="198"/>
      <c r="I340" s="198"/>
      <c r="J340" s="198"/>
      <c r="K340" s="198"/>
    </row>
    <row r="341" spans="1:11" ht="24">
      <c r="A341" s="337"/>
      <c r="B341" s="347" t="s">
        <v>794</v>
      </c>
      <c r="C341" s="339"/>
      <c r="D341" s="340"/>
      <c r="E341" s="353"/>
      <c r="F341" s="342"/>
      <c r="G341" s="198"/>
      <c r="H341" s="198"/>
      <c r="I341" s="198"/>
      <c r="J341" s="198"/>
      <c r="K341" s="198"/>
    </row>
    <row r="342" spans="1:11" ht="36">
      <c r="A342" s="337"/>
      <c r="B342" s="347" t="s">
        <v>798</v>
      </c>
      <c r="C342" s="339" t="s">
        <v>79</v>
      </c>
      <c r="D342" s="340">
        <v>1</v>
      </c>
      <c r="E342" s="350"/>
      <c r="F342" s="342"/>
      <c r="G342" s="198"/>
      <c r="H342" s="198"/>
      <c r="I342" s="198"/>
      <c r="J342" s="198"/>
      <c r="K342" s="198"/>
    </row>
    <row r="343" spans="1:11">
      <c r="A343" s="337"/>
      <c r="B343" s="347"/>
      <c r="C343" s="339"/>
      <c r="D343" s="340"/>
      <c r="E343" s="350"/>
      <c r="F343" s="342"/>
      <c r="G343" s="198"/>
      <c r="H343" s="198"/>
      <c r="I343" s="198"/>
      <c r="J343" s="198"/>
      <c r="K343" s="198"/>
    </row>
    <row r="344" spans="1:11" ht="48">
      <c r="A344" s="337">
        <v>3</v>
      </c>
      <c r="B344" s="347" t="s">
        <v>797</v>
      </c>
      <c r="C344" s="339"/>
      <c r="D344" s="340"/>
      <c r="E344" s="350"/>
      <c r="F344" s="342"/>
      <c r="G344" s="198"/>
      <c r="H344" s="198"/>
      <c r="I344" s="198"/>
      <c r="J344" s="198"/>
      <c r="K344" s="198"/>
    </row>
    <row r="345" spans="1:11">
      <c r="A345" s="337"/>
      <c r="B345" s="351" t="s">
        <v>796</v>
      </c>
      <c r="C345" s="364"/>
      <c r="D345" s="340"/>
      <c r="E345" s="353"/>
      <c r="F345" s="342"/>
      <c r="G345" s="198"/>
      <c r="H345" s="198"/>
      <c r="I345" s="198"/>
      <c r="J345" s="198"/>
      <c r="K345" s="198"/>
    </row>
    <row r="346" spans="1:11">
      <c r="A346" s="337"/>
      <c r="B346" s="351" t="s">
        <v>795</v>
      </c>
      <c r="C346" s="364"/>
      <c r="D346" s="340"/>
      <c r="E346" s="353"/>
      <c r="F346" s="342"/>
      <c r="G346" s="198"/>
      <c r="H346" s="198"/>
      <c r="I346" s="198"/>
      <c r="J346" s="198"/>
      <c r="K346" s="198"/>
    </row>
    <row r="347" spans="1:11" ht="24">
      <c r="A347" s="337"/>
      <c r="B347" s="351" t="s">
        <v>794</v>
      </c>
      <c r="C347" s="364"/>
      <c r="D347" s="340"/>
      <c r="E347" s="353"/>
      <c r="F347" s="342"/>
      <c r="G347" s="198"/>
      <c r="H347" s="198"/>
      <c r="I347" s="198"/>
      <c r="J347" s="198"/>
      <c r="K347" s="198"/>
    </row>
    <row r="348" spans="1:11" ht="36">
      <c r="A348" s="337"/>
      <c r="B348" s="351" t="s">
        <v>793</v>
      </c>
      <c r="C348" s="364" t="s">
        <v>79</v>
      </c>
      <c r="D348" s="340">
        <v>1</v>
      </c>
      <c r="E348" s="350"/>
      <c r="F348" s="342"/>
      <c r="G348" s="198"/>
      <c r="H348" s="198"/>
      <c r="I348" s="198"/>
      <c r="J348" s="198"/>
      <c r="K348" s="198"/>
    </row>
    <row r="349" spans="1:11">
      <c r="A349" s="337"/>
      <c r="B349" s="351"/>
      <c r="C349" s="339"/>
      <c r="D349" s="340"/>
      <c r="E349" s="353"/>
      <c r="F349" s="342"/>
      <c r="G349" s="198"/>
      <c r="H349" s="198"/>
      <c r="I349" s="198"/>
      <c r="J349" s="198"/>
      <c r="K349" s="198"/>
    </row>
    <row r="350" spans="1:11" ht="36">
      <c r="A350" s="337">
        <v>5</v>
      </c>
      <c r="B350" s="347" t="s">
        <v>791</v>
      </c>
      <c r="C350" s="339"/>
      <c r="D350" s="340"/>
      <c r="E350" s="350"/>
      <c r="F350" s="342"/>
      <c r="G350" s="198"/>
      <c r="H350" s="198"/>
      <c r="I350" s="198"/>
      <c r="J350" s="198"/>
      <c r="K350" s="198"/>
    </row>
    <row r="351" spans="1:11" ht="24">
      <c r="A351" s="337"/>
      <c r="B351" s="347" t="s">
        <v>790</v>
      </c>
      <c r="C351" s="339" t="s">
        <v>79</v>
      </c>
      <c r="D351" s="340">
        <v>1</v>
      </c>
      <c r="E351" s="353"/>
      <c r="F351" s="342"/>
      <c r="G351" s="198"/>
      <c r="H351" s="198"/>
      <c r="I351" s="198"/>
      <c r="J351" s="198"/>
      <c r="K351" s="198"/>
    </row>
    <row r="352" spans="1:11">
      <c r="A352" s="337"/>
      <c r="B352" s="347"/>
      <c r="C352" s="339"/>
      <c r="D352" s="340"/>
      <c r="E352" s="350"/>
      <c r="F352" s="342"/>
      <c r="G352" s="198"/>
      <c r="H352" s="198"/>
      <c r="I352" s="198"/>
      <c r="J352" s="198"/>
      <c r="K352" s="198"/>
    </row>
    <row r="353" spans="1:11" ht="24">
      <c r="A353" s="337">
        <v>8</v>
      </c>
      <c r="B353" s="347" t="s">
        <v>787</v>
      </c>
      <c r="C353" s="339"/>
      <c r="D353" s="340"/>
      <c r="E353" s="353"/>
      <c r="F353" s="342"/>
      <c r="G353" s="198"/>
      <c r="H353" s="198"/>
      <c r="I353" s="198"/>
      <c r="J353" s="198"/>
      <c r="K353" s="198"/>
    </row>
    <row r="354" spans="1:11">
      <c r="A354" s="337"/>
      <c r="B354" s="347" t="s">
        <v>786</v>
      </c>
      <c r="C354" s="339" t="s">
        <v>79</v>
      </c>
      <c r="D354" s="340">
        <v>1</v>
      </c>
      <c r="E354" s="350"/>
      <c r="F354" s="342"/>
      <c r="G354" s="198"/>
      <c r="H354" s="198"/>
      <c r="I354" s="198"/>
      <c r="J354" s="198"/>
      <c r="K354" s="198"/>
    </row>
    <row r="355" spans="1:11">
      <c r="A355" s="337"/>
      <c r="B355" s="347"/>
      <c r="C355" s="339"/>
      <c r="D355" s="340"/>
      <c r="E355" s="350"/>
      <c r="F355" s="342"/>
      <c r="G355" s="198"/>
      <c r="H355" s="198"/>
      <c r="I355" s="198"/>
      <c r="J355" s="198"/>
      <c r="K355" s="198"/>
    </row>
    <row r="356" spans="1:11" ht="36">
      <c r="A356" s="337">
        <v>9</v>
      </c>
      <c r="B356" s="347" t="s">
        <v>785</v>
      </c>
      <c r="C356" s="339"/>
      <c r="D356" s="340"/>
      <c r="E356" s="353"/>
      <c r="F356" s="342"/>
      <c r="G356" s="198"/>
      <c r="H356" s="198"/>
      <c r="I356" s="198"/>
      <c r="J356" s="198"/>
      <c r="K356" s="198"/>
    </row>
    <row r="357" spans="1:11">
      <c r="A357" s="337"/>
      <c r="B357" s="347" t="s">
        <v>784</v>
      </c>
      <c r="C357" s="339"/>
      <c r="D357" s="340"/>
      <c r="E357" s="350"/>
      <c r="F357" s="342"/>
      <c r="G357" s="198"/>
      <c r="H357" s="198"/>
      <c r="I357" s="198"/>
      <c r="J357" s="198"/>
      <c r="K357" s="198"/>
    </row>
    <row r="358" spans="1:11">
      <c r="A358" s="337"/>
      <c r="B358" s="347" t="s">
        <v>783</v>
      </c>
      <c r="C358" s="339"/>
      <c r="D358" s="340"/>
      <c r="E358" s="350"/>
      <c r="F358" s="342"/>
      <c r="G358" s="198"/>
      <c r="H358" s="198"/>
      <c r="I358" s="198"/>
      <c r="J358" s="198"/>
      <c r="K358" s="198"/>
    </row>
    <row r="359" spans="1:11" ht="36">
      <c r="A359" s="337"/>
      <c r="B359" s="347" t="s">
        <v>782</v>
      </c>
      <c r="C359" s="339" t="s">
        <v>79</v>
      </c>
      <c r="D359" s="340">
        <v>1</v>
      </c>
      <c r="E359" s="353"/>
      <c r="F359" s="342"/>
      <c r="G359" s="198"/>
      <c r="H359" s="198"/>
      <c r="I359" s="198"/>
      <c r="J359" s="198"/>
      <c r="K359" s="198"/>
    </row>
    <row r="360" spans="1:11">
      <c r="A360" s="337"/>
      <c r="B360" s="347"/>
      <c r="C360" s="339"/>
      <c r="D360" s="340"/>
      <c r="E360" s="350"/>
      <c r="F360" s="342"/>
      <c r="G360" s="198"/>
      <c r="H360" s="198"/>
      <c r="I360" s="198"/>
      <c r="J360" s="198"/>
      <c r="K360" s="198"/>
    </row>
    <row r="361" spans="1:11" ht="36">
      <c r="A361" s="337">
        <v>10</v>
      </c>
      <c r="B361" s="347" t="s">
        <v>781</v>
      </c>
      <c r="C361" s="339"/>
      <c r="D361" s="340"/>
      <c r="E361" s="350"/>
      <c r="F361" s="342"/>
      <c r="G361" s="198"/>
      <c r="H361" s="198"/>
      <c r="I361" s="198"/>
      <c r="J361" s="198"/>
      <c r="K361" s="198"/>
    </row>
    <row r="362" spans="1:11">
      <c r="A362" s="337"/>
      <c r="B362" s="347" t="s">
        <v>780</v>
      </c>
      <c r="C362" s="339"/>
      <c r="D362" s="340"/>
      <c r="E362" s="353"/>
      <c r="F362" s="342"/>
      <c r="G362" s="198"/>
      <c r="H362" s="198"/>
      <c r="I362" s="198"/>
      <c r="J362" s="198"/>
      <c r="K362" s="198"/>
    </row>
    <row r="363" spans="1:11">
      <c r="A363" s="337"/>
      <c r="B363" s="347" t="s">
        <v>779</v>
      </c>
      <c r="C363" s="339"/>
      <c r="D363" s="340"/>
      <c r="E363" s="350"/>
      <c r="F363" s="342"/>
      <c r="G363" s="198"/>
      <c r="H363" s="198"/>
      <c r="I363" s="198"/>
      <c r="J363" s="198"/>
      <c r="K363" s="198"/>
    </row>
    <row r="364" spans="1:11" ht="24">
      <c r="A364" s="337"/>
      <c r="B364" s="347" t="s">
        <v>778</v>
      </c>
      <c r="C364" s="339" t="s">
        <v>79</v>
      </c>
      <c r="D364" s="340">
        <v>1</v>
      </c>
      <c r="E364" s="350"/>
      <c r="F364" s="342"/>
      <c r="G364" s="198"/>
      <c r="H364" s="198"/>
      <c r="I364" s="198"/>
      <c r="J364" s="198"/>
      <c r="K364" s="198"/>
    </row>
    <row r="365" spans="1:11">
      <c r="A365" s="337"/>
      <c r="B365" s="347"/>
      <c r="C365" s="339"/>
      <c r="D365" s="340"/>
      <c r="E365" s="353"/>
      <c r="F365" s="342"/>
      <c r="G365" s="198"/>
      <c r="H365" s="198"/>
      <c r="I365" s="198"/>
      <c r="J365" s="198"/>
      <c r="K365" s="198"/>
    </row>
    <row r="366" spans="1:11" ht="60">
      <c r="A366" s="337">
        <v>12</v>
      </c>
      <c r="B366" s="347" t="s">
        <v>775</v>
      </c>
      <c r="C366" s="339"/>
      <c r="D366" s="340"/>
      <c r="E366" s="350"/>
      <c r="F366" s="342"/>
      <c r="G366" s="198"/>
      <c r="H366" s="198"/>
      <c r="I366" s="198"/>
      <c r="J366" s="198"/>
      <c r="K366" s="198"/>
    </row>
    <row r="367" spans="1:11" ht="24">
      <c r="A367" s="337"/>
      <c r="B367" s="347" t="s">
        <v>776</v>
      </c>
      <c r="C367" s="339" t="s">
        <v>79</v>
      </c>
      <c r="D367" s="340">
        <v>1</v>
      </c>
      <c r="E367" s="350"/>
      <c r="F367" s="342"/>
      <c r="G367" s="198"/>
      <c r="H367" s="198"/>
      <c r="I367" s="198"/>
      <c r="J367" s="198"/>
      <c r="K367" s="198"/>
    </row>
    <row r="368" spans="1:11">
      <c r="A368" s="337"/>
      <c r="B368" s="347"/>
      <c r="C368" s="339"/>
      <c r="D368" s="340"/>
      <c r="E368" s="353"/>
      <c r="F368" s="342"/>
      <c r="G368" s="198"/>
      <c r="H368" s="198"/>
      <c r="I368" s="198"/>
      <c r="J368" s="198"/>
      <c r="K368" s="198"/>
    </row>
    <row r="369" spans="1:11" ht="60">
      <c r="A369" s="337">
        <v>13</v>
      </c>
      <c r="B369" s="347" t="s">
        <v>775</v>
      </c>
      <c r="C369" s="339"/>
      <c r="D369" s="340"/>
      <c r="E369" s="350"/>
      <c r="F369" s="342"/>
      <c r="G369" s="198"/>
      <c r="H369" s="198"/>
      <c r="I369" s="198"/>
      <c r="J369" s="198"/>
      <c r="K369" s="198"/>
    </row>
    <row r="370" spans="1:11" ht="24">
      <c r="A370" s="337"/>
      <c r="B370" s="347" t="s">
        <v>774</v>
      </c>
      <c r="C370" s="339" t="s">
        <v>79</v>
      </c>
      <c r="D370" s="340">
        <v>1</v>
      </c>
      <c r="E370" s="350"/>
      <c r="F370" s="342"/>
      <c r="G370" s="198"/>
      <c r="H370" s="198"/>
      <c r="I370" s="198"/>
      <c r="J370" s="198"/>
      <c r="K370" s="198"/>
    </row>
    <row r="371" spans="1:11">
      <c r="A371" s="337"/>
      <c r="B371" s="347"/>
      <c r="C371" s="339"/>
      <c r="D371" s="340"/>
      <c r="E371" s="353"/>
      <c r="F371" s="342"/>
      <c r="G371" s="198"/>
      <c r="H371" s="198"/>
      <c r="I371" s="198"/>
      <c r="J371" s="198"/>
      <c r="K371" s="198"/>
    </row>
    <row r="372" spans="1:11" ht="156">
      <c r="A372" s="337">
        <v>14</v>
      </c>
      <c r="B372" s="347" t="s">
        <v>773</v>
      </c>
      <c r="C372" s="339"/>
      <c r="D372" s="340"/>
      <c r="E372" s="350"/>
      <c r="F372" s="342"/>
      <c r="G372" s="198"/>
      <c r="H372" s="198"/>
      <c r="I372" s="198"/>
      <c r="J372" s="198"/>
      <c r="K372" s="198"/>
    </row>
    <row r="373" spans="1:11" ht="24">
      <c r="A373" s="337"/>
      <c r="B373" s="347" t="s">
        <v>772</v>
      </c>
      <c r="C373" s="339" t="s">
        <v>82</v>
      </c>
      <c r="D373" s="340">
        <v>1</v>
      </c>
      <c r="E373" s="350"/>
      <c r="F373" s="342"/>
      <c r="G373" s="198"/>
      <c r="H373" s="198"/>
      <c r="I373" s="198"/>
      <c r="J373" s="198"/>
      <c r="K373" s="198"/>
    </row>
    <row r="374" spans="1:11">
      <c r="A374" s="337"/>
      <c r="B374" s="347"/>
      <c r="C374" s="339"/>
      <c r="D374" s="340"/>
      <c r="E374" s="353"/>
      <c r="F374" s="342"/>
      <c r="G374" s="198"/>
      <c r="H374" s="198"/>
      <c r="I374" s="198"/>
      <c r="J374" s="198"/>
      <c r="K374" s="198"/>
    </row>
    <row r="375" spans="1:11" ht="24">
      <c r="A375" s="337">
        <v>15</v>
      </c>
      <c r="B375" s="347" t="s">
        <v>771</v>
      </c>
      <c r="C375" s="339"/>
      <c r="D375" s="340"/>
      <c r="E375" s="350"/>
      <c r="F375" s="342"/>
      <c r="G375" s="198"/>
      <c r="H375" s="198"/>
      <c r="I375" s="198"/>
      <c r="J375" s="198"/>
      <c r="K375" s="198"/>
    </row>
    <row r="376" spans="1:11" ht="24">
      <c r="A376" s="337"/>
      <c r="B376" s="347" t="s">
        <v>770</v>
      </c>
      <c r="C376" s="339" t="s">
        <v>82</v>
      </c>
      <c r="D376" s="340">
        <v>1</v>
      </c>
      <c r="E376" s="350"/>
      <c r="F376" s="342"/>
      <c r="G376" s="198"/>
      <c r="H376" s="198"/>
      <c r="I376" s="198"/>
      <c r="J376" s="198"/>
      <c r="K376" s="198"/>
    </row>
    <row r="377" spans="1:11">
      <c r="A377" s="337"/>
      <c r="B377" s="347"/>
      <c r="C377" s="339"/>
      <c r="D377" s="340"/>
      <c r="E377" s="350"/>
      <c r="F377" s="342"/>
      <c r="G377" s="198"/>
      <c r="H377" s="198"/>
      <c r="I377" s="198"/>
      <c r="J377" s="198"/>
      <c r="K377" s="198"/>
    </row>
    <row r="378" spans="1:11" ht="48">
      <c r="A378" s="337">
        <v>16</v>
      </c>
      <c r="B378" s="347" t="s">
        <v>769</v>
      </c>
      <c r="C378" s="339"/>
      <c r="D378" s="340"/>
      <c r="E378" s="353"/>
      <c r="F378" s="342"/>
      <c r="G378" s="198"/>
      <c r="H378" s="198"/>
      <c r="I378" s="198"/>
      <c r="J378" s="198"/>
      <c r="K378" s="198"/>
    </row>
    <row r="379" spans="1:11" ht="24">
      <c r="A379" s="337"/>
      <c r="B379" s="347" t="s">
        <v>768</v>
      </c>
      <c r="C379" s="339" t="s">
        <v>82</v>
      </c>
      <c r="D379" s="340">
        <v>1</v>
      </c>
      <c r="E379" s="350"/>
      <c r="F379" s="342"/>
      <c r="G379" s="198"/>
      <c r="H379" s="198"/>
      <c r="I379" s="198"/>
      <c r="J379" s="198"/>
      <c r="K379" s="198"/>
    </row>
    <row r="380" spans="1:11">
      <c r="A380" s="337"/>
      <c r="B380" s="347"/>
      <c r="C380" s="339"/>
      <c r="D380" s="340"/>
      <c r="E380" s="350"/>
      <c r="F380" s="342"/>
      <c r="G380" s="198"/>
      <c r="H380" s="198"/>
      <c r="I380" s="198"/>
      <c r="J380" s="198"/>
      <c r="K380" s="198"/>
    </row>
    <row r="381" spans="1:11" ht="24">
      <c r="A381" s="337">
        <v>17</v>
      </c>
      <c r="B381" s="347" t="s">
        <v>767</v>
      </c>
      <c r="C381" s="339"/>
      <c r="D381" s="340"/>
      <c r="E381" s="353"/>
      <c r="F381" s="342"/>
      <c r="G381" s="198"/>
      <c r="H381" s="198"/>
      <c r="I381" s="198"/>
      <c r="J381" s="198"/>
      <c r="K381" s="198"/>
    </row>
    <row r="382" spans="1:11" ht="24">
      <c r="A382" s="337"/>
      <c r="B382" s="347" t="s">
        <v>766</v>
      </c>
      <c r="C382" s="339" t="s">
        <v>82</v>
      </c>
      <c r="D382" s="340">
        <v>1</v>
      </c>
      <c r="E382" s="350"/>
      <c r="F382" s="342"/>
      <c r="G382" s="198"/>
      <c r="H382" s="198"/>
      <c r="I382" s="198"/>
      <c r="J382" s="198"/>
      <c r="K382" s="198"/>
    </row>
    <row r="383" spans="1:11">
      <c r="A383" s="337"/>
      <c r="B383" s="347"/>
      <c r="C383" s="339"/>
      <c r="D383" s="340"/>
      <c r="E383" s="350"/>
      <c r="F383" s="342"/>
      <c r="G383" s="198"/>
      <c r="H383" s="198"/>
      <c r="I383" s="198"/>
      <c r="J383" s="198"/>
      <c r="K383" s="198"/>
    </row>
    <row r="384" spans="1:11" ht="24">
      <c r="A384" s="337">
        <v>18</v>
      </c>
      <c r="B384" s="347" t="s">
        <v>765</v>
      </c>
      <c r="C384" s="339"/>
      <c r="D384" s="340"/>
      <c r="E384" s="353"/>
      <c r="F384" s="342"/>
      <c r="G384" s="198"/>
      <c r="H384" s="198"/>
      <c r="I384" s="198"/>
      <c r="J384" s="198"/>
      <c r="K384" s="198"/>
    </row>
    <row r="385" spans="1:11">
      <c r="A385" s="337"/>
      <c r="B385" s="347" t="s">
        <v>764</v>
      </c>
      <c r="C385" s="339" t="s">
        <v>82</v>
      </c>
      <c r="D385" s="340">
        <v>4</v>
      </c>
      <c r="E385" s="350"/>
      <c r="F385" s="342"/>
      <c r="G385" s="198"/>
      <c r="H385" s="198"/>
      <c r="I385" s="198"/>
      <c r="J385" s="198"/>
      <c r="K385" s="198"/>
    </row>
  </sheetData>
  <mergeCells count="2">
    <mergeCell ref="G3:I3"/>
    <mergeCell ref="J3:K3"/>
  </mergeCells>
  <pageMargins left="0.70866141732283472" right="0.70866141732283472" top="0.74803149606299213" bottom="0.74803149606299213" header="0.31496062992125984" footer="0.31496062992125984"/>
  <pageSetup paperSize="9" firstPageNumber="80" orientation="landscape" useFirstPageNumber="1" r:id="rId1"/>
  <headerFooter>
    <oddHeader>&amp;CSEZNAM PONUJENE OPREME</oddHeader>
    <oddFooter>&amp;LPONUDBENI PREDRAČUN VRTEC MLADI ROD ENOTA ČIRA ČARA&amp;R&amp;P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2:E40"/>
  <sheetViews>
    <sheetView topLeftCell="A4" zoomScaleNormal="100" workbookViewId="0">
      <selection activeCell="B40" sqref="B40"/>
    </sheetView>
  </sheetViews>
  <sheetFormatPr defaultColWidth="8.85546875" defaultRowHeight="15"/>
  <cols>
    <col min="1" max="1" width="9.7109375" style="20" customWidth="1"/>
    <col min="2" max="2" width="45.7109375" style="20" customWidth="1"/>
    <col min="3" max="3" width="5.7109375" style="20" customWidth="1"/>
    <col min="4" max="4" width="6.42578125" style="20" customWidth="1"/>
    <col min="5" max="5" width="11" style="25" bestFit="1" customWidth="1"/>
    <col min="6" max="16384" width="8.85546875" style="20"/>
  </cols>
  <sheetData>
    <row r="2" spans="1:5">
      <c r="A2" s="24" t="s">
        <v>0</v>
      </c>
      <c r="B2" s="20" t="s">
        <v>1</v>
      </c>
    </row>
    <row r="3" spans="1:5">
      <c r="A3" s="24"/>
      <c r="B3" s="20" t="s">
        <v>3</v>
      </c>
    </row>
    <row r="4" spans="1:5">
      <c r="A4" s="24" t="s">
        <v>2</v>
      </c>
      <c r="B4" s="20" t="s">
        <v>520</v>
      </c>
    </row>
    <row r="5" spans="1:5">
      <c r="A5" s="24" t="s">
        <v>6</v>
      </c>
      <c r="B5" s="20" t="s">
        <v>4</v>
      </c>
    </row>
    <row r="6" spans="1:5">
      <c r="A6" s="24" t="s">
        <v>5</v>
      </c>
      <c r="B6" s="20" t="s">
        <v>46</v>
      </c>
    </row>
    <row r="7" spans="1:5">
      <c r="A7" s="24" t="s">
        <v>7</v>
      </c>
      <c r="B7" s="20" t="s">
        <v>47</v>
      </c>
    </row>
    <row r="8" spans="1:5">
      <c r="A8" s="24"/>
      <c r="B8" s="20" t="s">
        <v>8</v>
      </c>
    </row>
    <row r="9" spans="1:5">
      <c r="A9" s="24" t="s">
        <v>9</v>
      </c>
      <c r="B9" s="26" t="s">
        <v>186</v>
      </c>
    </row>
    <row r="10" spans="1:5">
      <c r="A10" s="24" t="s">
        <v>28</v>
      </c>
      <c r="B10" s="27" t="s">
        <v>528</v>
      </c>
    </row>
    <row r="12" spans="1:5">
      <c r="A12" s="18" t="s">
        <v>48</v>
      </c>
    </row>
    <row r="14" spans="1:5">
      <c r="A14" s="28" t="s">
        <v>13</v>
      </c>
      <c r="B14" s="29" t="s">
        <v>14</v>
      </c>
      <c r="C14" s="30"/>
      <c r="D14" s="30"/>
      <c r="E14" s="31" t="s">
        <v>77</v>
      </c>
    </row>
    <row r="15" spans="1:5">
      <c r="A15" s="32" t="s">
        <v>49</v>
      </c>
      <c r="B15" s="18" t="s">
        <v>237</v>
      </c>
      <c r="C15" s="18"/>
      <c r="E15" s="25">
        <f>'Pripravljalna in rušitvena dela'!F162</f>
        <v>0</v>
      </c>
    </row>
    <row r="16" spans="1:5">
      <c r="A16" s="32" t="s">
        <v>50</v>
      </c>
      <c r="B16" s="18" t="s">
        <v>56</v>
      </c>
      <c r="C16" s="18"/>
      <c r="E16" s="25">
        <f>'Zemeljska dela'!F26</f>
        <v>0</v>
      </c>
    </row>
    <row r="17" spans="1:5">
      <c r="A17" s="32" t="s">
        <v>51</v>
      </c>
      <c r="B17" s="18" t="s">
        <v>57</v>
      </c>
      <c r="C17" s="18"/>
      <c r="E17" s="25">
        <f>'Betonska dela'!F21</f>
        <v>0</v>
      </c>
    </row>
    <row r="18" spans="1:5">
      <c r="A18" s="32" t="s">
        <v>52</v>
      </c>
      <c r="B18" s="18" t="s">
        <v>58</v>
      </c>
      <c r="C18" s="18"/>
      <c r="E18" s="25">
        <f>'Tesarska dela'!F26</f>
        <v>0</v>
      </c>
    </row>
    <row r="19" spans="1:5">
      <c r="A19" s="33" t="s">
        <v>53</v>
      </c>
      <c r="B19" s="34" t="s">
        <v>59</v>
      </c>
      <c r="C19" s="34"/>
      <c r="D19" s="35"/>
      <c r="E19" s="36">
        <f>'Zidarska dela'!F66</f>
        <v>0</v>
      </c>
    </row>
    <row r="20" spans="1:5">
      <c r="A20" s="28" t="s">
        <v>54</v>
      </c>
      <c r="B20" s="29" t="s">
        <v>60</v>
      </c>
      <c r="C20" s="29"/>
      <c r="D20" s="30"/>
      <c r="E20" s="37">
        <f>Kanalizacija!F16</f>
        <v>0</v>
      </c>
    </row>
    <row r="21" spans="1:5">
      <c r="A21" s="38" t="s">
        <v>13</v>
      </c>
      <c r="B21" s="39" t="s">
        <v>61</v>
      </c>
      <c r="E21" s="40">
        <f>SUM(E15:E20)</f>
        <v>0</v>
      </c>
    </row>
    <row r="22" spans="1:5">
      <c r="A22" s="38"/>
      <c r="B22" s="18"/>
    </row>
    <row r="23" spans="1:5">
      <c r="A23" s="28" t="s">
        <v>15</v>
      </c>
      <c r="B23" s="29" t="s">
        <v>16</v>
      </c>
      <c r="C23" s="30"/>
      <c r="D23" s="30"/>
      <c r="E23" s="37"/>
    </row>
    <row r="24" spans="1:5">
      <c r="A24" s="32" t="s">
        <v>49</v>
      </c>
      <c r="B24" s="18" t="s">
        <v>62</v>
      </c>
      <c r="E24" s="25">
        <f>'Krovsko kleparska dela'!F64</f>
        <v>0</v>
      </c>
    </row>
    <row r="25" spans="1:5">
      <c r="A25" s="32" t="s">
        <v>50</v>
      </c>
      <c r="B25" s="18" t="s">
        <v>63</v>
      </c>
      <c r="E25" s="25">
        <f>'Ključavničarska dela'!F36</f>
        <v>0</v>
      </c>
    </row>
    <row r="26" spans="1:5">
      <c r="A26" s="32" t="s">
        <v>51</v>
      </c>
      <c r="B26" s="18" t="s">
        <v>64</v>
      </c>
      <c r="E26" s="25">
        <f>'Mizarska dela'!F88</f>
        <v>0</v>
      </c>
    </row>
    <row r="27" spans="1:5">
      <c r="A27" s="32" t="s">
        <v>53</v>
      </c>
      <c r="B27" s="18" t="s">
        <v>65</v>
      </c>
      <c r="E27" s="25">
        <f>'Keramičarska dela'!F16</f>
        <v>0</v>
      </c>
    </row>
    <row r="28" spans="1:5" ht="15" customHeight="1">
      <c r="A28" s="33" t="s">
        <v>54</v>
      </c>
      <c r="B28" s="41" t="s">
        <v>136</v>
      </c>
      <c r="C28" s="21"/>
      <c r="D28" s="21"/>
      <c r="E28" s="42">
        <f>'Okna in steklarska dela'!F131</f>
        <v>0</v>
      </c>
    </row>
    <row r="29" spans="1:5">
      <c r="A29" s="33" t="s">
        <v>55</v>
      </c>
      <c r="B29" s="41" t="s">
        <v>66</v>
      </c>
      <c r="C29" s="21"/>
      <c r="D29" s="21"/>
      <c r="E29" s="42">
        <f>'Slikopleskarska dela'!F32</f>
        <v>0</v>
      </c>
    </row>
    <row r="30" spans="1:5">
      <c r="A30" s="33" t="s">
        <v>137</v>
      </c>
      <c r="B30" s="41" t="s">
        <v>138</v>
      </c>
      <c r="C30" s="21"/>
      <c r="D30" s="21"/>
      <c r="E30" s="43">
        <f>'Podopolagalska dela'!F18</f>
        <v>0</v>
      </c>
    </row>
    <row r="31" spans="1:5">
      <c r="A31" s="32" t="s">
        <v>139</v>
      </c>
      <c r="B31" s="18" t="s">
        <v>167</v>
      </c>
      <c r="E31" s="25">
        <f>'Teraco in kamen'!F32</f>
        <v>0</v>
      </c>
    </row>
    <row r="32" spans="1:5">
      <c r="A32" s="33" t="s">
        <v>140</v>
      </c>
      <c r="B32" s="34" t="s">
        <v>67</v>
      </c>
      <c r="C32" s="35"/>
      <c r="D32" s="35"/>
      <c r="E32" s="36">
        <f>'Lahke predelne stene'!F16</f>
        <v>0</v>
      </c>
    </row>
    <row r="33" spans="1:5" s="35" customFormat="1">
      <c r="A33" s="28" t="s">
        <v>157</v>
      </c>
      <c r="B33" s="29" t="s">
        <v>158</v>
      </c>
      <c r="C33" s="30"/>
      <c r="D33" s="30"/>
      <c r="E33" s="44">
        <f>Fasada!F68</f>
        <v>0</v>
      </c>
    </row>
    <row r="34" spans="1:5">
      <c r="A34" s="45"/>
      <c r="B34" s="18" t="s">
        <v>68</v>
      </c>
      <c r="E34" s="40">
        <f>SUM(E24:E33)</f>
        <v>0</v>
      </c>
    </row>
    <row r="35" spans="1:5">
      <c r="A35" s="45" t="s">
        <v>17</v>
      </c>
      <c r="B35" s="18" t="s">
        <v>18</v>
      </c>
      <c r="E35" s="40">
        <f>'Zunanja ureditev'!F18</f>
        <v>0</v>
      </c>
    </row>
    <row r="36" spans="1:5">
      <c r="A36" s="46" t="s">
        <v>19</v>
      </c>
      <c r="B36" s="29" t="s">
        <v>496</v>
      </c>
      <c r="C36" s="30"/>
      <c r="D36" s="30"/>
      <c r="E36" s="47">
        <f>Ostalo!$F$24</f>
        <v>0</v>
      </c>
    </row>
    <row r="37" spans="1:5">
      <c r="A37" s="45" t="s">
        <v>814</v>
      </c>
      <c r="B37" s="20" t="s">
        <v>69</v>
      </c>
      <c r="E37" s="40">
        <f>SUM(E34+E21+E35+E36)</f>
        <v>0</v>
      </c>
    </row>
    <row r="38" spans="1:5">
      <c r="B38" s="18"/>
    </row>
    <row r="39" spans="1:5">
      <c r="A39" s="35"/>
      <c r="B39" s="34"/>
      <c r="C39" s="48"/>
      <c r="D39" s="48"/>
      <c r="E39" s="48"/>
    </row>
    <row r="40" spans="1:5">
      <c r="A40" s="35"/>
      <c r="B40" s="34"/>
      <c r="C40" s="48"/>
      <c r="D40" s="48"/>
      <c r="E40" s="48"/>
    </row>
  </sheetData>
  <sheetProtection algorithmName="SHA-512" hashValue="jBN3Kwr77ZnoR2QVs2zE3pT84Pfu3yw7FqA4Obx8prupZ/dzG3A38BWyA33TLnzNs9KesPHStJGrbGhrbomidg==" saltValue="/zrPeKG4pVPl0QSpQFzeFw==" spinCount="100000" sheet="1" objects="1" scenarios="1"/>
  <pageMargins left="0.70866141732283472" right="0.70866141732283472" top="0.74803149606299213" bottom="0.74803149606299213" header="0.31496062992125984" footer="0.31496062992125984"/>
  <pageSetup paperSize="9" scale="80" firstPageNumber="4" orientation="portrait" useFirstPageNumber="1" horizontalDpi="1440" verticalDpi="1440" r:id="rId1"/>
  <headerFooter>
    <oddFooter>&amp;LPONUDBENI PREDRAČUN VRTEC MLADI ROD ENOTA ČIRA ČARA&amp;R&amp;P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F162"/>
  <sheetViews>
    <sheetView showZeros="0" workbookViewId="0">
      <selection activeCell="G164" sqref="G164"/>
    </sheetView>
  </sheetViews>
  <sheetFormatPr defaultColWidth="8.85546875" defaultRowHeight="15"/>
  <cols>
    <col min="1" max="1" width="9.7109375" style="20" customWidth="1"/>
    <col min="2" max="2" width="46.7109375" style="20" customWidth="1"/>
    <col min="3" max="4" width="5.7109375" style="49" customWidth="1"/>
    <col min="5" max="6" width="9.7109375" style="49" customWidth="1"/>
    <col min="7" max="16384" width="8.85546875" style="20"/>
  </cols>
  <sheetData>
    <row r="1" spans="1:6">
      <c r="A1" s="18" t="s">
        <v>13</v>
      </c>
      <c r="B1" s="18" t="s">
        <v>14</v>
      </c>
    </row>
    <row r="3" spans="1:6">
      <c r="A3" s="18" t="s">
        <v>49</v>
      </c>
      <c r="B3" s="18" t="s">
        <v>237</v>
      </c>
    </row>
    <row r="4" spans="1:6">
      <c r="A4" s="18"/>
      <c r="B4" s="18"/>
    </row>
    <row r="5" spans="1:6" ht="135" customHeight="1">
      <c r="B5" s="433" t="s">
        <v>70</v>
      </c>
      <c r="C5" s="433"/>
      <c r="D5" s="433"/>
      <c r="E5" s="433"/>
      <c r="F5" s="433"/>
    </row>
    <row r="6" spans="1:6" ht="45" customHeight="1">
      <c r="B6" s="434" t="s">
        <v>189</v>
      </c>
      <c r="C6" s="434"/>
      <c r="D6" s="434"/>
      <c r="E6" s="434"/>
      <c r="F6" s="434"/>
    </row>
    <row r="7" spans="1:6" ht="90" customHeight="1">
      <c r="B7" s="434" t="s">
        <v>99</v>
      </c>
      <c r="C7" s="434"/>
      <c r="D7" s="434"/>
      <c r="E7" s="434"/>
      <c r="F7" s="434"/>
    </row>
    <row r="8" spans="1:6" ht="45.75" customHeight="1">
      <c r="B8" s="434" t="s">
        <v>190</v>
      </c>
      <c r="C8" s="434"/>
      <c r="D8" s="434"/>
      <c r="E8" s="434"/>
      <c r="F8" s="434"/>
    </row>
    <row r="9" spans="1:6" ht="33" customHeight="1">
      <c r="B9" s="438" t="s">
        <v>71</v>
      </c>
      <c r="C9" s="438"/>
      <c r="D9" s="438"/>
      <c r="E9" s="438"/>
      <c r="F9" s="438"/>
    </row>
    <row r="10" spans="1:6" ht="15" customHeight="1">
      <c r="B10" s="50"/>
      <c r="C10" s="21"/>
      <c r="D10" s="21"/>
      <c r="E10" s="21"/>
      <c r="F10" s="21"/>
    </row>
    <row r="11" spans="1:6" s="55" customFormat="1">
      <c r="A11" s="51" t="s">
        <v>97</v>
      </c>
      <c r="B11" s="52" t="s">
        <v>98</v>
      </c>
      <c r="C11" s="53" t="s">
        <v>74</v>
      </c>
      <c r="D11" s="53" t="s">
        <v>75</v>
      </c>
      <c r="E11" s="54" t="s">
        <v>76</v>
      </c>
      <c r="F11" s="54" t="s">
        <v>77</v>
      </c>
    </row>
    <row r="12" spans="1:6" ht="60">
      <c r="A12" s="56" t="s">
        <v>191</v>
      </c>
      <c r="B12" s="57" t="s">
        <v>213</v>
      </c>
    </row>
    <row r="13" spans="1:6">
      <c r="A13" s="56"/>
      <c r="B13" s="58" t="s">
        <v>193</v>
      </c>
      <c r="C13" s="55" t="s">
        <v>78</v>
      </c>
      <c r="D13" s="49">
        <v>2</v>
      </c>
      <c r="E13" s="166"/>
      <c r="F13" s="49">
        <f t="shared" ref="F13:F19" si="0">SUM(D13*E13)</f>
        <v>0</v>
      </c>
    </row>
    <row r="14" spans="1:6">
      <c r="A14" s="56"/>
      <c r="B14" s="58" t="s">
        <v>194</v>
      </c>
      <c r="C14" s="55" t="s">
        <v>78</v>
      </c>
      <c r="D14" s="49">
        <v>1</v>
      </c>
      <c r="E14" s="166"/>
      <c r="F14" s="49">
        <f t="shared" si="0"/>
        <v>0</v>
      </c>
    </row>
    <row r="15" spans="1:6">
      <c r="A15" s="56"/>
      <c r="B15" s="58" t="s">
        <v>195</v>
      </c>
      <c r="C15" s="55" t="s">
        <v>78</v>
      </c>
      <c r="D15" s="49">
        <v>1</v>
      </c>
      <c r="E15" s="166"/>
      <c r="F15" s="49">
        <f t="shared" si="0"/>
        <v>0</v>
      </c>
    </row>
    <row r="16" spans="1:6">
      <c r="A16" s="56"/>
      <c r="B16" s="58" t="s">
        <v>196</v>
      </c>
      <c r="C16" s="55" t="s">
        <v>78</v>
      </c>
      <c r="D16" s="49">
        <v>1</v>
      </c>
      <c r="E16" s="166"/>
      <c r="F16" s="49">
        <f t="shared" si="0"/>
        <v>0</v>
      </c>
    </row>
    <row r="17" spans="1:6">
      <c r="A17" s="56"/>
      <c r="B17" s="58" t="s">
        <v>197</v>
      </c>
      <c r="C17" s="55" t="s">
        <v>78</v>
      </c>
      <c r="D17" s="49">
        <v>6</v>
      </c>
      <c r="E17" s="166"/>
      <c r="F17" s="49">
        <f t="shared" si="0"/>
        <v>0</v>
      </c>
    </row>
    <row r="18" spans="1:6">
      <c r="A18" s="56"/>
      <c r="B18" s="58" t="s">
        <v>198</v>
      </c>
      <c r="C18" s="55" t="s">
        <v>78</v>
      </c>
      <c r="D18" s="49">
        <v>2</v>
      </c>
      <c r="E18" s="166"/>
      <c r="F18" s="49">
        <f t="shared" si="0"/>
        <v>0</v>
      </c>
    </row>
    <row r="19" spans="1:6">
      <c r="A19" s="56"/>
      <c r="B19" s="58" t="s">
        <v>199</v>
      </c>
      <c r="C19" s="55" t="s">
        <v>78</v>
      </c>
      <c r="D19" s="49">
        <v>1</v>
      </c>
      <c r="E19" s="166"/>
      <c r="F19" s="49">
        <f t="shared" si="0"/>
        <v>0</v>
      </c>
    </row>
    <row r="20" spans="1:6">
      <c r="A20" s="56"/>
      <c r="B20" s="57"/>
      <c r="C20" s="55"/>
    </row>
    <row r="21" spans="1:6" ht="195" customHeight="1">
      <c r="A21" s="56" t="s">
        <v>192</v>
      </c>
      <c r="B21" s="57" t="s">
        <v>240</v>
      </c>
      <c r="C21" s="55"/>
    </row>
    <row r="22" spans="1:6">
      <c r="A22" s="56"/>
      <c r="B22" s="57" t="s">
        <v>200</v>
      </c>
      <c r="C22" s="55" t="s">
        <v>78</v>
      </c>
      <c r="D22" s="49">
        <v>2</v>
      </c>
      <c r="E22" s="166"/>
      <c r="F22" s="49">
        <f>SUM(D22*E22)</f>
        <v>0</v>
      </c>
    </row>
    <row r="23" spans="1:6">
      <c r="A23" s="56"/>
      <c r="B23" s="57" t="s">
        <v>201</v>
      </c>
      <c r="C23" s="55" t="s">
        <v>78</v>
      </c>
      <c r="D23" s="49">
        <v>1</v>
      </c>
      <c r="E23" s="166"/>
      <c r="F23" s="49">
        <f t="shared" ref="F23:F31" si="1">SUM(D23*E23)</f>
        <v>0</v>
      </c>
    </row>
    <row r="24" spans="1:6">
      <c r="A24" s="56"/>
      <c r="B24" s="57" t="s">
        <v>202</v>
      </c>
      <c r="C24" s="55" t="s">
        <v>78</v>
      </c>
      <c r="D24" s="49">
        <v>1</v>
      </c>
      <c r="E24" s="166"/>
      <c r="F24" s="49">
        <f t="shared" si="1"/>
        <v>0</v>
      </c>
    </row>
    <row r="25" spans="1:6">
      <c r="A25" s="56"/>
      <c r="B25" s="57" t="s">
        <v>203</v>
      </c>
      <c r="C25" s="55" t="s">
        <v>78</v>
      </c>
      <c r="D25" s="49">
        <v>1</v>
      </c>
      <c r="E25" s="166"/>
      <c r="F25" s="49">
        <f t="shared" si="1"/>
        <v>0</v>
      </c>
    </row>
    <row r="26" spans="1:6">
      <c r="A26" s="56"/>
      <c r="B26" s="57" t="s">
        <v>204</v>
      </c>
      <c r="C26" s="55" t="s">
        <v>78</v>
      </c>
      <c r="D26" s="49">
        <v>6</v>
      </c>
      <c r="E26" s="166"/>
      <c r="F26" s="49">
        <f t="shared" si="1"/>
        <v>0</v>
      </c>
    </row>
    <row r="27" spans="1:6">
      <c r="A27" s="56"/>
      <c r="B27" s="57" t="s">
        <v>205</v>
      </c>
      <c r="C27" s="55" t="s">
        <v>78</v>
      </c>
      <c r="D27" s="49">
        <v>2</v>
      </c>
      <c r="E27" s="166"/>
      <c r="F27" s="49">
        <f t="shared" si="1"/>
        <v>0</v>
      </c>
    </row>
    <row r="28" spans="1:6">
      <c r="A28" s="56"/>
      <c r="B28" s="57" t="s">
        <v>206</v>
      </c>
      <c r="C28" s="55" t="s">
        <v>78</v>
      </c>
      <c r="D28" s="49">
        <v>1</v>
      </c>
      <c r="E28" s="166"/>
      <c r="F28" s="49">
        <f t="shared" si="1"/>
        <v>0</v>
      </c>
    </row>
    <row r="29" spans="1:6">
      <c r="A29" s="56"/>
      <c r="B29" s="57" t="s">
        <v>207</v>
      </c>
      <c r="C29" s="55" t="s">
        <v>78</v>
      </c>
      <c r="D29" s="49">
        <v>2</v>
      </c>
      <c r="E29" s="166"/>
      <c r="F29" s="49">
        <f t="shared" si="1"/>
        <v>0</v>
      </c>
    </row>
    <row r="30" spans="1:6">
      <c r="A30" s="56"/>
      <c r="B30" s="57" t="s">
        <v>208</v>
      </c>
      <c r="C30" s="55" t="s">
        <v>78</v>
      </c>
      <c r="D30" s="49">
        <v>1</v>
      </c>
      <c r="E30" s="166"/>
      <c r="F30" s="49">
        <f t="shared" si="1"/>
        <v>0</v>
      </c>
    </row>
    <row r="31" spans="1:6">
      <c r="A31" s="56"/>
      <c r="B31" s="57" t="s">
        <v>211</v>
      </c>
      <c r="C31" s="55" t="s">
        <v>78</v>
      </c>
      <c r="D31" s="49">
        <v>2</v>
      </c>
      <c r="E31" s="166"/>
      <c r="F31" s="49">
        <f t="shared" si="1"/>
        <v>0</v>
      </c>
    </row>
    <row r="32" spans="1:6">
      <c r="A32" s="56"/>
      <c r="B32" s="57"/>
      <c r="C32" s="55"/>
    </row>
    <row r="33" spans="1:6" ht="210">
      <c r="A33" s="56" t="s">
        <v>214</v>
      </c>
      <c r="B33" s="57" t="s">
        <v>241</v>
      </c>
      <c r="C33" s="55"/>
    </row>
    <row r="34" spans="1:6">
      <c r="A34" s="56"/>
      <c r="B34" s="57" t="s">
        <v>215</v>
      </c>
      <c r="C34" s="55" t="s">
        <v>78</v>
      </c>
      <c r="D34" s="49">
        <v>6</v>
      </c>
      <c r="E34" s="166"/>
      <c r="F34" s="49">
        <f t="shared" ref="F34:F41" si="2">SUM(D34*E34)</f>
        <v>0</v>
      </c>
    </row>
    <row r="35" spans="1:6">
      <c r="A35" s="56"/>
      <c r="B35" s="57" t="s">
        <v>216</v>
      </c>
      <c r="C35" s="55" t="s">
        <v>78</v>
      </c>
      <c r="D35" s="49">
        <v>4</v>
      </c>
      <c r="E35" s="166"/>
      <c r="F35" s="49">
        <f t="shared" si="2"/>
        <v>0</v>
      </c>
    </row>
    <row r="36" spans="1:6">
      <c r="A36" s="56"/>
      <c r="B36" s="57" t="s">
        <v>217</v>
      </c>
      <c r="C36" s="55" t="s">
        <v>78</v>
      </c>
      <c r="D36" s="49">
        <v>1</v>
      </c>
      <c r="E36" s="166"/>
      <c r="F36" s="49">
        <f t="shared" si="2"/>
        <v>0</v>
      </c>
    </row>
    <row r="37" spans="1:6">
      <c r="A37" s="56"/>
      <c r="B37" s="57" t="s">
        <v>218</v>
      </c>
      <c r="C37" s="55" t="s">
        <v>78</v>
      </c>
      <c r="D37" s="49">
        <v>2</v>
      </c>
      <c r="E37" s="166"/>
      <c r="F37" s="49">
        <f t="shared" si="2"/>
        <v>0</v>
      </c>
    </row>
    <row r="38" spans="1:6">
      <c r="A38" s="56"/>
      <c r="B38" s="57" t="s">
        <v>209</v>
      </c>
      <c r="C38" s="55" t="s">
        <v>78</v>
      </c>
      <c r="D38" s="49">
        <v>2</v>
      </c>
      <c r="E38" s="166"/>
      <c r="F38" s="49">
        <f t="shared" si="2"/>
        <v>0</v>
      </c>
    </row>
    <row r="39" spans="1:6">
      <c r="A39" s="56"/>
      <c r="B39" s="57" t="s">
        <v>210</v>
      </c>
      <c r="C39" s="55" t="s">
        <v>78</v>
      </c>
      <c r="D39" s="49">
        <v>1</v>
      </c>
      <c r="E39" s="166"/>
      <c r="F39" s="49">
        <f t="shared" si="2"/>
        <v>0</v>
      </c>
    </row>
    <row r="40" spans="1:6">
      <c r="A40" s="56"/>
      <c r="B40" s="57" t="s">
        <v>219</v>
      </c>
      <c r="C40" s="55" t="s">
        <v>78</v>
      </c>
      <c r="D40" s="49">
        <v>3</v>
      </c>
      <c r="E40" s="166"/>
      <c r="F40" s="49">
        <f t="shared" si="2"/>
        <v>0</v>
      </c>
    </row>
    <row r="41" spans="1:6">
      <c r="A41" s="56"/>
      <c r="B41" s="57" t="s">
        <v>212</v>
      </c>
      <c r="C41" s="55" t="s">
        <v>78</v>
      </c>
      <c r="D41" s="49">
        <v>2</v>
      </c>
      <c r="E41" s="166"/>
      <c r="F41" s="49">
        <f t="shared" si="2"/>
        <v>0</v>
      </c>
    </row>
    <row r="42" spans="1:6">
      <c r="A42" s="56"/>
      <c r="B42" s="57"/>
      <c r="C42" s="55"/>
    </row>
    <row r="43" spans="1:6" ht="195" customHeight="1">
      <c r="A43" s="56" t="s">
        <v>220</v>
      </c>
      <c r="B43" s="58" t="s">
        <v>232</v>
      </c>
      <c r="C43" s="55" t="s">
        <v>78</v>
      </c>
      <c r="D43" s="49">
        <v>1</v>
      </c>
      <c r="E43" s="166"/>
      <c r="F43" s="49">
        <f>SUM(D43*E43)</f>
        <v>0</v>
      </c>
    </row>
    <row r="44" spans="1:6">
      <c r="A44" s="56"/>
      <c r="B44" s="57"/>
      <c r="C44" s="55"/>
    </row>
    <row r="45" spans="1:6" ht="180" customHeight="1">
      <c r="A45" s="56" t="s">
        <v>165</v>
      </c>
      <c r="B45" s="58" t="s">
        <v>233</v>
      </c>
      <c r="C45" s="55" t="s">
        <v>78</v>
      </c>
      <c r="D45" s="49">
        <v>1</v>
      </c>
      <c r="F45" s="49">
        <f>SUM(D45*E45)</f>
        <v>0</v>
      </c>
    </row>
    <row r="46" spans="1:6">
      <c r="A46" s="56"/>
      <c r="B46" s="57"/>
      <c r="C46" s="55"/>
    </row>
    <row r="47" spans="1:6" ht="210" customHeight="1">
      <c r="A47" s="56" t="s">
        <v>166</v>
      </c>
      <c r="B47" s="58" t="s">
        <v>234</v>
      </c>
      <c r="C47" s="55" t="s">
        <v>78</v>
      </c>
      <c r="D47" s="49">
        <v>1</v>
      </c>
      <c r="E47" s="166"/>
      <c r="F47" s="49">
        <f>SUM(D47*E47)</f>
        <v>0</v>
      </c>
    </row>
    <row r="48" spans="1:6">
      <c r="A48" s="56"/>
      <c r="B48" s="57"/>
      <c r="C48" s="55"/>
    </row>
    <row r="49" spans="1:6" ht="90" customHeight="1">
      <c r="A49" s="56" t="s">
        <v>80</v>
      </c>
      <c r="B49" s="58" t="s">
        <v>221</v>
      </c>
      <c r="C49" s="55" t="s">
        <v>123</v>
      </c>
      <c r="D49" s="49">
        <v>10</v>
      </c>
      <c r="E49" s="166"/>
      <c r="F49" s="49">
        <f>SUM(D49*E49)</f>
        <v>0</v>
      </c>
    </row>
    <row r="50" spans="1:6">
      <c r="A50" s="56"/>
      <c r="B50" s="57"/>
      <c r="C50" s="55"/>
    </row>
    <row r="51" spans="1:6" ht="196.5" customHeight="1">
      <c r="A51" s="56" t="s">
        <v>81</v>
      </c>
      <c r="B51" s="59" t="s">
        <v>295</v>
      </c>
      <c r="C51" s="55"/>
    </row>
    <row r="52" spans="1:6">
      <c r="A52" s="56"/>
      <c r="B52" s="57" t="s">
        <v>222</v>
      </c>
      <c r="C52" s="55" t="s">
        <v>79</v>
      </c>
      <c r="D52" s="49">
        <v>6</v>
      </c>
      <c r="E52" s="166"/>
      <c r="F52" s="49">
        <f t="shared" ref="F52:F62" si="3">SUM(D52*E52)</f>
        <v>0</v>
      </c>
    </row>
    <row r="53" spans="1:6">
      <c r="A53" s="56"/>
      <c r="B53" s="57" t="s">
        <v>223</v>
      </c>
      <c r="C53" s="55" t="s">
        <v>79</v>
      </c>
      <c r="D53" s="49">
        <v>2</v>
      </c>
      <c r="E53" s="166"/>
      <c r="F53" s="49">
        <f t="shared" si="3"/>
        <v>0</v>
      </c>
    </row>
    <row r="54" spans="1:6">
      <c r="A54" s="56"/>
      <c r="B54" s="57" t="s">
        <v>224</v>
      </c>
      <c r="C54" s="55" t="s">
        <v>79</v>
      </c>
      <c r="D54" s="49">
        <v>2</v>
      </c>
      <c r="E54" s="166"/>
      <c r="F54" s="49">
        <f t="shared" si="3"/>
        <v>0</v>
      </c>
    </row>
    <row r="55" spans="1:6">
      <c r="A55" s="56"/>
      <c r="B55" s="57" t="s">
        <v>225</v>
      </c>
      <c r="C55" s="55" t="s">
        <v>79</v>
      </c>
      <c r="D55" s="49">
        <v>1</v>
      </c>
      <c r="E55" s="166"/>
      <c r="F55" s="49">
        <f t="shared" si="3"/>
        <v>0</v>
      </c>
    </row>
    <row r="56" spans="1:6">
      <c r="A56" s="56"/>
      <c r="B56" s="57" t="s">
        <v>226</v>
      </c>
      <c r="C56" s="55" t="s">
        <v>79</v>
      </c>
      <c r="D56" s="49">
        <v>2</v>
      </c>
      <c r="E56" s="166"/>
      <c r="F56" s="49">
        <f t="shared" si="3"/>
        <v>0</v>
      </c>
    </row>
    <row r="57" spans="1:6">
      <c r="A57" s="56"/>
      <c r="B57" s="57" t="s">
        <v>231</v>
      </c>
      <c r="C57" s="55" t="s">
        <v>79</v>
      </c>
      <c r="D57" s="49">
        <v>1</v>
      </c>
      <c r="E57" s="166"/>
      <c r="F57" s="49">
        <f t="shared" si="3"/>
        <v>0</v>
      </c>
    </row>
    <row r="58" spans="1:6">
      <c r="A58" s="56"/>
      <c r="B58" s="57" t="s">
        <v>227</v>
      </c>
      <c r="C58" s="55" t="s">
        <v>79</v>
      </c>
      <c r="D58" s="49">
        <v>1</v>
      </c>
      <c r="E58" s="166"/>
      <c r="F58" s="49">
        <f t="shared" si="3"/>
        <v>0</v>
      </c>
    </row>
    <row r="59" spans="1:6">
      <c r="A59" s="56"/>
      <c r="B59" s="57" t="s">
        <v>228</v>
      </c>
      <c r="C59" s="55" t="s">
        <v>79</v>
      </c>
      <c r="D59" s="49">
        <v>2</v>
      </c>
      <c r="E59" s="166"/>
      <c r="F59" s="49">
        <f t="shared" si="3"/>
        <v>0</v>
      </c>
    </row>
    <row r="60" spans="1:6">
      <c r="A60" s="56"/>
      <c r="B60" s="57" t="s">
        <v>229</v>
      </c>
      <c r="C60" s="55" t="s">
        <v>79</v>
      </c>
      <c r="D60" s="49">
        <v>1</v>
      </c>
      <c r="E60" s="166"/>
      <c r="F60" s="49">
        <f t="shared" si="3"/>
        <v>0</v>
      </c>
    </row>
    <row r="61" spans="1:6">
      <c r="A61" s="56"/>
      <c r="B61" s="57" t="s">
        <v>230</v>
      </c>
      <c r="C61" s="55" t="s">
        <v>79</v>
      </c>
      <c r="D61" s="49">
        <v>3</v>
      </c>
      <c r="E61" s="166"/>
      <c r="F61" s="49">
        <f t="shared" si="3"/>
        <v>0</v>
      </c>
    </row>
    <row r="62" spans="1:6">
      <c r="A62" s="56"/>
      <c r="B62" s="57" t="s">
        <v>211</v>
      </c>
      <c r="C62" s="55" t="s">
        <v>79</v>
      </c>
      <c r="D62" s="49">
        <v>2</v>
      </c>
      <c r="E62" s="166"/>
      <c r="F62" s="49">
        <f t="shared" si="3"/>
        <v>0</v>
      </c>
    </row>
    <row r="63" spans="1:6" ht="15" customHeight="1">
      <c r="A63" s="56"/>
      <c r="B63" s="57"/>
      <c r="C63" s="55"/>
    </row>
    <row r="64" spans="1:6" ht="167.25" customHeight="1">
      <c r="A64" s="56" t="s">
        <v>83</v>
      </c>
      <c r="B64" s="57" t="s">
        <v>303</v>
      </c>
      <c r="C64" s="55" t="s">
        <v>92</v>
      </c>
      <c r="D64" s="49">
        <v>220</v>
      </c>
      <c r="E64" s="166"/>
      <c r="F64" s="49">
        <f>SUM(D64*E64)</f>
        <v>0</v>
      </c>
    </row>
    <row r="65" spans="1:6">
      <c r="A65" s="56"/>
      <c r="B65" s="57"/>
      <c r="C65" s="55"/>
    </row>
    <row r="66" spans="1:6" ht="135" customHeight="1">
      <c r="A66" s="56" t="s">
        <v>84</v>
      </c>
      <c r="B66" s="57" t="s">
        <v>235</v>
      </c>
      <c r="C66" s="55" t="s">
        <v>92</v>
      </c>
      <c r="D66" s="49">
        <v>13</v>
      </c>
      <c r="E66" s="166"/>
      <c r="F66" s="49">
        <f>SUM(D66*E66)</f>
        <v>0</v>
      </c>
    </row>
    <row r="67" spans="1:6">
      <c r="A67" s="60"/>
      <c r="B67" s="58"/>
      <c r="C67" s="61"/>
      <c r="D67" s="62"/>
      <c r="E67" s="62"/>
    </row>
    <row r="68" spans="1:6" ht="135">
      <c r="A68" s="56" t="s">
        <v>85</v>
      </c>
      <c r="B68" s="57" t="s">
        <v>236</v>
      </c>
      <c r="C68" s="55" t="s">
        <v>79</v>
      </c>
      <c r="D68" s="49">
        <v>1</v>
      </c>
      <c r="E68" s="166"/>
      <c r="F68" s="49">
        <f>SUM(D68*E68)</f>
        <v>0</v>
      </c>
    </row>
    <row r="69" spans="1:6">
      <c r="A69" s="56"/>
      <c r="B69" s="57"/>
      <c r="C69" s="55"/>
    </row>
    <row r="70" spans="1:6" ht="216.75" customHeight="1">
      <c r="A70" s="56" t="s">
        <v>86</v>
      </c>
      <c r="B70" s="57" t="s">
        <v>462</v>
      </c>
      <c r="C70" s="55" t="s">
        <v>79</v>
      </c>
      <c r="D70" s="49">
        <v>1</v>
      </c>
      <c r="E70" s="166"/>
      <c r="F70" s="49">
        <f>SUM(D70*E70)</f>
        <v>0</v>
      </c>
    </row>
    <row r="71" spans="1:6">
      <c r="A71" s="56"/>
      <c r="B71" s="57"/>
      <c r="C71" s="55"/>
    </row>
    <row r="72" spans="1:6" ht="152.25" customHeight="1">
      <c r="A72" s="56" t="s">
        <v>87</v>
      </c>
      <c r="B72" s="57" t="s">
        <v>238</v>
      </c>
      <c r="C72" s="55" t="s">
        <v>79</v>
      </c>
      <c r="D72" s="49">
        <v>1</v>
      </c>
      <c r="E72" s="166"/>
      <c r="F72" s="49">
        <f>SUM(D72*E72)</f>
        <v>0</v>
      </c>
    </row>
    <row r="73" spans="1:6">
      <c r="A73" s="56"/>
      <c r="B73" s="57"/>
      <c r="C73" s="55"/>
    </row>
    <row r="74" spans="1:6" ht="120" customHeight="1">
      <c r="A74" s="56" t="s">
        <v>454</v>
      </c>
      <c r="B74" s="57" t="s">
        <v>239</v>
      </c>
      <c r="C74" s="55" t="s">
        <v>123</v>
      </c>
      <c r="D74" s="49">
        <v>7</v>
      </c>
      <c r="E74" s="166"/>
      <c r="F74" s="49">
        <f>SUM(D74*E74)</f>
        <v>0</v>
      </c>
    </row>
    <row r="75" spans="1:6">
      <c r="A75" s="56"/>
      <c r="B75" s="57"/>
      <c r="C75" s="55"/>
    </row>
    <row r="76" spans="1:6" ht="210">
      <c r="A76" s="56" t="s">
        <v>88</v>
      </c>
      <c r="B76" s="57" t="s">
        <v>481</v>
      </c>
      <c r="C76" s="55" t="s">
        <v>92</v>
      </c>
      <c r="D76" s="49">
        <v>5.2</v>
      </c>
      <c r="E76" s="166"/>
      <c r="F76" s="49">
        <f>SUM(D76*E76)</f>
        <v>0</v>
      </c>
    </row>
    <row r="77" spans="1:6">
      <c r="A77" s="56"/>
      <c r="B77" s="57"/>
      <c r="C77" s="55"/>
    </row>
    <row r="78" spans="1:6" ht="120">
      <c r="A78" s="56" t="s">
        <v>89</v>
      </c>
      <c r="B78" s="57" t="s">
        <v>399</v>
      </c>
      <c r="C78" s="55" t="s">
        <v>79</v>
      </c>
      <c r="D78" s="49">
        <v>1</v>
      </c>
      <c r="E78" s="166"/>
      <c r="F78" s="49">
        <f>SUM(D78*E78)</f>
        <v>0</v>
      </c>
    </row>
    <row r="79" spans="1:6">
      <c r="A79" s="56"/>
      <c r="B79" s="57"/>
    </row>
    <row r="80" spans="1:6" ht="105">
      <c r="A80" s="56" t="s">
        <v>90</v>
      </c>
      <c r="B80" s="57" t="s">
        <v>296</v>
      </c>
      <c r="C80" s="49" t="s">
        <v>92</v>
      </c>
      <c r="D80" s="49">
        <v>1100</v>
      </c>
      <c r="E80" s="166"/>
      <c r="F80" s="49">
        <f>SUM(D80*E80)</f>
        <v>0</v>
      </c>
    </row>
    <row r="81" spans="1:6">
      <c r="A81" s="56"/>
      <c r="B81" s="19"/>
    </row>
    <row r="82" spans="1:6" ht="120">
      <c r="A82" s="56" t="s">
        <v>91</v>
      </c>
      <c r="B82" s="57" t="s">
        <v>400</v>
      </c>
      <c r="C82" s="49" t="s">
        <v>79</v>
      </c>
      <c r="D82" s="49">
        <v>1</v>
      </c>
      <c r="E82" s="166"/>
      <c r="F82" s="49">
        <f>SUM(D82*E82)</f>
        <v>0</v>
      </c>
    </row>
    <row r="83" spans="1:6">
      <c r="A83" s="56"/>
      <c r="B83" s="19"/>
    </row>
    <row r="84" spans="1:6" ht="105" customHeight="1">
      <c r="A84" s="56" t="s">
        <v>455</v>
      </c>
      <c r="B84" s="57" t="s">
        <v>401</v>
      </c>
      <c r="C84" s="49" t="s">
        <v>79</v>
      </c>
      <c r="D84" s="49">
        <v>1</v>
      </c>
      <c r="E84" s="166"/>
      <c r="F84" s="49">
        <f>SUM(D84*E84)</f>
        <v>0</v>
      </c>
    </row>
    <row r="85" spans="1:6">
      <c r="A85" s="56"/>
      <c r="B85" s="57"/>
    </row>
    <row r="86" spans="1:6" ht="180">
      <c r="A86" s="58" t="s">
        <v>754</v>
      </c>
      <c r="B86" s="57" t="s">
        <v>279</v>
      </c>
      <c r="C86" s="49" t="s">
        <v>123</v>
      </c>
      <c r="D86" s="49">
        <v>60</v>
      </c>
      <c r="E86" s="166"/>
      <c r="F86" s="63">
        <f>SUM(D86*E86)</f>
        <v>0</v>
      </c>
    </row>
    <row r="87" spans="1:6">
      <c r="A87" s="60"/>
      <c r="B87" s="57"/>
      <c r="F87" s="63"/>
    </row>
    <row r="88" spans="1:6" ht="198" customHeight="1">
      <c r="A88" s="58" t="s">
        <v>753</v>
      </c>
      <c r="B88" s="57" t="s">
        <v>244</v>
      </c>
      <c r="C88" s="49" t="s">
        <v>107</v>
      </c>
      <c r="D88" s="49">
        <v>1.5</v>
      </c>
      <c r="E88" s="166"/>
      <c r="F88" s="63">
        <f>SUM(D88*E88)</f>
        <v>0</v>
      </c>
    </row>
    <row r="89" spans="1:6">
      <c r="A89" s="56"/>
      <c r="B89" s="57"/>
    </row>
    <row r="90" spans="1:6" ht="195">
      <c r="A90" s="56" t="s">
        <v>755</v>
      </c>
      <c r="B90" s="57" t="s">
        <v>252</v>
      </c>
      <c r="C90" s="49" t="s">
        <v>123</v>
      </c>
      <c r="D90" s="49">
        <v>28</v>
      </c>
      <c r="E90" s="166"/>
      <c r="F90" s="49">
        <f>SUM(D90*E90)</f>
        <v>0</v>
      </c>
    </row>
    <row r="91" spans="1:6">
      <c r="A91" s="56"/>
      <c r="B91" s="57"/>
    </row>
    <row r="92" spans="1:6" ht="180">
      <c r="A92" s="56" t="s">
        <v>93</v>
      </c>
      <c r="B92" s="57" t="s">
        <v>245</v>
      </c>
      <c r="C92" s="49" t="s">
        <v>123</v>
      </c>
      <c r="D92" s="49">
        <v>32</v>
      </c>
      <c r="E92" s="166"/>
      <c r="F92" s="49">
        <f>SUM(D92*E92)</f>
        <v>0</v>
      </c>
    </row>
    <row r="93" spans="1:6">
      <c r="A93" s="56"/>
      <c r="B93" s="57"/>
    </row>
    <row r="94" spans="1:6" ht="207.75" customHeight="1">
      <c r="A94" s="56" t="s">
        <v>94</v>
      </c>
      <c r="B94" s="57" t="s">
        <v>280</v>
      </c>
      <c r="C94" s="49" t="s">
        <v>107</v>
      </c>
      <c r="D94" s="49">
        <v>0.05</v>
      </c>
      <c r="E94" s="166"/>
      <c r="F94" s="49">
        <f>SUM(D94*E94)</f>
        <v>0</v>
      </c>
    </row>
    <row r="95" spans="1:6">
      <c r="A95" s="56"/>
      <c r="B95" s="57"/>
    </row>
    <row r="96" spans="1:6" ht="75">
      <c r="A96" s="56" t="s">
        <v>95</v>
      </c>
      <c r="B96" s="57" t="s">
        <v>331</v>
      </c>
    </row>
    <row r="97" spans="1:6">
      <c r="A97" s="56"/>
      <c r="B97" s="57" t="s">
        <v>329</v>
      </c>
      <c r="C97" s="49" t="s">
        <v>78</v>
      </c>
      <c r="D97" s="49">
        <v>2</v>
      </c>
      <c r="E97" s="166"/>
      <c r="F97" s="49">
        <f t="shared" ref="F97:F100" si="4">SUM(D97*E97)</f>
        <v>0</v>
      </c>
    </row>
    <row r="98" spans="1:6">
      <c r="A98" s="56"/>
      <c r="B98" s="57" t="s">
        <v>330</v>
      </c>
      <c r="C98" s="49" t="s">
        <v>78</v>
      </c>
      <c r="D98" s="49">
        <v>2</v>
      </c>
      <c r="E98" s="166"/>
      <c r="F98" s="49">
        <f t="shared" si="4"/>
        <v>0</v>
      </c>
    </row>
    <row r="99" spans="1:6">
      <c r="A99" s="56"/>
      <c r="B99" s="57" t="s">
        <v>332</v>
      </c>
      <c r="C99" s="49" t="s">
        <v>78</v>
      </c>
      <c r="D99" s="49">
        <v>1</v>
      </c>
      <c r="E99" s="166"/>
      <c r="F99" s="49">
        <f t="shared" si="4"/>
        <v>0</v>
      </c>
    </row>
    <row r="100" spans="1:6">
      <c r="A100" s="56"/>
      <c r="B100" s="57" t="s">
        <v>333</v>
      </c>
      <c r="C100" s="49" t="s">
        <v>78</v>
      </c>
      <c r="D100" s="49">
        <v>1</v>
      </c>
      <c r="E100" s="166"/>
      <c r="F100" s="49">
        <f t="shared" si="4"/>
        <v>0</v>
      </c>
    </row>
    <row r="101" spans="1:6">
      <c r="A101" s="56"/>
      <c r="B101" s="57"/>
    </row>
    <row r="102" spans="1:6" ht="195" customHeight="1">
      <c r="A102" s="56" t="s">
        <v>96</v>
      </c>
      <c r="B102" s="57" t="s">
        <v>352</v>
      </c>
    </row>
    <row r="103" spans="1:6">
      <c r="A103" s="56"/>
      <c r="B103" s="57" t="s">
        <v>353</v>
      </c>
      <c r="C103" s="49" t="s">
        <v>78</v>
      </c>
      <c r="D103" s="49">
        <v>1</v>
      </c>
      <c r="E103" s="166"/>
      <c r="F103" s="49">
        <f t="shared" ref="F103:F117" si="5">SUM(D103*E103)</f>
        <v>0</v>
      </c>
    </row>
    <row r="104" spans="1:6">
      <c r="A104" s="56"/>
      <c r="B104" s="57" t="s">
        <v>354</v>
      </c>
      <c r="C104" s="49" t="s">
        <v>78</v>
      </c>
      <c r="D104" s="49">
        <v>7</v>
      </c>
      <c r="E104" s="166"/>
      <c r="F104" s="49">
        <f t="shared" si="5"/>
        <v>0</v>
      </c>
    </row>
    <row r="105" spans="1:6">
      <c r="A105" s="56"/>
      <c r="B105" s="57" t="s">
        <v>355</v>
      </c>
      <c r="C105" s="49" t="s">
        <v>78</v>
      </c>
      <c r="D105" s="49">
        <v>1</v>
      </c>
      <c r="E105" s="166"/>
      <c r="F105" s="49">
        <f t="shared" si="5"/>
        <v>0</v>
      </c>
    </row>
    <row r="106" spans="1:6">
      <c r="A106" s="56"/>
      <c r="B106" s="57" t="s">
        <v>356</v>
      </c>
      <c r="C106" s="49" t="s">
        <v>78</v>
      </c>
      <c r="D106" s="49">
        <v>1</v>
      </c>
      <c r="E106" s="166"/>
      <c r="F106" s="49">
        <f t="shared" si="5"/>
        <v>0</v>
      </c>
    </row>
    <row r="107" spans="1:6">
      <c r="A107" s="56"/>
      <c r="B107" s="57" t="s">
        <v>357</v>
      </c>
      <c r="C107" s="49" t="s">
        <v>78</v>
      </c>
      <c r="D107" s="49">
        <v>1</v>
      </c>
      <c r="E107" s="166"/>
      <c r="F107" s="49">
        <f t="shared" si="5"/>
        <v>0</v>
      </c>
    </row>
    <row r="108" spans="1:6">
      <c r="A108" s="56"/>
      <c r="B108" s="57" t="s">
        <v>358</v>
      </c>
      <c r="C108" s="49" t="s">
        <v>78</v>
      </c>
      <c r="D108" s="49">
        <v>1</v>
      </c>
      <c r="E108" s="166"/>
      <c r="F108" s="49">
        <f t="shared" si="5"/>
        <v>0</v>
      </c>
    </row>
    <row r="109" spans="1:6">
      <c r="A109" s="56"/>
      <c r="B109" s="57" t="s">
        <v>359</v>
      </c>
      <c r="C109" s="49" t="s">
        <v>78</v>
      </c>
      <c r="D109" s="49">
        <v>1</v>
      </c>
      <c r="E109" s="166"/>
      <c r="F109" s="49">
        <f t="shared" si="5"/>
        <v>0</v>
      </c>
    </row>
    <row r="110" spans="1:6">
      <c r="A110" s="56"/>
      <c r="B110" s="57" t="s">
        <v>360</v>
      </c>
      <c r="C110" s="49" t="s">
        <v>78</v>
      </c>
      <c r="D110" s="49">
        <v>3</v>
      </c>
      <c r="E110" s="166"/>
      <c r="F110" s="49">
        <f t="shared" si="5"/>
        <v>0</v>
      </c>
    </row>
    <row r="111" spans="1:6">
      <c r="A111" s="56"/>
      <c r="B111" s="57" t="s">
        <v>361</v>
      </c>
      <c r="C111" s="49" t="s">
        <v>78</v>
      </c>
      <c r="D111" s="49">
        <v>1</v>
      </c>
      <c r="E111" s="166"/>
      <c r="F111" s="49">
        <f t="shared" si="5"/>
        <v>0</v>
      </c>
    </row>
    <row r="112" spans="1:6">
      <c r="A112" s="56"/>
      <c r="B112" s="57" t="s">
        <v>362</v>
      </c>
      <c r="C112" s="49" t="s">
        <v>78</v>
      </c>
      <c r="D112" s="49">
        <v>2</v>
      </c>
      <c r="E112" s="166"/>
      <c r="F112" s="49">
        <f t="shared" si="5"/>
        <v>0</v>
      </c>
    </row>
    <row r="113" spans="1:6">
      <c r="A113" s="56"/>
      <c r="B113" s="57" t="s">
        <v>363</v>
      </c>
      <c r="C113" s="49" t="s">
        <v>78</v>
      </c>
      <c r="D113" s="49">
        <v>1</v>
      </c>
      <c r="E113" s="166"/>
      <c r="F113" s="49">
        <f t="shared" si="5"/>
        <v>0</v>
      </c>
    </row>
    <row r="114" spans="1:6">
      <c r="A114" s="56"/>
      <c r="B114" s="57" t="s">
        <v>364</v>
      </c>
      <c r="C114" s="49" t="s">
        <v>78</v>
      </c>
      <c r="D114" s="49">
        <v>1</v>
      </c>
      <c r="E114" s="166"/>
      <c r="F114" s="49">
        <f t="shared" si="5"/>
        <v>0</v>
      </c>
    </row>
    <row r="115" spans="1:6">
      <c r="A115" s="56"/>
      <c r="B115" s="57" t="s">
        <v>365</v>
      </c>
      <c r="C115" s="49" t="s">
        <v>78</v>
      </c>
      <c r="D115" s="49">
        <v>7</v>
      </c>
      <c r="E115" s="166"/>
      <c r="F115" s="49">
        <f t="shared" si="5"/>
        <v>0</v>
      </c>
    </row>
    <row r="116" spans="1:6">
      <c r="A116" s="56"/>
      <c r="B116" s="57" t="s">
        <v>366</v>
      </c>
      <c r="C116" s="49" t="s">
        <v>78</v>
      </c>
      <c r="D116" s="49">
        <v>3</v>
      </c>
      <c r="E116" s="166"/>
      <c r="F116" s="49">
        <f t="shared" si="5"/>
        <v>0</v>
      </c>
    </row>
    <row r="117" spans="1:6">
      <c r="A117" s="56"/>
      <c r="B117" s="57" t="s">
        <v>367</v>
      </c>
      <c r="C117" s="49" t="s">
        <v>78</v>
      </c>
      <c r="D117" s="49">
        <v>1</v>
      </c>
      <c r="E117" s="166"/>
      <c r="F117" s="49">
        <f t="shared" si="5"/>
        <v>0</v>
      </c>
    </row>
    <row r="118" spans="1:6">
      <c r="A118" s="56"/>
      <c r="B118" s="57"/>
    </row>
    <row r="119" spans="1:6" ht="150" customHeight="1">
      <c r="A119" s="56" t="s">
        <v>278</v>
      </c>
      <c r="B119" s="57" t="s">
        <v>368</v>
      </c>
      <c r="C119" s="49" t="s">
        <v>79</v>
      </c>
      <c r="D119" s="49">
        <v>1</v>
      </c>
      <c r="E119" s="166"/>
      <c r="F119" s="49">
        <f t="shared" ref="F119" si="6">SUM(D119*E119)</f>
        <v>0</v>
      </c>
    </row>
    <row r="120" spans="1:6" ht="15" customHeight="1">
      <c r="A120" s="56"/>
      <c r="B120" s="57"/>
      <c r="E120" s="165"/>
    </row>
    <row r="121" spans="1:6" ht="180" customHeight="1">
      <c r="A121" s="56" t="s">
        <v>334</v>
      </c>
      <c r="B121" s="57" t="s">
        <v>371</v>
      </c>
      <c r="E121" s="165"/>
    </row>
    <row r="122" spans="1:6" ht="15" customHeight="1">
      <c r="A122" s="56"/>
      <c r="B122" s="57" t="s">
        <v>372</v>
      </c>
      <c r="C122" s="49" t="s">
        <v>79</v>
      </c>
      <c r="D122" s="49">
        <v>2</v>
      </c>
      <c r="E122" s="166"/>
      <c r="F122" s="49">
        <f t="shared" ref="F122:F123" si="7">SUM(D122*E122)</f>
        <v>0</v>
      </c>
    </row>
    <row r="123" spans="1:6" ht="15" customHeight="1">
      <c r="A123" s="56"/>
      <c r="B123" s="57" t="s">
        <v>373</v>
      </c>
      <c r="C123" s="49" t="s">
        <v>79</v>
      </c>
      <c r="D123" s="49">
        <v>2</v>
      </c>
      <c r="E123" s="166"/>
      <c r="F123" s="49">
        <f t="shared" si="7"/>
        <v>0</v>
      </c>
    </row>
    <row r="124" spans="1:6" ht="15" customHeight="1">
      <c r="A124" s="56"/>
      <c r="B124" s="57"/>
      <c r="E124" s="165"/>
    </row>
    <row r="125" spans="1:6" ht="165" customHeight="1">
      <c r="A125" s="56" t="s">
        <v>451</v>
      </c>
      <c r="B125" s="57" t="s">
        <v>374</v>
      </c>
      <c r="E125" s="165"/>
    </row>
    <row r="126" spans="1:6" ht="15" customHeight="1">
      <c r="A126" s="56"/>
      <c r="B126" s="57" t="s">
        <v>375</v>
      </c>
      <c r="C126" s="49" t="s">
        <v>79</v>
      </c>
      <c r="D126" s="49">
        <v>1</v>
      </c>
      <c r="E126" s="166"/>
      <c r="F126" s="49">
        <f t="shared" ref="F126:F146" si="8">SUM(D126*E126)</f>
        <v>0</v>
      </c>
    </row>
    <row r="127" spans="1:6" ht="15" customHeight="1">
      <c r="A127" s="56"/>
      <c r="B127" s="57"/>
      <c r="E127" s="165"/>
    </row>
    <row r="128" spans="1:6" ht="196.5" customHeight="1">
      <c r="A128" s="56" t="s">
        <v>452</v>
      </c>
      <c r="B128" s="57" t="s">
        <v>395</v>
      </c>
      <c r="C128" s="49" t="s">
        <v>78</v>
      </c>
      <c r="D128" s="49">
        <v>4</v>
      </c>
      <c r="E128" s="166"/>
      <c r="F128" s="49">
        <f t="shared" si="8"/>
        <v>0</v>
      </c>
    </row>
    <row r="129" spans="1:6" ht="15" customHeight="1">
      <c r="A129" s="56"/>
      <c r="B129" s="57"/>
      <c r="E129" s="165"/>
    </row>
    <row r="130" spans="1:6" ht="121.5" customHeight="1">
      <c r="A130" s="56" t="s">
        <v>369</v>
      </c>
      <c r="B130" s="57" t="s">
        <v>378</v>
      </c>
      <c r="C130" s="49" t="s">
        <v>79</v>
      </c>
      <c r="D130" s="49">
        <v>4</v>
      </c>
      <c r="E130" s="166"/>
      <c r="F130" s="49">
        <f t="shared" si="8"/>
        <v>0</v>
      </c>
    </row>
    <row r="131" spans="1:6" ht="15" customHeight="1">
      <c r="A131" s="56"/>
      <c r="B131" s="57"/>
      <c r="E131" s="165"/>
    </row>
    <row r="132" spans="1:6" ht="165" customHeight="1">
      <c r="A132" s="56" t="s">
        <v>370</v>
      </c>
      <c r="B132" s="57" t="s">
        <v>470</v>
      </c>
      <c r="C132" s="49" t="s">
        <v>82</v>
      </c>
      <c r="D132" s="49">
        <v>4</v>
      </c>
      <c r="E132" s="166"/>
      <c r="F132" s="49">
        <f t="shared" si="8"/>
        <v>0</v>
      </c>
    </row>
    <row r="133" spans="1:6" ht="15" customHeight="1">
      <c r="A133" s="56"/>
      <c r="B133" s="57"/>
      <c r="E133" s="165"/>
    </row>
    <row r="134" spans="1:6" ht="105" customHeight="1">
      <c r="A134" s="56" t="s">
        <v>376</v>
      </c>
      <c r="B134" s="57" t="s">
        <v>434</v>
      </c>
      <c r="C134" s="49" t="s">
        <v>82</v>
      </c>
      <c r="D134" s="49">
        <v>7</v>
      </c>
      <c r="E134" s="166"/>
      <c r="F134" s="49">
        <f t="shared" si="8"/>
        <v>0</v>
      </c>
    </row>
    <row r="135" spans="1:6" ht="15" customHeight="1">
      <c r="A135" s="56"/>
      <c r="B135" s="57"/>
      <c r="E135" s="165"/>
    </row>
    <row r="136" spans="1:6" ht="153.75" customHeight="1">
      <c r="A136" s="56" t="s">
        <v>377</v>
      </c>
      <c r="B136" s="57" t="s">
        <v>382</v>
      </c>
      <c r="C136" s="49" t="s">
        <v>82</v>
      </c>
      <c r="D136" s="49">
        <v>21</v>
      </c>
      <c r="E136" s="166"/>
      <c r="F136" s="49">
        <f t="shared" si="8"/>
        <v>0</v>
      </c>
    </row>
    <row r="137" spans="1:6" ht="15" customHeight="1">
      <c r="A137" s="56"/>
      <c r="B137" s="57"/>
      <c r="E137" s="165"/>
    </row>
    <row r="138" spans="1:6" ht="240" customHeight="1">
      <c r="A138" s="56" t="s">
        <v>379</v>
      </c>
      <c r="B138" s="57" t="s">
        <v>457</v>
      </c>
      <c r="C138" s="49" t="s">
        <v>79</v>
      </c>
      <c r="D138" s="49">
        <v>1</v>
      </c>
      <c r="E138" s="166"/>
      <c r="F138" s="49">
        <f t="shared" si="8"/>
        <v>0</v>
      </c>
    </row>
    <row r="139" spans="1:6" ht="15" customHeight="1">
      <c r="A139" s="56"/>
      <c r="B139" s="57"/>
      <c r="E139" s="165"/>
    </row>
    <row r="140" spans="1:6" ht="120" customHeight="1">
      <c r="A140" s="56" t="s">
        <v>380</v>
      </c>
      <c r="B140" s="57" t="s">
        <v>405</v>
      </c>
      <c r="C140" s="49" t="s">
        <v>92</v>
      </c>
      <c r="D140" s="49">
        <v>215</v>
      </c>
      <c r="E140" s="166"/>
      <c r="F140" s="49">
        <f t="shared" si="8"/>
        <v>0</v>
      </c>
    </row>
    <row r="141" spans="1:6" ht="15" customHeight="1">
      <c r="A141" s="56"/>
      <c r="B141" s="57"/>
      <c r="E141" s="165"/>
    </row>
    <row r="142" spans="1:6" ht="225.75" customHeight="1">
      <c r="A142" s="56" t="s">
        <v>381</v>
      </c>
      <c r="B142" s="57" t="s">
        <v>387</v>
      </c>
      <c r="C142" s="49" t="s">
        <v>79</v>
      </c>
      <c r="D142" s="49">
        <v>1</v>
      </c>
      <c r="E142" s="166"/>
      <c r="F142" s="49">
        <f t="shared" si="8"/>
        <v>0</v>
      </c>
    </row>
    <row r="143" spans="1:6" ht="15" customHeight="1">
      <c r="A143" s="56"/>
      <c r="B143" s="57"/>
      <c r="E143" s="165"/>
    </row>
    <row r="144" spans="1:6" ht="195" customHeight="1">
      <c r="A144" s="56" t="s">
        <v>453</v>
      </c>
      <c r="B144" s="57" t="s">
        <v>388</v>
      </c>
      <c r="C144" s="49" t="s">
        <v>92</v>
      </c>
      <c r="D144" s="49">
        <v>23</v>
      </c>
      <c r="E144" s="166"/>
      <c r="F144" s="49">
        <f t="shared" si="8"/>
        <v>0</v>
      </c>
    </row>
    <row r="145" spans="1:6" ht="15" customHeight="1">
      <c r="A145" s="56"/>
      <c r="B145" s="57"/>
      <c r="E145" s="165"/>
    </row>
    <row r="146" spans="1:6" ht="165" customHeight="1">
      <c r="A146" s="56" t="s">
        <v>383</v>
      </c>
      <c r="B146" s="57" t="s">
        <v>389</v>
      </c>
      <c r="C146" s="49" t="s">
        <v>92</v>
      </c>
      <c r="D146" s="49">
        <v>23</v>
      </c>
      <c r="E146" s="166"/>
      <c r="F146" s="49">
        <f t="shared" si="8"/>
        <v>0</v>
      </c>
    </row>
    <row r="147" spans="1:6" ht="15" customHeight="1">
      <c r="A147" s="56"/>
      <c r="B147" s="57"/>
      <c r="E147" s="165"/>
    </row>
    <row r="148" spans="1:6" ht="90" customHeight="1">
      <c r="A148" s="56" t="s">
        <v>384</v>
      </c>
      <c r="B148" s="57" t="s">
        <v>448</v>
      </c>
      <c r="C148" s="49" t="s">
        <v>79</v>
      </c>
      <c r="D148" s="49">
        <v>1</v>
      </c>
      <c r="E148" s="166"/>
      <c r="F148" s="49">
        <f t="shared" ref="F148" si="9">SUM(D148*E148)</f>
        <v>0</v>
      </c>
    </row>
    <row r="149" spans="1:6" ht="15" customHeight="1">
      <c r="A149" s="56"/>
      <c r="B149" s="57"/>
      <c r="E149" s="165"/>
    </row>
    <row r="150" spans="1:6" ht="135" customHeight="1">
      <c r="A150" s="56" t="s">
        <v>385</v>
      </c>
      <c r="B150" s="57" t="s">
        <v>449</v>
      </c>
      <c r="C150" s="49" t="s">
        <v>79</v>
      </c>
      <c r="D150" s="49">
        <v>1</v>
      </c>
      <c r="E150" s="166"/>
      <c r="F150" s="49">
        <f t="shared" ref="F150" si="10">SUM(D150*E150)</f>
        <v>0</v>
      </c>
    </row>
    <row r="151" spans="1:6" ht="15" customHeight="1">
      <c r="A151" s="56"/>
      <c r="B151" s="57"/>
      <c r="E151" s="165"/>
    </row>
    <row r="152" spans="1:6" ht="89.25" customHeight="1">
      <c r="A152" s="60" t="s">
        <v>386</v>
      </c>
      <c r="B152" s="58" t="s">
        <v>461</v>
      </c>
      <c r="C152" s="49" t="s">
        <v>79</v>
      </c>
      <c r="D152" s="49">
        <v>1</v>
      </c>
      <c r="E152" s="166"/>
      <c r="F152" s="49">
        <f t="shared" ref="F152:F154" si="11">SUM(D152*E152)</f>
        <v>0</v>
      </c>
    </row>
    <row r="153" spans="1:6" ht="15" customHeight="1">
      <c r="A153" s="60"/>
      <c r="B153" s="58"/>
      <c r="E153" s="165"/>
    </row>
    <row r="154" spans="1:6" ht="183" customHeight="1">
      <c r="A154" s="60" t="s">
        <v>460</v>
      </c>
      <c r="B154" s="58" t="s">
        <v>532</v>
      </c>
      <c r="C154" s="49" t="s">
        <v>92</v>
      </c>
      <c r="D154" s="49">
        <v>360</v>
      </c>
      <c r="E154" s="166"/>
      <c r="F154" s="49">
        <f t="shared" si="11"/>
        <v>0</v>
      </c>
    </row>
    <row r="155" spans="1:6" ht="15" customHeight="1">
      <c r="A155" s="60"/>
      <c r="B155" s="58"/>
      <c r="E155" s="165"/>
    </row>
    <row r="156" spans="1:6" ht="259.5" customHeight="1">
      <c r="A156" s="60" t="s">
        <v>529</v>
      </c>
      <c r="B156" s="58" t="s">
        <v>588</v>
      </c>
      <c r="C156" s="49" t="s">
        <v>92</v>
      </c>
      <c r="D156" s="49">
        <v>230</v>
      </c>
      <c r="E156" s="166"/>
      <c r="F156" s="49">
        <f t="shared" ref="F156:F158" si="12">SUM(D156*E156)</f>
        <v>0</v>
      </c>
    </row>
    <row r="157" spans="1:6" ht="15" customHeight="1">
      <c r="A157" s="60"/>
      <c r="B157" s="58"/>
      <c r="E157" s="165"/>
    </row>
    <row r="158" spans="1:6" ht="154.5" customHeight="1">
      <c r="A158" s="60" t="s">
        <v>531</v>
      </c>
      <c r="B158" s="58" t="s">
        <v>615</v>
      </c>
      <c r="C158" s="49" t="s">
        <v>92</v>
      </c>
      <c r="D158" s="49">
        <v>7.5</v>
      </c>
      <c r="E158" s="166"/>
      <c r="F158" s="49">
        <f t="shared" si="12"/>
        <v>0</v>
      </c>
    </row>
    <row r="159" spans="1:6" ht="15" customHeight="1">
      <c r="A159" s="56"/>
      <c r="B159" s="64"/>
      <c r="C159" s="65"/>
      <c r="D159" s="65"/>
      <c r="E159" s="65"/>
      <c r="F159" s="65"/>
    </row>
    <row r="160" spans="1:6">
      <c r="B160" s="20" t="s">
        <v>173</v>
      </c>
      <c r="F160" s="43">
        <f>SUM(F13:F159)</f>
        <v>0</v>
      </c>
    </row>
    <row r="161" spans="2:6">
      <c r="B161" s="66" t="s">
        <v>613</v>
      </c>
      <c r="C161" s="65"/>
      <c r="D161" s="65"/>
      <c r="E161" s="65"/>
      <c r="F161" s="65">
        <f>SUM(F160*0.1)</f>
        <v>0</v>
      </c>
    </row>
    <row r="162" spans="2:6">
      <c r="B162" s="67" t="s">
        <v>494</v>
      </c>
      <c r="F162" s="43">
        <f>SUM(F160:F161)</f>
        <v>0</v>
      </c>
    </row>
  </sheetData>
  <sheetProtection algorithmName="SHA-512" hashValue="pZXGK9U8ZiIy2pXTUUukRQeNyFENEi5AHYpFj+QLOWtdATfHC1sgYwkuxvWrv7GcIqqv+0O9216yBFaS3zhRvQ==" saltValue="KCS0KA+cpMnoY3GOJH3bMQ==" spinCount="100000" sheet="1" objects="1" scenarios="1"/>
  <mergeCells count="5">
    <mergeCell ref="B5:F5"/>
    <mergeCell ref="B6:F6"/>
    <mergeCell ref="B7:F7"/>
    <mergeCell ref="B8:F8"/>
    <mergeCell ref="B9:F9"/>
  </mergeCells>
  <pageMargins left="0.70866141732283472" right="0.70866141732283472" top="0.74803149606299213" bottom="0.74803149606299213" header="0.31496062992125984" footer="0.31496062992125984"/>
  <pageSetup paperSize="9" scale="80" firstPageNumber="5" orientation="portrait" useFirstPageNumber="1" horizontalDpi="1440" verticalDpi="1440" r:id="rId1"/>
  <headerFooter>
    <oddFooter>&amp;LPONUDBENI PREDRAČUN VRTEC MLADI ROD ENOTA ČIRA ČARA&amp;R&amp;P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F89"/>
  <sheetViews>
    <sheetView showZeros="0" topLeftCell="A13" workbookViewId="0">
      <selection activeCell="I27" sqref="I27"/>
    </sheetView>
  </sheetViews>
  <sheetFormatPr defaultColWidth="8.85546875" defaultRowHeight="15"/>
  <cols>
    <col min="1" max="1" width="9.7109375" style="20" customWidth="1"/>
    <col min="2" max="2" width="44.7109375" style="20" customWidth="1"/>
    <col min="3" max="3" width="6.7109375" style="49" customWidth="1"/>
    <col min="4" max="4" width="6.7109375" style="43" customWidth="1"/>
    <col min="5" max="5" width="9.7109375" style="49" customWidth="1"/>
    <col min="6" max="6" width="9.7109375" style="43" customWidth="1"/>
    <col min="7" max="16384" width="8.85546875" style="20"/>
  </cols>
  <sheetData>
    <row r="1" spans="1:6">
      <c r="A1" s="18" t="s">
        <v>50</v>
      </c>
      <c r="B1" s="18" t="s">
        <v>56</v>
      </c>
    </row>
    <row r="2" spans="1:6">
      <c r="A2" s="18"/>
      <c r="B2" s="18"/>
    </row>
    <row r="3" spans="1:6" ht="60" customHeight="1">
      <c r="B3" s="433" t="s">
        <v>101</v>
      </c>
      <c r="C3" s="433"/>
      <c r="D3" s="433"/>
      <c r="E3" s="433"/>
      <c r="F3" s="433"/>
    </row>
    <row r="4" spans="1:6" ht="15" customHeight="1">
      <c r="B4" s="433" t="s">
        <v>102</v>
      </c>
      <c r="C4" s="433"/>
      <c r="D4" s="433"/>
      <c r="E4" s="433"/>
      <c r="F4" s="433"/>
    </row>
    <row r="5" spans="1:6" ht="45" customHeight="1">
      <c r="B5" s="433" t="s">
        <v>114</v>
      </c>
      <c r="C5" s="433"/>
      <c r="D5" s="433"/>
      <c r="E5" s="433"/>
      <c r="F5" s="433"/>
    </row>
    <row r="6" spans="1:6" ht="45" customHeight="1">
      <c r="B6" s="433" t="s">
        <v>103</v>
      </c>
      <c r="C6" s="433"/>
      <c r="D6" s="433"/>
      <c r="E6" s="433"/>
      <c r="F6" s="433"/>
    </row>
    <row r="7" spans="1:6" ht="45" customHeight="1">
      <c r="B7" s="433" t="s">
        <v>104</v>
      </c>
      <c r="C7" s="433"/>
      <c r="D7" s="433"/>
      <c r="E7" s="433"/>
      <c r="F7" s="433"/>
    </row>
    <row r="8" spans="1:6" ht="60" customHeight="1">
      <c r="B8" s="433" t="s">
        <v>105</v>
      </c>
      <c r="C8" s="433"/>
      <c r="D8" s="433"/>
      <c r="E8" s="433"/>
      <c r="F8" s="433"/>
    </row>
    <row r="9" spans="1:6">
      <c r="B9" s="21"/>
      <c r="C9" s="21"/>
      <c r="D9" s="68"/>
      <c r="E9" s="21"/>
      <c r="F9" s="68"/>
    </row>
    <row r="10" spans="1:6" s="55" customFormat="1">
      <c r="A10" s="51" t="s">
        <v>97</v>
      </c>
      <c r="B10" s="52" t="s">
        <v>98</v>
      </c>
      <c r="C10" s="69" t="s">
        <v>74</v>
      </c>
      <c r="D10" s="70" t="s">
        <v>75</v>
      </c>
      <c r="E10" s="71" t="s">
        <v>76</v>
      </c>
      <c r="F10" s="72" t="s">
        <v>77</v>
      </c>
    </row>
    <row r="11" spans="1:6">
      <c r="A11" s="60"/>
      <c r="B11" s="58"/>
      <c r="C11" s="61"/>
      <c r="D11" s="73"/>
      <c r="E11" s="62"/>
    </row>
    <row r="12" spans="1:6" ht="240" customHeight="1">
      <c r="A12" s="60" t="s">
        <v>12</v>
      </c>
      <c r="B12" s="58" t="s">
        <v>465</v>
      </c>
      <c r="C12" s="61" t="s">
        <v>92</v>
      </c>
      <c r="D12" s="73">
        <v>2</v>
      </c>
      <c r="E12" s="166"/>
      <c r="F12" s="43">
        <f>SUM(D12*E12)</f>
        <v>0</v>
      </c>
    </row>
    <row r="13" spans="1:6" ht="15" customHeight="1">
      <c r="A13" s="60"/>
      <c r="B13" s="58"/>
      <c r="C13" s="61"/>
      <c r="D13" s="73"/>
      <c r="E13" s="62"/>
    </row>
    <row r="14" spans="1:6" ht="120" customHeight="1">
      <c r="A14" s="60" t="s">
        <v>106</v>
      </c>
      <c r="B14" s="58" t="s">
        <v>390</v>
      </c>
      <c r="C14" s="61" t="s">
        <v>107</v>
      </c>
      <c r="D14" s="73">
        <v>25</v>
      </c>
      <c r="E14" s="166"/>
      <c r="F14" s="43">
        <f>SUM(D14*E14)</f>
        <v>0</v>
      </c>
    </row>
    <row r="15" spans="1:6" ht="15" customHeight="1">
      <c r="A15" s="60"/>
      <c r="B15" s="58"/>
      <c r="C15" s="61"/>
      <c r="D15" s="73"/>
      <c r="E15" s="62"/>
    </row>
    <row r="16" spans="1:6" ht="75">
      <c r="A16" s="60" t="s">
        <v>108</v>
      </c>
      <c r="B16" s="58" t="s">
        <v>391</v>
      </c>
      <c r="C16" s="61" t="s">
        <v>107</v>
      </c>
      <c r="D16" s="73">
        <v>7.5</v>
      </c>
      <c r="E16" s="166"/>
      <c r="F16" s="43">
        <f>SUM(D16*E16)</f>
        <v>0</v>
      </c>
    </row>
    <row r="17" spans="1:6">
      <c r="A17" s="60"/>
      <c r="B17" s="58"/>
      <c r="C17" s="61"/>
      <c r="D17" s="73"/>
      <c r="E17" s="62"/>
    </row>
    <row r="18" spans="1:6" ht="77.25" customHeight="1">
      <c r="A18" s="60" t="s">
        <v>109</v>
      </c>
      <c r="B18" s="58" t="s">
        <v>111</v>
      </c>
      <c r="C18" s="61" t="s">
        <v>107</v>
      </c>
      <c r="D18" s="73">
        <v>17.5</v>
      </c>
      <c r="E18" s="166"/>
      <c r="F18" s="43">
        <f>SUM(D18*E18)</f>
        <v>0</v>
      </c>
    </row>
    <row r="19" spans="1:6">
      <c r="A19" s="60"/>
      <c r="B19" s="58"/>
      <c r="C19" s="61"/>
      <c r="D19" s="73"/>
      <c r="E19" s="62"/>
    </row>
    <row r="20" spans="1:6" ht="60">
      <c r="A20" s="60" t="s">
        <v>110</v>
      </c>
      <c r="B20" s="58" t="s">
        <v>113</v>
      </c>
      <c r="C20" s="61" t="s">
        <v>107</v>
      </c>
      <c r="D20" s="74">
        <v>7.5</v>
      </c>
      <c r="E20" s="166"/>
      <c r="F20" s="43">
        <f>SUM(D20*E20)</f>
        <v>0</v>
      </c>
    </row>
    <row r="21" spans="1:6">
      <c r="A21" s="60"/>
      <c r="B21" s="58"/>
      <c r="C21" s="61"/>
      <c r="D21" s="73"/>
      <c r="E21" s="62"/>
    </row>
    <row r="22" spans="1:6" ht="60">
      <c r="A22" s="60" t="s">
        <v>112</v>
      </c>
      <c r="B22" s="58" t="s">
        <v>616</v>
      </c>
      <c r="C22" s="61" t="s">
        <v>92</v>
      </c>
      <c r="D22" s="73">
        <v>25</v>
      </c>
      <c r="E22" s="166"/>
      <c r="F22" s="43">
        <f>SUM(D22*E22)</f>
        <v>0</v>
      </c>
    </row>
    <row r="23" spans="1:6" ht="15" customHeight="1">
      <c r="A23" s="60"/>
      <c r="B23" s="66"/>
      <c r="C23" s="75"/>
      <c r="D23" s="76"/>
      <c r="E23" s="77"/>
      <c r="F23" s="78"/>
    </row>
    <row r="24" spans="1:6">
      <c r="A24" s="60"/>
      <c r="B24" s="66" t="s">
        <v>143</v>
      </c>
      <c r="C24" s="75"/>
      <c r="D24" s="76"/>
      <c r="E24" s="77"/>
      <c r="F24" s="78">
        <f>SUM(F11:F23)</f>
        <v>0</v>
      </c>
    </row>
    <row r="25" spans="1:6">
      <c r="A25" s="60"/>
      <c r="B25" s="66" t="s">
        <v>613</v>
      </c>
      <c r="C25" s="65"/>
      <c r="D25" s="65"/>
      <c r="E25" s="65"/>
      <c r="F25" s="65">
        <f>SUM(F24*0.1)</f>
        <v>0</v>
      </c>
    </row>
    <row r="26" spans="1:6">
      <c r="A26" s="60"/>
      <c r="B26" s="67" t="s">
        <v>494</v>
      </c>
      <c r="D26" s="49"/>
      <c r="F26" s="43">
        <f>SUM(F24:F25)</f>
        <v>0</v>
      </c>
    </row>
    <row r="27" spans="1:6">
      <c r="A27" s="60"/>
      <c r="B27" s="58"/>
      <c r="C27" s="61"/>
      <c r="D27" s="73"/>
      <c r="E27" s="62"/>
    </row>
    <row r="28" spans="1:6">
      <c r="A28" s="60"/>
      <c r="B28" s="58"/>
      <c r="C28" s="61"/>
      <c r="D28" s="73"/>
      <c r="E28" s="62"/>
    </row>
    <row r="29" spans="1:6">
      <c r="A29" s="60"/>
      <c r="B29" s="58"/>
      <c r="C29" s="61"/>
      <c r="D29" s="73"/>
      <c r="E29" s="62"/>
    </row>
    <row r="30" spans="1:6">
      <c r="A30" s="60"/>
      <c r="B30" s="58"/>
      <c r="C30" s="61"/>
      <c r="D30" s="73"/>
      <c r="E30" s="62"/>
    </row>
    <row r="31" spans="1:6">
      <c r="A31" s="60"/>
      <c r="B31" s="58"/>
      <c r="C31" s="61"/>
      <c r="D31" s="73"/>
      <c r="E31" s="62"/>
    </row>
    <row r="32" spans="1:6">
      <c r="A32" s="60"/>
      <c r="B32" s="58"/>
      <c r="C32" s="61"/>
      <c r="D32" s="73"/>
      <c r="E32" s="62"/>
    </row>
    <row r="33" spans="1:5">
      <c r="A33" s="60"/>
      <c r="B33" s="58"/>
      <c r="C33" s="61"/>
      <c r="D33" s="73"/>
      <c r="E33" s="62"/>
    </row>
    <row r="34" spans="1:5">
      <c r="A34" s="60"/>
      <c r="B34" s="58"/>
      <c r="C34" s="61"/>
      <c r="D34" s="73"/>
      <c r="E34" s="62"/>
    </row>
    <row r="35" spans="1:5">
      <c r="A35" s="60"/>
      <c r="B35" s="58"/>
      <c r="C35" s="61"/>
      <c r="D35" s="73"/>
      <c r="E35" s="62"/>
    </row>
    <row r="36" spans="1:5">
      <c r="A36" s="60"/>
      <c r="B36" s="58"/>
      <c r="C36" s="61"/>
      <c r="D36" s="73"/>
      <c r="E36" s="62"/>
    </row>
    <row r="37" spans="1:5">
      <c r="A37" s="60"/>
      <c r="B37" s="58"/>
      <c r="C37" s="61"/>
      <c r="D37" s="73"/>
      <c r="E37" s="62"/>
    </row>
    <row r="38" spans="1:5">
      <c r="A38" s="60"/>
      <c r="B38" s="58"/>
      <c r="C38" s="61"/>
      <c r="D38" s="73"/>
      <c r="E38" s="62"/>
    </row>
    <row r="39" spans="1:5">
      <c r="A39" s="60"/>
      <c r="B39" s="58"/>
      <c r="C39" s="61"/>
      <c r="D39" s="73"/>
      <c r="E39" s="62"/>
    </row>
    <row r="40" spans="1:5">
      <c r="A40" s="60"/>
      <c r="B40" s="58"/>
      <c r="C40" s="61"/>
      <c r="D40" s="73"/>
      <c r="E40" s="62"/>
    </row>
    <row r="41" spans="1:5">
      <c r="A41" s="60"/>
      <c r="B41" s="58"/>
      <c r="C41" s="61"/>
      <c r="D41" s="73"/>
      <c r="E41" s="62"/>
    </row>
    <row r="42" spans="1:5">
      <c r="A42" s="60"/>
      <c r="B42" s="58"/>
      <c r="C42" s="61"/>
      <c r="D42" s="73"/>
      <c r="E42" s="62"/>
    </row>
    <row r="43" spans="1:5">
      <c r="A43" s="60"/>
      <c r="B43" s="58"/>
      <c r="C43" s="61"/>
      <c r="D43" s="73"/>
      <c r="E43" s="62"/>
    </row>
    <row r="44" spans="1:5">
      <c r="A44" s="60"/>
      <c r="B44" s="58"/>
      <c r="C44" s="61"/>
      <c r="D44" s="73"/>
      <c r="E44" s="62"/>
    </row>
    <row r="45" spans="1:5">
      <c r="A45" s="60"/>
      <c r="B45" s="58"/>
      <c r="C45" s="61"/>
      <c r="D45" s="73"/>
      <c r="E45" s="62"/>
    </row>
    <row r="46" spans="1:5">
      <c r="A46" s="60"/>
      <c r="B46" s="58"/>
      <c r="C46" s="61"/>
      <c r="D46" s="73"/>
      <c r="E46" s="62"/>
    </row>
    <row r="47" spans="1:5">
      <c r="A47" s="60"/>
      <c r="B47" s="58"/>
      <c r="C47" s="61"/>
      <c r="D47" s="73"/>
      <c r="E47" s="62"/>
    </row>
    <row r="48" spans="1:5">
      <c r="A48" s="60"/>
      <c r="B48" s="58"/>
      <c r="C48" s="61"/>
      <c r="D48" s="73"/>
      <c r="E48" s="62"/>
    </row>
    <row r="49" spans="1:5">
      <c r="A49" s="60"/>
      <c r="B49" s="58"/>
      <c r="C49" s="61"/>
      <c r="D49" s="73"/>
      <c r="E49" s="62"/>
    </row>
    <row r="50" spans="1:5">
      <c r="A50" s="60"/>
      <c r="B50" s="58"/>
      <c r="C50" s="61"/>
      <c r="D50" s="73"/>
      <c r="E50" s="62"/>
    </row>
    <row r="51" spans="1:5">
      <c r="A51" s="60"/>
      <c r="B51" s="58"/>
      <c r="C51" s="61"/>
      <c r="D51" s="73"/>
      <c r="E51" s="62"/>
    </row>
    <row r="52" spans="1:5">
      <c r="A52" s="60"/>
      <c r="B52" s="58"/>
      <c r="C52" s="61"/>
      <c r="D52" s="73"/>
      <c r="E52" s="62"/>
    </row>
    <row r="53" spans="1:5">
      <c r="A53" s="60"/>
      <c r="B53" s="58"/>
      <c r="C53" s="61"/>
      <c r="D53" s="73"/>
      <c r="E53" s="62"/>
    </row>
    <row r="54" spans="1:5">
      <c r="A54" s="60"/>
      <c r="B54" s="58"/>
      <c r="C54" s="61"/>
      <c r="D54" s="73"/>
      <c r="E54" s="62"/>
    </row>
    <row r="55" spans="1:5">
      <c r="A55" s="60"/>
      <c r="B55" s="58"/>
      <c r="C55" s="61"/>
      <c r="D55" s="73"/>
      <c r="E55" s="62"/>
    </row>
    <row r="56" spans="1:5">
      <c r="A56" s="60"/>
      <c r="B56" s="58"/>
      <c r="C56" s="61"/>
      <c r="D56" s="73"/>
      <c r="E56" s="62"/>
    </row>
    <row r="57" spans="1:5">
      <c r="A57" s="60"/>
      <c r="B57" s="58"/>
      <c r="C57" s="61"/>
      <c r="D57" s="73"/>
      <c r="E57" s="62"/>
    </row>
    <row r="58" spans="1:5">
      <c r="A58" s="60"/>
      <c r="B58" s="58"/>
      <c r="C58" s="61"/>
      <c r="D58" s="73"/>
      <c r="E58" s="62"/>
    </row>
    <row r="59" spans="1:5">
      <c r="A59" s="60"/>
      <c r="B59" s="58"/>
      <c r="C59" s="61"/>
      <c r="D59" s="73"/>
      <c r="E59" s="62"/>
    </row>
    <row r="60" spans="1:5">
      <c r="A60" s="60"/>
      <c r="B60" s="58"/>
      <c r="C60" s="61"/>
      <c r="D60" s="73"/>
      <c r="E60" s="62"/>
    </row>
    <row r="61" spans="1:5">
      <c r="A61" s="60"/>
      <c r="B61" s="58"/>
      <c r="C61" s="61"/>
      <c r="D61" s="73"/>
      <c r="E61" s="62"/>
    </row>
    <row r="62" spans="1:5">
      <c r="A62" s="60"/>
      <c r="B62" s="58"/>
      <c r="C62" s="61"/>
      <c r="D62" s="73"/>
      <c r="E62" s="62"/>
    </row>
    <row r="63" spans="1:5">
      <c r="A63" s="60"/>
      <c r="B63" s="58"/>
      <c r="C63" s="61"/>
      <c r="D63" s="73"/>
      <c r="E63" s="62"/>
    </row>
    <row r="64" spans="1:5">
      <c r="A64" s="60"/>
      <c r="B64" s="58"/>
      <c r="C64" s="61"/>
      <c r="D64" s="73"/>
      <c r="E64" s="62"/>
    </row>
    <row r="65" spans="1:5">
      <c r="A65" s="60"/>
      <c r="B65" s="58"/>
      <c r="C65" s="61"/>
      <c r="D65" s="73"/>
      <c r="E65" s="62"/>
    </row>
    <row r="66" spans="1:5">
      <c r="A66" s="60"/>
      <c r="B66" s="58"/>
      <c r="C66" s="61"/>
      <c r="D66" s="73"/>
      <c r="E66" s="62"/>
    </row>
    <row r="67" spans="1:5">
      <c r="A67" s="60"/>
      <c r="B67" s="58"/>
      <c r="C67" s="61"/>
      <c r="D67" s="73"/>
      <c r="E67" s="62"/>
    </row>
    <row r="68" spans="1:5">
      <c r="A68" s="60"/>
      <c r="B68" s="58"/>
      <c r="C68" s="61"/>
      <c r="D68" s="73"/>
      <c r="E68" s="62"/>
    </row>
    <row r="69" spans="1:5">
      <c r="A69" s="60"/>
      <c r="B69" s="58"/>
      <c r="C69" s="61"/>
      <c r="D69" s="73"/>
      <c r="E69" s="62"/>
    </row>
    <row r="70" spans="1:5">
      <c r="A70" s="60"/>
      <c r="B70" s="58"/>
      <c r="C70" s="61"/>
      <c r="D70" s="73"/>
      <c r="E70" s="62"/>
    </row>
    <row r="71" spans="1:5">
      <c r="A71" s="60"/>
      <c r="B71" s="58"/>
      <c r="C71" s="61"/>
      <c r="D71" s="73"/>
      <c r="E71" s="62"/>
    </row>
    <row r="72" spans="1:5">
      <c r="A72" s="60"/>
      <c r="B72" s="58"/>
      <c r="C72" s="61"/>
      <c r="D72" s="73"/>
      <c r="E72" s="62"/>
    </row>
    <row r="73" spans="1:5">
      <c r="A73" s="60"/>
      <c r="B73" s="58"/>
      <c r="C73" s="61"/>
      <c r="D73" s="73"/>
      <c r="E73" s="62"/>
    </row>
    <row r="74" spans="1:5">
      <c r="A74" s="60"/>
      <c r="B74" s="58"/>
      <c r="C74" s="61"/>
      <c r="D74" s="73"/>
      <c r="E74" s="62"/>
    </row>
    <row r="75" spans="1:5">
      <c r="A75" s="60"/>
      <c r="B75" s="58"/>
      <c r="C75" s="61"/>
      <c r="D75" s="73"/>
      <c r="E75" s="62"/>
    </row>
    <row r="76" spans="1:5">
      <c r="A76" s="60"/>
      <c r="B76" s="58"/>
      <c r="C76" s="61"/>
      <c r="D76" s="73"/>
      <c r="E76" s="62"/>
    </row>
    <row r="77" spans="1:5">
      <c r="A77" s="60"/>
      <c r="B77" s="58"/>
      <c r="C77" s="61"/>
      <c r="D77" s="73"/>
      <c r="E77" s="62"/>
    </row>
    <row r="78" spans="1:5">
      <c r="A78" s="60"/>
      <c r="B78" s="58"/>
      <c r="C78" s="61"/>
      <c r="D78" s="73"/>
      <c r="E78" s="62"/>
    </row>
    <row r="79" spans="1:5">
      <c r="A79" s="60"/>
      <c r="B79" s="58"/>
      <c r="C79" s="61"/>
      <c r="D79" s="73"/>
      <c r="E79" s="62"/>
    </row>
    <row r="80" spans="1:5">
      <c r="A80" s="60"/>
      <c r="B80" s="58"/>
      <c r="C80" s="61"/>
      <c r="D80" s="73"/>
      <c r="E80" s="62"/>
    </row>
    <row r="81" spans="1:5">
      <c r="A81" s="60"/>
      <c r="B81" s="58"/>
      <c r="C81" s="61"/>
      <c r="D81" s="73"/>
      <c r="E81" s="62"/>
    </row>
    <row r="82" spans="1:5">
      <c r="A82" s="60"/>
      <c r="B82" s="58"/>
      <c r="C82" s="61"/>
      <c r="D82" s="73"/>
      <c r="E82" s="62"/>
    </row>
    <row r="83" spans="1:5">
      <c r="A83" s="60"/>
      <c r="B83" s="58"/>
      <c r="C83" s="61"/>
      <c r="D83" s="73"/>
      <c r="E83" s="62"/>
    </row>
    <row r="84" spans="1:5">
      <c r="A84" s="60"/>
      <c r="B84" s="58"/>
      <c r="C84" s="61"/>
      <c r="D84" s="73"/>
      <c r="E84" s="62"/>
    </row>
    <row r="85" spans="1:5">
      <c r="A85" s="60"/>
      <c r="B85" s="58"/>
      <c r="C85" s="61"/>
      <c r="D85" s="73"/>
      <c r="E85" s="62"/>
    </row>
    <row r="86" spans="1:5">
      <c r="A86" s="60"/>
      <c r="B86" s="58"/>
      <c r="C86" s="61"/>
      <c r="D86" s="73"/>
      <c r="E86" s="62"/>
    </row>
    <row r="87" spans="1:5">
      <c r="A87" s="60"/>
      <c r="B87" s="58"/>
      <c r="C87" s="61"/>
      <c r="D87" s="73"/>
      <c r="E87" s="62"/>
    </row>
    <row r="88" spans="1:5">
      <c r="A88" s="60"/>
      <c r="B88" s="58"/>
      <c r="C88" s="61"/>
      <c r="D88" s="73"/>
      <c r="E88" s="62"/>
    </row>
    <row r="89" spans="1:5">
      <c r="A89" s="60"/>
    </row>
  </sheetData>
  <sheetProtection algorithmName="SHA-512" hashValue="mXV78UH4rqBqtPOk11hJuoRC6Ic9qexvwEzN+hn6qg9GW5kHdY0785V0cZevgQ63q9i1orpJMzUrSXJnddgDDg==" saltValue="nkquQYHVk6z64JuOB8c30w==" spinCount="100000" sheet="1" objects="1" scenarios="1"/>
  <mergeCells count="6">
    <mergeCell ref="B8:F8"/>
    <mergeCell ref="B3:F3"/>
    <mergeCell ref="B4:F4"/>
    <mergeCell ref="B5:F5"/>
    <mergeCell ref="B6:F6"/>
    <mergeCell ref="B7:F7"/>
  </mergeCells>
  <pageMargins left="0.70866141732283472" right="0.70866141732283472" top="0.74803149606299213" bottom="0.74803149606299213" header="0.31496062992125984" footer="0.31496062992125984"/>
  <pageSetup paperSize="9" scale="80" firstPageNumber="17" orientation="portrait" useFirstPageNumber="1" horizontalDpi="1440" verticalDpi="1440" r:id="rId1"/>
  <headerFooter>
    <oddFooter>&amp;LPONUDBENI PREDRAČUN VRTEC MLADI ROD ENOTA ČIRA ČARA&amp;R&amp;P</oddFooter>
  </headerFooter>
  <rowBreaks count="1" manualBreakCount="1">
    <brk id="21"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F86"/>
  <sheetViews>
    <sheetView showZeros="0" topLeftCell="A11" workbookViewId="0">
      <selection activeCell="F20" sqref="F20"/>
    </sheetView>
  </sheetViews>
  <sheetFormatPr defaultColWidth="8.85546875" defaultRowHeight="15"/>
  <cols>
    <col min="1" max="1" width="9.7109375" style="20" customWidth="1"/>
    <col min="2" max="2" width="45.7109375" style="20" customWidth="1"/>
    <col min="3" max="3" width="5.7109375" style="20" customWidth="1"/>
    <col min="4" max="4" width="6.7109375" style="20" customWidth="1"/>
    <col min="5" max="5" width="9.7109375" style="20" customWidth="1"/>
    <col min="6" max="6" width="9.7109375" style="79" customWidth="1"/>
    <col min="7" max="16384" width="8.85546875" style="20"/>
  </cols>
  <sheetData>
    <row r="1" spans="1:6">
      <c r="A1" s="18" t="s">
        <v>51</v>
      </c>
      <c r="B1" s="18" t="s">
        <v>57</v>
      </c>
    </row>
    <row r="2" spans="1:6">
      <c r="A2" s="18"/>
      <c r="B2" s="18"/>
    </row>
    <row r="3" spans="1:6" ht="45" customHeight="1">
      <c r="B3" s="433" t="s">
        <v>114</v>
      </c>
      <c r="C3" s="433"/>
      <c r="D3" s="433"/>
      <c r="E3" s="433"/>
      <c r="F3" s="433"/>
    </row>
    <row r="4" spans="1:6" ht="45" customHeight="1">
      <c r="B4" s="433" t="s">
        <v>103</v>
      </c>
      <c r="C4" s="433"/>
      <c r="D4" s="433"/>
      <c r="E4" s="433"/>
      <c r="F4" s="433"/>
    </row>
    <row r="5" spans="1:6" ht="45" customHeight="1">
      <c r="B5" s="433" t="s">
        <v>131</v>
      </c>
      <c r="C5" s="433"/>
      <c r="D5" s="433"/>
      <c r="E5" s="433"/>
      <c r="F5" s="433"/>
    </row>
    <row r="6" spans="1:6" ht="45" customHeight="1">
      <c r="B6" s="433" t="s">
        <v>115</v>
      </c>
      <c r="C6" s="433"/>
      <c r="D6" s="433"/>
      <c r="E6" s="433"/>
      <c r="F6" s="433"/>
    </row>
    <row r="7" spans="1:6" ht="45" customHeight="1">
      <c r="B7" s="433" t="s">
        <v>116</v>
      </c>
      <c r="C7" s="433"/>
      <c r="D7" s="433"/>
      <c r="E7" s="433"/>
      <c r="F7" s="433"/>
    </row>
    <row r="8" spans="1:6" ht="45" customHeight="1">
      <c r="B8" s="433" t="s">
        <v>117</v>
      </c>
      <c r="C8" s="433"/>
      <c r="D8" s="433"/>
      <c r="E8" s="433"/>
      <c r="F8" s="433"/>
    </row>
    <row r="9" spans="1:6" ht="15.75" customHeight="1">
      <c r="B9" s="21"/>
      <c r="C9" s="21"/>
      <c r="D9" s="21"/>
      <c r="E9" s="21"/>
      <c r="F9" s="68"/>
    </row>
    <row r="10" spans="1:6" s="55" customFormat="1">
      <c r="A10" s="51" t="s">
        <v>97</v>
      </c>
      <c r="B10" s="52" t="s">
        <v>98</v>
      </c>
      <c r="C10" s="69" t="s">
        <v>74</v>
      </c>
      <c r="D10" s="69" t="s">
        <v>75</v>
      </c>
      <c r="E10" s="71" t="s">
        <v>76</v>
      </c>
      <c r="F10" s="72" t="s">
        <v>77</v>
      </c>
    </row>
    <row r="11" spans="1:6" ht="122.25" customHeight="1">
      <c r="A11" s="60" t="s">
        <v>12</v>
      </c>
      <c r="B11" s="58" t="s">
        <v>243</v>
      </c>
      <c r="C11" s="61" t="s">
        <v>107</v>
      </c>
      <c r="D11" s="49">
        <v>3</v>
      </c>
      <c r="E11" s="167"/>
      <c r="F11" s="79">
        <f>SUM(D11*E11)</f>
        <v>0</v>
      </c>
    </row>
    <row r="12" spans="1:6" ht="15" customHeight="1">
      <c r="A12" s="60"/>
      <c r="B12" s="58"/>
      <c r="C12" s="61"/>
      <c r="D12" s="49"/>
      <c r="E12" s="80"/>
    </row>
    <row r="13" spans="1:6" ht="120" customHeight="1">
      <c r="A13" s="60" t="s">
        <v>106</v>
      </c>
      <c r="B13" s="58" t="s">
        <v>490</v>
      </c>
      <c r="C13" s="61" t="s">
        <v>107</v>
      </c>
      <c r="D13" s="49">
        <v>2.5</v>
      </c>
      <c r="E13" s="167"/>
      <c r="F13" s="79">
        <f>SUM(D13*E13)</f>
        <v>0</v>
      </c>
    </row>
    <row r="14" spans="1:6" ht="15" customHeight="1">
      <c r="A14" s="60"/>
      <c r="B14" s="58"/>
      <c r="C14" s="61"/>
      <c r="D14" s="62"/>
      <c r="E14" s="80"/>
    </row>
    <row r="15" spans="1:6" ht="104.25" customHeight="1">
      <c r="A15" s="60" t="s">
        <v>108</v>
      </c>
      <c r="B15" s="58" t="s">
        <v>242</v>
      </c>
      <c r="C15" s="61" t="s">
        <v>119</v>
      </c>
      <c r="D15" s="62">
        <v>300</v>
      </c>
      <c r="E15" s="167"/>
      <c r="F15" s="79">
        <f>SUM(D15*E15)</f>
        <v>0</v>
      </c>
    </row>
    <row r="16" spans="1:6" ht="15" customHeight="1">
      <c r="A16" s="60"/>
      <c r="B16" s="58"/>
      <c r="C16" s="61"/>
      <c r="D16" s="62"/>
      <c r="E16" s="80"/>
    </row>
    <row r="17" spans="1:6" ht="90" customHeight="1">
      <c r="A17" s="60" t="s">
        <v>109</v>
      </c>
      <c r="B17" s="58" t="s">
        <v>646</v>
      </c>
      <c r="C17" s="61" t="s">
        <v>92</v>
      </c>
      <c r="D17" s="62">
        <v>200</v>
      </c>
      <c r="E17" s="167"/>
      <c r="F17" s="79">
        <f>SUM(D17*E17)</f>
        <v>0</v>
      </c>
    </row>
    <row r="18" spans="1:6">
      <c r="A18" s="60"/>
      <c r="B18" s="66"/>
      <c r="C18" s="75"/>
      <c r="D18" s="77"/>
      <c r="E18" s="81"/>
      <c r="F18" s="44"/>
    </row>
    <row r="19" spans="1:6">
      <c r="A19" s="60"/>
      <c r="B19" s="66" t="s">
        <v>144</v>
      </c>
      <c r="C19" s="75"/>
      <c r="D19" s="77"/>
      <c r="E19" s="81"/>
      <c r="F19" s="44">
        <f>SUM(F11:F18)</f>
        <v>0</v>
      </c>
    </row>
    <row r="20" spans="1:6">
      <c r="A20" s="60"/>
      <c r="B20" s="66" t="s">
        <v>613</v>
      </c>
      <c r="C20" s="65"/>
      <c r="D20" s="65"/>
      <c r="E20" s="65"/>
      <c r="F20" s="65">
        <f>SUM(F19*0.1)</f>
        <v>0</v>
      </c>
    </row>
    <row r="21" spans="1:6">
      <c r="A21" s="60"/>
      <c r="B21" s="67" t="s">
        <v>494</v>
      </c>
      <c r="C21" s="49"/>
      <c r="D21" s="49"/>
      <c r="E21" s="49"/>
      <c r="F21" s="43">
        <f>SUM(F19:F20)</f>
        <v>0</v>
      </c>
    </row>
    <row r="22" spans="1:6">
      <c r="A22" s="60"/>
      <c r="B22" s="58"/>
      <c r="C22" s="82"/>
      <c r="D22" s="60"/>
      <c r="E22" s="80"/>
    </row>
    <row r="23" spans="1:6">
      <c r="A23" s="60"/>
      <c r="B23" s="58"/>
      <c r="C23" s="82"/>
      <c r="D23" s="60"/>
      <c r="E23" s="80"/>
    </row>
    <row r="24" spans="1:6">
      <c r="A24" s="60"/>
      <c r="B24" s="58"/>
      <c r="C24" s="82"/>
      <c r="D24" s="60"/>
      <c r="E24" s="80"/>
    </row>
    <row r="25" spans="1:6">
      <c r="A25" s="60"/>
      <c r="B25" s="58"/>
      <c r="C25" s="82"/>
      <c r="D25" s="60"/>
      <c r="E25" s="80"/>
    </row>
    <row r="26" spans="1:6">
      <c r="A26" s="60"/>
      <c r="B26" s="58"/>
      <c r="C26" s="82"/>
      <c r="D26" s="60"/>
      <c r="E26" s="80"/>
    </row>
    <row r="27" spans="1:6">
      <c r="A27" s="60"/>
      <c r="B27" s="58"/>
      <c r="C27" s="82"/>
      <c r="D27" s="60"/>
      <c r="E27" s="80"/>
    </row>
    <row r="28" spans="1:6">
      <c r="A28" s="60"/>
      <c r="B28" s="58"/>
      <c r="C28" s="82"/>
      <c r="D28" s="60"/>
      <c r="E28" s="80"/>
    </row>
    <row r="29" spans="1:6">
      <c r="A29" s="60"/>
      <c r="B29" s="58"/>
      <c r="C29" s="82"/>
      <c r="D29" s="60"/>
      <c r="E29" s="80"/>
    </row>
    <row r="30" spans="1:6">
      <c r="A30" s="60"/>
      <c r="B30" s="58"/>
      <c r="C30" s="82"/>
      <c r="D30" s="60"/>
      <c r="E30" s="80"/>
    </row>
    <row r="31" spans="1:6">
      <c r="A31" s="60"/>
      <c r="B31" s="58"/>
      <c r="C31" s="82"/>
      <c r="D31" s="60"/>
      <c r="E31" s="80"/>
    </row>
    <row r="32" spans="1:6">
      <c r="A32" s="60"/>
      <c r="B32" s="58"/>
      <c r="C32" s="82"/>
      <c r="D32" s="60"/>
      <c r="E32" s="80"/>
    </row>
    <row r="33" spans="1:5">
      <c r="A33" s="60"/>
      <c r="B33" s="58"/>
      <c r="C33" s="82"/>
      <c r="D33" s="60"/>
      <c r="E33" s="80"/>
    </row>
    <row r="34" spans="1:5">
      <c r="A34" s="60"/>
      <c r="B34" s="58"/>
      <c r="C34" s="82"/>
      <c r="D34" s="60"/>
      <c r="E34" s="80"/>
    </row>
    <row r="35" spans="1:5">
      <c r="A35" s="60"/>
      <c r="B35" s="58"/>
      <c r="C35" s="82"/>
      <c r="D35" s="60"/>
      <c r="E35" s="80"/>
    </row>
    <row r="36" spans="1:5">
      <c r="A36" s="60"/>
      <c r="B36" s="58"/>
      <c r="C36" s="82"/>
      <c r="D36" s="60"/>
      <c r="E36" s="80"/>
    </row>
    <row r="37" spans="1:5">
      <c r="A37" s="60"/>
      <c r="B37" s="58"/>
      <c r="C37" s="82"/>
      <c r="D37" s="60"/>
      <c r="E37" s="80"/>
    </row>
    <row r="38" spans="1:5">
      <c r="A38" s="60"/>
      <c r="B38" s="58"/>
      <c r="C38" s="82"/>
      <c r="D38" s="60"/>
      <c r="E38" s="80"/>
    </row>
    <row r="39" spans="1:5">
      <c r="A39" s="60"/>
      <c r="B39" s="58"/>
      <c r="C39" s="82"/>
      <c r="D39" s="60"/>
      <c r="E39" s="80"/>
    </row>
    <row r="40" spans="1:5">
      <c r="A40" s="60"/>
      <c r="B40" s="58"/>
      <c r="C40" s="82"/>
      <c r="D40" s="60"/>
      <c r="E40" s="80"/>
    </row>
    <row r="41" spans="1:5">
      <c r="A41" s="60"/>
      <c r="B41" s="58"/>
      <c r="C41" s="82"/>
      <c r="D41" s="60"/>
      <c r="E41" s="80"/>
    </row>
    <row r="42" spans="1:5">
      <c r="A42" s="60"/>
      <c r="B42" s="58"/>
      <c r="C42" s="82"/>
      <c r="D42" s="60"/>
      <c r="E42" s="80"/>
    </row>
    <row r="43" spans="1:5">
      <c r="A43" s="60"/>
      <c r="B43" s="58"/>
      <c r="C43" s="82"/>
      <c r="D43" s="60"/>
      <c r="E43" s="80"/>
    </row>
    <row r="44" spans="1:5">
      <c r="A44" s="60"/>
      <c r="B44" s="58"/>
      <c r="C44" s="82"/>
      <c r="D44" s="60"/>
      <c r="E44" s="80"/>
    </row>
    <row r="45" spans="1:5">
      <c r="A45" s="60"/>
      <c r="B45" s="58"/>
      <c r="C45" s="82"/>
      <c r="D45" s="60"/>
      <c r="E45" s="80"/>
    </row>
    <row r="46" spans="1:5">
      <c r="A46" s="60"/>
      <c r="B46" s="58"/>
      <c r="C46" s="82"/>
      <c r="D46" s="60"/>
      <c r="E46" s="80"/>
    </row>
    <row r="47" spans="1:5">
      <c r="A47" s="60"/>
      <c r="B47" s="58"/>
      <c r="C47" s="82"/>
      <c r="D47" s="60"/>
      <c r="E47" s="80"/>
    </row>
    <row r="48" spans="1:5">
      <c r="A48" s="60"/>
      <c r="B48" s="58"/>
      <c r="C48" s="82"/>
      <c r="D48" s="60"/>
      <c r="E48" s="80"/>
    </row>
    <row r="49" spans="1:5">
      <c r="A49" s="60"/>
      <c r="B49" s="58"/>
      <c r="C49" s="82"/>
      <c r="D49" s="60"/>
      <c r="E49" s="80"/>
    </row>
    <row r="50" spans="1:5">
      <c r="A50" s="60"/>
      <c r="B50" s="58"/>
      <c r="C50" s="82"/>
      <c r="D50" s="60"/>
      <c r="E50" s="80"/>
    </row>
    <row r="51" spans="1:5">
      <c r="A51" s="60"/>
      <c r="B51" s="58"/>
      <c r="C51" s="82"/>
      <c r="D51" s="60"/>
      <c r="E51" s="80"/>
    </row>
    <row r="52" spans="1:5">
      <c r="A52" s="60"/>
      <c r="B52" s="58"/>
      <c r="C52" s="82"/>
      <c r="D52" s="60"/>
      <c r="E52" s="80"/>
    </row>
    <row r="53" spans="1:5">
      <c r="A53" s="60"/>
      <c r="B53" s="58"/>
      <c r="C53" s="82"/>
      <c r="D53" s="60"/>
      <c r="E53" s="80"/>
    </row>
    <row r="54" spans="1:5">
      <c r="A54" s="60"/>
      <c r="B54" s="58"/>
      <c r="C54" s="82"/>
      <c r="D54" s="60"/>
      <c r="E54" s="80"/>
    </row>
    <row r="55" spans="1:5">
      <c r="A55" s="60"/>
      <c r="B55" s="58"/>
      <c r="C55" s="82"/>
      <c r="D55" s="60"/>
      <c r="E55" s="80"/>
    </row>
    <row r="56" spans="1:5">
      <c r="A56" s="60"/>
      <c r="B56" s="58"/>
      <c r="C56" s="82"/>
      <c r="D56" s="60"/>
      <c r="E56" s="80"/>
    </row>
    <row r="57" spans="1:5">
      <c r="A57" s="60"/>
      <c r="B57" s="58"/>
      <c r="C57" s="82"/>
      <c r="D57" s="60"/>
      <c r="E57" s="80"/>
    </row>
    <row r="58" spans="1:5">
      <c r="A58" s="60"/>
      <c r="B58" s="58"/>
      <c r="C58" s="82"/>
      <c r="D58" s="60"/>
      <c r="E58" s="80"/>
    </row>
    <row r="59" spans="1:5">
      <c r="A59" s="60"/>
      <c r="B59" s="58"/>
      <c r="C59" s="82"/>
      <c r="D59" s="60"/>
      <c r="E59" s="80"/>
    </row>
    <row r="60" spans="1:5">
      <c r="A60" s="60"/>
      <c r="B60" s="58"/>
      <c r="C60" s="82"/>
      <c r="D60" s="60"/>
      <c r="E60" s="80"/>
    </row>
    <row r="61" spans="1:5">
      <c r="A61" s="60"/>
      <c r="B61" s="58"/>
      <c r="C61" s="82"/>
      <c r="D61" s="60"/>
      <c r="E61" s="80"/>
    </row>
    <row r="62" spans="1:5">
      <c r="A62" s="60"/>
      <c r="B62" s="58"/>
      <c r="C62" s="82"/>
      <c r="D62" s="60"/>
      <c r="E62" s="80"/>
    </row>
    <row r="63" spans="1:5">
      <c r="A63" s="60"/>
      <c r="B63" s="58"/>
      <c r="C63" s="82"/>
      <c r="D63" s="60"/>
      <c r="E63" s="80"/>
    </row>
    <row r="64" spans="1:5">
      <c r="A64" s="60"/>
      <c r="B64" s="58"/>
      <c r="C64" s="82"/>
      <c r="D64" s="60"/>
      <c r="E64" s="80"/>
    </row>
    <row r="65" spans="1:5">
      <c r="A65" s="60"/>
      <c r="B65" s="58"/>
      <c r="C65" s="82"/>
      <c r="D65" s="60"/>
      <c r="E65" s="80"/>
    </row>
    <row r="66" spans="1:5">
      <c r="A66" s="60"/>
      <c r="B66" s="58"/>
      <c r="C66" s="82"/>
      <c r="D66" s="60"/>
      <c r="E66" s="80"/>
    </row>
    <row r="67" spans="1:5">
      <c r="A67" s="60"/>
      <c r="B67" s="58"/>
      <c r="C67" s="82"/>
      <c r="D67" s="60"/>
      <c r="E67" s="80"/>
    </row>
    <row r="68" spans="1:5">
      <c r="A68" s="60"/>
      <c r="B68" s="58"/>
      <c r="C68" s="82"/>
      <c r="D68" s="60"/>
      <c r="E68" s="80"/>
    </row>
    <row r="69" spans="1:5">
      <c r="A69" s="60"/>
      <c r="B69" s="58"/>
      <c r="C69" s="82"/>
      <c r="D69" s="60"/>
      <c r="E69" s="80"/>
    </row>
    <row r="70" spans="1:5">
      <c r="A70" s="60"/>
      <c r="B70" s="58"/>
      <c r="C70" s="82"/>
      <c r="D70" s="60"/>
      <c r="E70" s="80"/>
    </row>
    <row r="71" spans="1:5">
      <c r="A71" s="60"/>
      <c r="B71" s="58"/>
      <c r="C71" s="82"/>
      <c r="D71" s="60"/>
      <c r="E71" s="80"/>
    </row>
    <row r="72" spans="1:5">
      <c r="A72" s="60"/>
      <c r="B72" s="58"/>
      <c r="C72" s="82"/>
      <c r="D72" s="60"/>
      <c r="E72" s="80"/>
    </row>
    <row r="73" spans="1:5">
      <c r="A73" s="60"/>
      <c r="B73" s="58"/>
      <c r="C73" s="82"/>
      <c r="D73" s="60"/>
      <c r="E73" s="80"/>
    </row>
    <row r="74" spans="1:5">
      <c r="A74" s="60"/>
      <c r="B74" s="58"/>
      <c r="C74" s="82"/>
      <c r="D74" s="60"/>
      <c r="E74" s="80"/>
    </row>
    <row r="75" spans="1:5">
      <c r="A75" s="60"/>
      <c r="B75" s="58"/>
      <c r="C75" s="82"/>
      <c r="D75" s="60"/>
      <c r="E75" s="80"/>
    </row>
    <row r="76" spans="1:5">
      <c r="A76" s="60"/>
      <c r="B76" s="58"/>
      <c r="C76" s="82"/>
      <c r="D76" s="60"/>
      <c r="E76" s="80"/>
    </row>
    <row r="77" spans="1:5">
      <c r="A77" s="60"/>
      <c r="B77" s="58"/>
      <c r="C77" s="82"/>
      <c r="D77" s="60"/>
      <c r="E77" s="80"/>
    </row>
    <row r="78" spans="1:5">
      <c r="A78" s="60"/>
      <c r="B78" s="58"/>
      <c r="C78" s="82"/>
      <c r="D78" s="60"/>
      <c r="E78" s="80"/>
    </row>
    <row r="79" spans="1:5">
      <c r="A79" s="60"/>
      <c r="B79" s="58"/>
      <c r="C79" s="82"/>
      <c r="D79" s="60"/>
      <c r="E79" s="80"/>
    </row>
    <row r="80" spans="1:5">
      <c r="A80" s="60"/>
      <c r="B80" s="58"/>
      <c r="C80" s="82"/>
      <c r="D80" s="60"/>
      <c r="E80" s="80"/>
    </row>
    <row r="81" spans="1:5">
      <c r="A81" s="60"/>
      <c r="B81" s="58"/>
      <c r="C81" s="82"/>
      <c r="D81" s="60"/>
      <c r="E81" s="80"/>
    </row>
    <row r="82" spans="1:5">
      <c r="A82" s="60"/>
      <c r="B82" s="58"/>
      <c r="C82" s="82"/>
      <c r="D82" s="60"/>
      <c r="E82" s="80"/>
    </row>
    <row r="83" spans="1:5">
      <c r="A83" s="60"/>
      <c r="B83" s="58"/>
      <c r="C83" s="82"/>
      <c r="D83" s="60"/>
      <c r="E83" s="80"/>
    </row>
    <row r="84" spans="1:5">
      <c r="A84" s="60"/>
      <c r="B84" s="58"/>
      <c r="C84" s="82"/>
      <c r="D84" s="60"/>
      <c r="E84" s="80"/>
    </row>
    <row r="85" spans="1:5">
      <c r="A85" s="60"/>
      <c r="B85" s="58"/>
      <c r="C85" s="82"/>
      <c r="D85" s="60"/>
      <c r="E85" s="80"/>
    </row>
    <row r="86" spans="1:5">
      <c r="A86" s="60"/>
      <c r="B86" s="58"/>
      <c r="C86" s="82"/>
      <c r="D86" s="60"/>
      <c r="E86" s="80"/>
    </row>
  </sheetData>
  <sheetProtection algorithmName="SHA-512" hashValue="BxVXllpBXxwqbDKTJ9JxGsgkA8DozJHIaQp7+UHkXiKIE6HXJ5fPEZjPD3bHZ+8qeLYi0BHKFHIQuquLnhtB8Q==" saltValue="IDNW+q0WUfGkEWveXyrYag==" spinCount="100000" sheet="1" objects="1" scenarios="1"/>
  <mergeCells count="6">
    <mergeCell ref="B8:F8"/>
    <mergeCell ref="B3:F3"/>
    <mergeCell ref="B4:F4"/>
    <mergeCell ref="B5:F5"/>
    <mergeCell ref="B6:F6"/>
    <mergeCell ref="B7:F7"/>
  </mergeCells>
  <pageMargins left="0.70866141732283472" right="0.70866141732283472" top="0.74803149606299213" bottom="0.74803149606299213" header="0.31496062992125984" footer="0.31496062992125984"/>
  <pageSetup paperSize="9" scale="80" firstPageNumber="20" orientation="portrait" useFirstPageNumber="1" r:id="rId1"/>
  <headerFooter>
    <oddFooter>&amp;LPONUDBENI PREDRAČUN VRTEC MLADI ROD ENOTA ČIRA ČARA&amp;R&amp;P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F91"/>
  <sheetViews>
    <sheetView showZeros="0" topLeftCell="A20" workbookViewId="0">
      <selection activeCell="F26" sqref="F26"/>
    </sheetView>
  </sheetViews>
  <sheetFormatPr defaultColWidth="8.85546875" defaultRowHeight="15"/>
  <cols>
    <col min="1" max="1" width="9.7109375" style="20" customWidth="1"/>
    <col min="2" max="2" width="45.7109375" style="20" customWidth="1"/>
    <col min="3" max="3" width="5.7109375" style="49" customWidth="1"/>
    <col min="4" max="4" width="6.7109375" style="49" customWidth="1"/>
    <col min="5" max="5" width="9.7109375" style="49" customWidth="1"/>
    <col min="6" max="6" width="9.7109375" style="43" customWidth="1"/>
    <col min="7" max="16384" width="8.85546875" style="20"/>
  </cols>
  <sheetData>
    <row r="1" spans="1:6">
      <c r="A1" s="18" t="s">
        <v>52</v>
      </c>
      <c r="B1" s="18" t="s">
        <v>58</v>
      </c>
    </row>
    <row r="2" spans="1:6">
      <c r="A2" s="18"/>
      <c r="B2" s="18"/>
    </row>
    <row r="3" spans="1:6" ht="45" customHeight="1">
      <c r="B3" s="433" t="s">
        <v>114</v>
      </c>
      <c r="C3" s="433"/>
      <c r="D3" s="433"/>
      <c r="E3" s="433"/>
      <c r="F3" s="433"/>
    </row>
    <row r="4" spans="1:6" ht="45" customHeight="1">
      <c r="B4" s="433" t="s">
        <v>103</v>
      </c>
      <c r="C4" s="433"/>
      <c r="D4" s="433"/>
      <c r="E4" s="433"/>
      <c r="F4" s="433"/>
    </row>
    <row r="5" spans="1:6" ht="45" customHeight="1">
      <c r="B5" s="433" t="s">
        <v>131</v>
      </c>
      <c r="C5" s="433"/>
      <c r="D5" s="433"/>
      <c r="E5" s="433"/>
      <c r="F5" s="433"/>
    </row>
    <row r="6" spans="1:6" ht="45" customHeight="1">
      <c r="B6" s="433" t="s">
        <v>115</v>
      </c>
      <c r="C6" s="433"/>
      <c r="D6" s="433"/>
      <c r="E6" s="433"/>
      <c r="F6" s="433"/>
    </row>
    <row r="7" spans="1:6" ht="45" customHeight="1">
      <c r="B7" s="433" t="s">
        <v>120</v>
      </c>
      <c r="C7" s="433"/>
      <c r="D7" s="433"/>
      <c r="E7" s="433"/>
      <c r="F7" s="433"/>
    </row>
    <row r="8" spans="1:6" ht="45" customHeight="1">
      <c r="B8" s="433" t="s">
        <v>121</v>
      </c>
      <c r="C8" s="433"/>
      <c r="D8" s="433"/>
      <c r="E8" s="433"/>
      <c r="F8" s="433"/>
    </row>
    <row r="9" spans="1:6" ht="45" customHeight="1">
      <c r="B9" s="433" t="s">
        <v>122</v>
      </c>
      <c r="C9" s="433"/>
      <c r="D9" s="433"/>
      <c r="E9" s="433"/>
      <c r="F9" s="433"/>
    </row>
    <row r="10" spans="1:6" ht="15" customHeight="1">
      <c r="B10" s="21"/>
      <c r="C10" s="21"/>
      <c r="D10" s="21"/>
      <c r="E10" s="21"/>
      <c r="F10" s="68"/>
    </row>
    <row r="11" spans="1:6" s="55" customFormat="1">
      <c r="A11" s="51" t="s">
        <v>97</v>
      </c>
      <c r="B11" s="52" t="s">
        <v>98</v>
      </c>
      <c r="C11" s="69" t="s">
        <v>74</v>
      </c>
      <c r="D11" s="69" t="s">
        <v>75</v>
      </c>
      <c r="E11" s="71" t="s">
        <v>76</v>
      </c>
      <c r="F11" s="72" t="s">
        <v>77</v>
      </c>
    </row>
    <row r="12" spans="1:6" ht="92.25" customHeight="1">
      <c r="A12" s="60" t="s">
        <v>12</v>
      </c>
      <c r="B12" s="58" t="s">
        <v>246</v>
      </c>
      <c r="C12" s="61" t="s">
        <v>92</v>
      </c>
      <c r="D12" s="62">
        <v>5</v>
      </c>
      <c r="E12" s="166"/>
      <c r="F12" s="43">
        <f>SUM(D12*E12)</f>
        <v>0</v>
      </c>
    </row>
    <row r="13" spans="1:6" ht="15" customHeight="1">
      <c r="A13" s="60"/>
      <c r="B13" s="83"/>
      <c r="C13" s="61"/>
      <c r="D13" s="62"/>
      <c r="E13" s="62"/>
    </row>
    <row r="14" spans="1:6" ht="105" customHeight="1">
      <c r="A14" s="60" t="s">
        <v>106</v>
      </c>
      <c r="B14" s="84" t="s">
        <v>393</v>
      </c>
      <c r="C14" s="61" t="s">
        <v>92</v>
      </c>
      <c r="D14" s="62">
        <v>400</v>
      </c>
      <c r="E14" s="166"/>
      <c r="F14" s="43">
        <f t="shared" ref="F14:F18" si="0">SUM(D14*E14)</f>
        <v>0</v>
      </c>
    </row>
    <row r="15" spans="1:6" ht="15" customHeight="1">
      <c r="A15" s="60"/>
      <c r="B15" s="85"/>
      <c r="C15" s="61"/>
      <c r="D15" s="62"/>
      <c r="E15" s="62"/>
    </row>
    <row r="16" spans="1:6" ht="105" customHeight="1">
      <c r="A16" s="60" t="s">
        <v>108</v>
      </c>
      <c r="B16" s="84" t="s">
        <v>392</v>
      </c>
      <c r="C16" s="61" t="s">
        <v>92</v>
      </c>
      <c r="D16" s="62">
        <v>450</v>
      </c>
      <c r="E16" s="166"/>
      <c r="F16" s="43">
        <f t="shared" ref="F16" si="1">SUM(D16*E16)</f>
        <v>0</v>
      </c>
    </row>
    <row r="17" spans="1:6" ht="15" customHeight="1">
      <c r="A17" s="60"/>
      <c r="B17" s="83"/>
      <c r="C17" s="61"/>
      <c r="D17" s="62"/>
      <c r="E17" s="62"/>
    </row>
    <row r="18" spans="1:6" ht="60">
      <c r="A18" s="60" t="s">
        <v>109</v>
      </c>
      <c r="B18" s="58" t="s">
        <v>247</v>
      </c>
      <c r="C18" s="61" t="s">
        <v>92</v>
      </c>
      <c r="D18" s="62">
        <v>380</v>
      </c>
      <c r="E18" s="166"/>
      <c r="F18" s="43">
        <f t="shared" si="0"/>
        <v>0</v>
      </c>
    </row>
    <row r="19" spans="1:6" ht="15" customHeight="1">
      <c r="A19" s="60"/>
      <c r="B19" s="83"/>
      <c r="C19" s="61"/>
      <c r="D19" s="62"/>
      <c r="E19" s="62"/>
    </row>
    <row r="20" spans="1:6" ht="60">
      <c r="A20" s="60" t="s">
        <v>110</v>
      </c>
      <c r="B20" s="58" t="s">
        <v>394</v>
      </c>
      <c r="C20" s="61" t="s">
        <v>92</v>
      </c>
      <c r="D20" s="62">
        <v>720</v>
      </c>
      <c r="E20" s="166"/>
      <c r="F20" s="43">
        <f t="shared" ref="F20:F22" si="2">SUM(D20*E20)</f>
        <v>0</v>
      </c>
    </row>
    <row r="21" spans="1:6">
      <c r="A21" s="60"/>
      <c r="B21" s="58"/>
      <c r="C21" s="61"/>
      <c r="D21" s="62"/>
      <c r="E21" s="62"/>
    </row>
    <row r="22" spans="1:6" ht="210" customHeight="1">
      <c r="A22" s="60" t="s">
        <v>112</v>
      </c>
      <c r="B22" s="58" t="s">
        <v>533</v>
      </c>
      <c r="C22" s="61" t="s">
        <v>92</v>
      </c>
      <c r="D22" s="62">
        <v>342</v>
      </c>
      <c r="E22" s="166"/>
      <c r="F22" s="43">
        <f t="shared" si="2"/>
        <v>0</v>
      </c>
    </row>
    <row r="23" spans="1:6">
      <c r="A23" s="60"/>
      <c r="B23" s="66"/>
      <c r="C23" s="75"/>
      <c r="D23" s="77"/>
      <c r="E23" s="77"/>
      <c r="F23" s="78"/>
    </row>
    <row r="24" spans="1:6">
      <c r="A24" s="60"/>
      <c r="B24" s="86" t="s">
        <v>145</v>
      </c>
      <c r="C24" s="87"/>
      <c r="D24" s="88"/>
      <c r="E24" s="88"/>
      <c r="F24" s="89">
        <f>SUM(F12:F23)</f>
        <v>0</v>
      </c>
    </row>
    <row r="25" spans="1:6">
      <c r="A25" s="60"/>
      <c r="B25" s="66" t="s">
        <v>613</v>
      </c>
      <c r="C25" s="65"/>
      <c r="D25" s="65"/>
      <c r="E25" s="65"/>
      <c r="F25" s="65">
        <f>SUM(F24*0.1)</f>
        <v>0</v>
      </c>
    </row>
    <row r="26" spans="1:6">
      <c r="A26" s="60"/>
      <c r="B26" s="67" t="s">
        <v>494</v>
      </c>
      <c r="F26" s="43">
        <f>SUM(F24:F25)</f>
        <v>0</v>
      </c>
    </row>
    <row r="27" spans="1:6">
      <c r="A27" s="60"/>
      <c r="B27" s="58"/>
      <c r="C27" s="61"/>
      <c r="D27" s="62"/>
      <c r="E27" s="62"/>
    </row>
    <row r="28" spans="1:6">
      <c r="A28" s="60"/>
      <c r="B28" s="58"/>
      <c r="C28" s="61"/>
      <c r="D28" s="62"/>
      <c r="E28" s="62"/>
    </row>
    <row r="29" spans="1:6">
      <c r="A29" s="60"/>
      <c r="B29" s="58"/>
      <c r="C29" s="61"/>
      <c r="D29" s="62"/>
      <c r="E29" s="62"/>
    </row>
    <row r="30" spans="1:6">
      <c r="A30" s="60"/>
      <c r="B30" s="58"/>
      <c r="C30" s="61"/>
      <c r="D30" s="62"/>
      <c r="E30" s="62"/>
    </row>
    <row r="31" spans="1:6">
      <c r="A31" s="60"/>
      <c r="B31" s="58"/>
      <c r="C31" s="61"/>
      <c r="D31" s="62"/>
      <c r="E31" s="62"/>
    </row>
    <row r="32" spans="1:6">
      <c r="A32" s="60"/>
      <c r="B32" s="58"/>
      <c r="C32" s="61"/>
      <c r="D32" s="62"/>
      <c r="E32" s="62"/>
    </row>
    <row r="33" spans="1:5">
      <c r="A33" s="60"/>
      <c r="B33" s="58"/>
      <c r="C33" s="61"/>
      <c r="D33" s="62"/>
      <c r="E33" s="62"/>
    </row>
    <row r="34" spans="1:5">
      <c r="A34" s="60"/>
      <c r="B34" s="58"/>
      <c r="C34" s="61"/>
      <c r="D34" s="62"/>
      <c r="E34" s="62"/>
    </row>
    <row r="35" spans="1:5">
      <c r="A35" s="60"/>
      <c r="B35" s="58"/>
      <c r="C35" s="61"/>
      <c r="D35" s="62"/>
      <c r="E35" s="62"/>
    </row>
    <row r="36" spans="1:5">
      <c r="A36" s="60"/>
      <c r="B36" s="58"/>
      <c r="C36" s="61"/>
      <c r="D36" s="62"/>
      <c r="E36" s="62"/>
    </row>
    <row r="37" spans="1:5">
      <c r="A37" s="60"/>
      <c r="B37" s="58"/>
      <c r="C37" s="61"/>
      <c r="D37" s="62"/>
      <c r="E37" s="62"/>
    </row>
    <row r="38" spans="1:5">
      <c r="A38" s="60"/>
      <c r="B38" s="58"/>
      <c r="C38" s="61"/>
      <c r="D38" s="62"/>
      <c r="E38" s="62"/>
    </row>
    <row r="39" spans="1:5">
      <c r="A39" s="60"/>
      <c r="B39" s="58"/>
      <c r="C39" s="61"/>
      <c r="D39" s="62"/>
      <c r="E39" s="62"/>
    </row>
    <row r="40" spans="1:5">
      <c r="A40" s="60"/>
      <c r="B40" s="58"/>
      <c r="C40" s="61"/>
      <c r="D40" s="62"/>
      <c r="E40" s="62"/>
    </row>
    <row r="41" spans="1:5">
      <c r="A41" s="60"/>
      <c r="B41" s="58"/>
      <c r="C41" s="61"/>
      <c r="D41" s="62"/>
      <c r="E41" s="62"/>
    </row>
    <row r="42" spans="1:5">
      <c r="A42" s="60"/>
      <c r="B42" s="58"/>
      <c r="C42" s="61"/>
      <c r="D42" s="62"/>
      <c r="E42" s="62"/>
    </row>
    <row r="43" spans="1:5">
      <c r="A43" s="60"/>
      <c r="B43" s="58"/>
      <c r="C43" s="61"/>
      <c r="D43" s="62"/>
      <c r="E43" s="62"/>
    </row>
    <row r="44" spans="1:5">
      <c r="A44" s="60"/>
      <c r="B44" s="58"/>
      <c r="C44" s="61"/>
      <c r="D44" s="62"/>
      <c r="E44" s="62"/>
    </row>
    <row r="45" spans="1:5">
      <c r="A45" s="60"/>
      <c r="B45" s="58"/>
      <c r="C45" s="61"/>
      <c r="D45" s="62"/>
      <c r="E45" s="62"/>
    </row>
    <row r="46" spans="1:5">
      <c r="A46" s="60"/>
      <c r="B46" s="58"/>
      <c r="C46" s="61"/>
      <c r="D46" s="62"/>
      <c r="E46" s="62"/>
    </row>
    <row r="47" spans="1:5">
      <c r="A47" s="60"/>
      <c r="B47" s="58"/>
      <c r="C47" s="61"/>
      <c r="D47" s="62"/>
      <c r="E47" s="62"/>
    </row>
    <row r="48" spans="1:5">
      <c r="A48" s="60"/>
      <c r="B48" s="58"/>
      <c r="C48" s="61"/>
      <c r="D48" s="62"/>
      <c r="E48" s="62"/>
    </row>
    <row r="49" spans="1:5">
      <c r="A49" s="60"/>
      <c r="B49" s="58"/>
      <c r="C49" s="61"/>
      <c r="D49" s="62"/>
      <c r="E49" s="62"/>
    </row>
    <row r="50" spans="1:5">
      <c r="A50" s="60"/>
      <c r="B50" s="58"/>
      <c r="C50" s="61"/>
      <c r="D50" s="62"/>
      <c r="E50" s="62"/>
    </row>
    <row r="51" spans="1:5">
      <c r="A51" s="60"/>
      <c r="B51" s="58"/>
      <c r="C51" s="61"/>
      <c r="D51" s="62"/>
      <c r="E51" s="62"/>
    </row>
    <row r="52" spans="1:5">
      <c r="A52" s="60"/>
      <c r="B52" s="58"/>
      <c r="C52" s="61"/>
      <c r="D52" s="62"/>
      <c r="E52" s="62"/>
    </row>
    <row r="53" spans="1:5">
      <c r="A53" s="60"/>
      <c r="B53" s="58"/>
      <c r="C53" s="61"/>
      <c r="D53" s="62"/>
      <c r="E53" s="62"/>
    </row>
    <row r="54" spans="1:5">
      <c r="A54" s="60"/>
      <c r="B54" s="58"/>
      <c r="C54" s="61"/>
      <c r="D54" s="62"/>
      <c r="E54" s="62"/>
    </row>
    <row r="55" spans="1:5">
      <c r="A55" s="60"/>
      <c r="B55" s="58"/>
      <c r="C55" s="61"/>
      <c r="D55" s="62"/>
      <c r="E55" s="62"/>
    </row>
    <row r="56" spans="1:5">
      <c r="A56" s="60"/>
      <c r="B56" s="58"/>
      <c r="C56" s="61"/>
      <c r="D56" s="62"/>
      <c r="E56" s="62"/>
    </row>
    <row r="57" spans="1:5">
      <c r="A57" s="60"/>
      <c r="B57" s="58"/>
      <c r="C57" s="61"/>
      <c r="D57" s="62"/>
      <c r="E57" s="62"/>
    </row>
    <row r="58" spans="1:5">
      <c r="A58" s="60"/>
      <c r="B58" s="58"/>
      <c r="C58" s="61"/>
      <c r="D58" s="62"/>
      <c r="E58" s="62"/>
    </row>
    <row r="59" spans="1:5">
      <c r="A59" s="60"/>
      <c r="B59" s="58"/>
      <c r="C59" s="61"/>
      <c r="D59" s="62"/>
      <c r="E59" s="62"/>
    </row>
    <row r="60" spans="1:5">
      <c r="A60" s="60"/>
      <c r="B60" s="58"/>
      <c r="C60" s="61"/>
      <c r="D60" s="62"/>
      <c r="E60" s="62"/>
    </row>
    <row r="61" spans="1:5">
      <c r="A61" s="60"/>
      <c r="B61" s="58"/>
      <c r="C61" s="61"/>
      <c r="D61" s="62"/>
      <c r="E61" s="62"/>
    </row>
    <row r="62" spans="1:5">
      <c r="A62" s="60"/>
      <c r="B62" s="58"/>
      <c r="C62" s="61"/>
      <c r="D62" s="62"/>
      <c r="E62" s="62"/>
    </row>
    <row r="63" spans="1:5">
      <c r="A63" s="60"/>
      <c r="B63" s="58"/>
      <c r="C63" s="61"/>
      <c r="D63" s="62"/>
      <c r="E63" s="62"/>
    </row>
    <row r="64" spans="1:5">
      <c r="A64" s="60"/>
      <c r="B64" s="58"/>
      <c r="C64" s="61"/>
      <c r="D64" s="62"/>
      <c r="E64" s="62"/>
    </row>
    <row r="65" spans="1:5">
      <c r="A65" s="60"/>
      <c r="B65" s="58"/>
      <c r="C65" s="61"/>
      <c r="D65" s="62"/>
      <c r="E65" s="62"/>
    </row>
    <row r="66" spans="1:5">
      <c r="A66" s="60"/>
      <c r="B66" s="58"/>
      <c r="C66" s="61"/>
      <c r="D66" s="62"/>
      <c r="E66" s="62"/>
    </row>
    <row r="67" spans="1:5">
      <c r="A67" s="60"/>
      <c r="B67" s="58"/>
      <c r="C67" s="61"/>
      <c r="D67" s="62"/>
      <c r="E67" s="62"/>
    </row>
    <row r="68" spans="1:5">
      <c r="A68" s="60"/>
      <c r="B68" s="58"/>
      <c r="C68" s="61"/>
      <c r="D68" s="62"/>
      <c r="E68" s="62"/>
    </row>
    <row r="69" spans="1:5">
      <c r="A69" s="60"/>
      <c r="B69" s="58"/>
      <c r="C69" s="61"/>
      <c r="D69" s="62"/>
      <c r="E69" s="62"/>
    </row>
    <row r="70" spans="1:5">
      <c r="A70" s="60"/>
      <c r="B70" s="58"/>
      <c r="C70" s="61"/>
      <c r="D70" s="62"/>
      <c r="E70" s="62"/>
    </row>
    <row r="71" spans="1:5">
      <c r="A71" s="60"/>
      <c r="B71" s="58"/>
      <c r="C71" s="61"/>
      <c r="D71" s="62"/>
      <c r="E71" s="62"/>
    </row>
    <row r="72" spans="1:5">
      <c r="A72" s="60"/>
      <c r="B72" s="58"/>
      <c r="C72" s="61"/>
      <c r="D72" s="62"/>
      <c r="E72" s="62"/>
    </row>
    <row r="73" spans="1:5">
      <c r="A73" s="60"/>
      <c r="B73" s="58"/>
      <c r="C73" s="61"/>
      <c r="D73" s="62"/>
      <c r="E73" s="62"/>
    </row>
    <row r="74" spans="1:5">
      <c r="A74" s="60"/>
      <c r="B74" s="58"/>
      <c r="C74" s="61"/>
      <c r="D74" s="62"/>
      <c r="E74" s="62"/>
    </row>
    <row r="75" spans="1:5">
      <c r="A75" s="60"/>
      <c r="B75" s="58"/>
      <c r="C75" s="61"/>
      <c r="D75" s="62"/>
      <c r="E75" s="62"/>
    </row>
    <row r="76" spans="1:5">
      <c r="A76" s="60"/>
      <c r="B76" s="58"/>
      <c r="C76" s="61"/>
      <c r="D76" s="62"/>
      <c r="E76" s="62"/>
    </row>
    <row r="77" spans="1:5">
      <c r="A77" s="60"/>
      <c r="B77" s="58"/>
      <c r="C77" s="61"/>
      <c r="D77" s="62"/>
      <c r="E77" s="62"/>
    </row>
    <row r="78" spans="1:5">
      <c r="A78" s="60"/>
      <c r="B78" s="58"/>
      <c r="C78" s="61"/>
      <c r="D78" s="62"/>
      <c r="E78" s="62"/>
    </row>
    <row r="79" spans="1:5">
      <c r="A79" s="60"/>
      <c r="B79" s="58"/>
      <c r="C79" s="61"/>
      <c r="D79" s="62"/>
      <c r="E79" s="62"/>
    </row>
    <row r="80" spans="1:5">
      <c r="A80" s="60"/>
      <c r="B80" s="58"/>
      <c r="C80" s="61"/>
      <c r="D80" s="62"/>
      <c r="E80" s="62"/>
    </row>
    <row r="81" spans="1:5">
      <c r="A81" s="60"/>
      <c r="B81" s="58"/>
      <c r="C81" s="61"/>
      <c r="D81" s="62"/>
      <c r="E81" s="62"/>
    </row>
    <row r="82" spans="1:5">
      <c r="A82" s="60"/>
      <c r="B82" s="58"/>
      <c r="C82" s="61"/>
      <c r="D82" s="62"/>
      <c r="E82" s="62"/>
    </row>
    <row r="83" spans="1:5">
      <c r="A83" s="60"/>
      <c r="B83" s="58"/>
      <c r="C83" s="61"/>
      <c r="D83" s="62"/>
      <c r="E83" s="62"/>
    </row>
    <row r="84" spans="1:5">
      <c r="A84" s="60"/>
      <c r="B84" s="58"/>
      <c r="C84" s="61"/>
      <c r="D84" s="62"/>
      <c r="E84" s="62"/>
    </row>
    <row r="85" spans="1:5">
      <c r="A85" s="60"/>
      <c r="B85" s="58"/>
      <c r="C85" s="61"/>
      <c r="D85" s="62"/>
      <c r="E85" s="62"/>
    </row>
    <row r="86" spans="1:5">
      <c r="A86" s="60"/>
      <c r="B86" s="58"/>
      <c r="C86" s="61"/>
      <c r="D86" s="62"/>
      <c r="E86" s="62"/>
    </row>
    <row r="87" spans="1:5">
      <c r="A87" s="60"/>
      <c r="B87" s="58"/>
      <c r="C87" s="61"/>
      <c r="D87" s="62"/>
      <c r="E87" s="62"/>
    </row>
    <row r="88" spans="1:5">
      <c r="A88" s="60"/>
      <c r="B88" s="58"/>
      <c r="C88" s="61"/>
      <c r="D88" s="62"/>
      <c r="E88" s="62"/>
    </row>
    <row r="89" spans="1:5">
      <c r="A89" s="60"/>
      <c r="B89" s="58"/>
      <c r="C89" s="61"/>
      <c r="D89" s="62"/>
      <c r="E89" s="62"/>
    </row>
    <row r="90" spans="1:5">
      <c r="A90" s="60"/>
      <c r="B90" s="58"/>
      <c r="C90" s="61"/>
      <c r="D90" s="62"/>
      <c r="E90" s="62"/>
    </row>
    <row r="91" spans="1:5">
      <c r="A91" s="60"/>
      <c r="B91" s="58"/>
      <c r="C91" s="61"/>
      <c r="D91" s="62"/>
      <c r="E91" s="62"/>
    </row>
  </sheetData>
  <sheetProtection algorithmName="SHA-512" hashValue="ZG1h4sSK9ydLXEPZmgH6ptiziWdwl614iL5Rftq/5KBy0REdMAFNNOr4r5r3mxCbz8QcYTLva7ndHf9T5uvUoA==" saltValue="PZW+OeQ1AEygMqJr1GqYew==" spinCount="100000" sheet="1" objects="1" scenarios="1"/>
  <mergeCells count="7">
    <mergeCell ref="B9:F9"/>
    <mergeCell ref="B3:F3"/>
    <mergeCell ref="B4:F4"/>
    <mergeCell ref="B5:F5"/>
    <mergeCell ref="B6:F6"/>
    <mergeCell ref="B7:F7"/>
    <mergeCell ref="B8:F8"/>
  </mergeCells>
  <pageMargins left="0.70866141732283472" right="0.70866141732283472" top="0.74803149606299213" bottom="0.74803149606299213" header="0.31496062992125984" footer="0.31496062992125984"/>
  <pageSetup paperSize="9" scale="80" firstPageNumber="21" orientation="portrait" useFirstPageNumber="1" r:id="rId1"/>
  <headerFooter>
    <oddFooter>&amp;LPONUDBENI PREDRAČUN VRTEC MLADI ROD ENOTA ČIRA ČARA&amp;R&amp;P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F114"/>
  <sheetViews>
    <sheetView showZeros="0" topLeftCell="A61" zoomScaleNormal="100" workbookViewId="0">
      <selection activeCell="F66" sqref="F66"/>
    </sheetView>
  </sheetViews>
  <sheetFormatPr defaultColWidth="8.85546875" defaultRowHeight="15"/>
  <cols>
    <col min="1" max="1" width="9.7109375" style="91" customWidth="1"/>
    <col min="2" max="2" width="45.7109375" style="20" customWidth="1"/>
    <col min="3" max="3" width="5.5703125" style="49" customWidth="1"/>
    <col min="4" max="4" width="7.85546875" style="49" customWidth="1"/>
    <col min="5" max="5" width="9.7109375" style="49" customWidth="1"/>
    <col min="6" max="6" width="10.5703125" style="43" customWidth="1"/>
    <col min="7" max="16384" width="8.85546875" style="20"/>
  </cols>
  <sheetData>
    <row r="1" spans="1:6">
      <c r="A1" s="90" t="s">
        <v>53</v>
      </c>
      <c r="B1" s="18" t="s">
        <v>59</v>
      </c>
    </row>
    <row r="2" spans="1:6">
      <c r="A2" s="90"/>
      <c r="B2" s="18"/>
    </row>
    <row r="3" spans="1:6" ht="45" customHeight="1">
      <c r="A3" s="90"/>
      <c r="B3" s="433" t="s">
        <v>114</v>
      </c>
      <c r="C3" s="433"/>
      <c r="D3" s="433"/>
      <c r="E3" s="433"/>
      <c r="F3" s="433"/>
    </row>
    <row r="4" spans="1:6" ht="45" customHeight="1">
      <c r="A4" s="90"/>
      <c r="B4" s="433" t="s">
        <v>103</v>
      </c>
      <c r="C4" s="433"/>
      <c r="D4" s="433"/>
      <c r="E4" s="433"/>
      <c r="F4" s="433"/>
    </row>
    <row r="5" spans="1:6" ht="45" customHeight="1">
      <c r="A5" s="90"/>
      <c r="B5" s="433" t="s">
        <v>131</v>
      </c>
      <c r="C5" s="433"/>
      <c r="D5" s="433"/>
      <c r="E5" s="433"/>
      <c r="F5" s="433"/>
    </row>
    <row r="6" spans="1:6" ht="45" customHeight="1">
      <c r="A6" s="90"/>
      <c r="B6" s="433" t="s">
        <v>115</v>
      </c>
      <c r="C6" s="433"/>
      <c r="D6" s="433"/>
      <c r="E6" s="433"/>
      <c r="F6" s="433"/>
    </row>
    <row r="7" spans="1:6">
      <c r="B7" s="433"/>
      <c r="C7" s="433"/>
      <c r="D7" s="433"/>
      <c r="E7" s="433"/>
      <c r="F7" s="433"/>
    </row>
    <row r="8" spans="1:6" s="55" customFormat="1">
      <c r="A8" s="92" t="s">
        <v>97</v>
      </c>
      <c r="B8" s="52" t="s">
        <v>98</v>
      </c>
      <c r="C8" s="69" t="s">
        <v>74</v>
      </c>
      <c r="D8" s="69" t="s">
        <v>75</v>
      </c>
      <c r="E8" s="71" t="s">
        <v>76</v>
      </c>
      <c r="F8" s="72" t="s">
        <v>77</v>
      </c>
    </row>
    <row r="9" spans="1:6" ht="270" customHeight="1">
      <c r="A9" s="58" t="s">
        <v>12</v>
      </c>
      <c r="B9" s="58" t="s">
        <v>438</v>
      </c>
      <c r="C9" s="61" t="s">
        <v>92</v>
      </c>
      <c r="D9" s="62">
        <v>30</v>
      </c>
      <c r="E9" s="166"/>
      <c r="F9" s="73">
        <f>SUM(D9*E9)</f>
        <v>0</v>
      </c>
    </row>
    <row r="10" spans="1:6" ht="15" customHeight="1">
      <c r="A10" s="58"/>
      <c r="B10" s="58"/>
      <c r="C10" s="61"/>
      <c r="D10" s="62"/>
      <c r="E10" s="62"/>
    </row>
    <row r="11" spans="1:6" ht="135" customHeight="1">
      <c r="A11" s="93" t="s">
        <v>106</v>
      </c>
      <c r="B11" s="94" t="s">
        <v>672</v>
      </c>
      <c r="C11" s="61" t="s">
        <v>92</v>
      </c>
      <c r="D11" s="62">
        <v>25</v>
      </c>
      <c r="E11" s="166"/>
      <c r="F11" s="73">
        <f>SUM(D11*E11)</f>
        <v>0</v>
      </c>
    </row>
    <row r="12" spans="1:6" ht="15" customHeight="1">
      <c r="A12" s="58"/>
      <c r="B12" s="58"/>
      <c r="C12" s="61"/>
      <c r="D12" s="62"/>
      <c r="E12" s="62"/>
    </row>
    <row r="13" spans="1:6">
      <c r="A13" s="58"/>
      <c r="B13" s="94"/>
      <c r="C13" s="61"/>
      <c r="D13" s="62"/>
      <c r="E13" s="95"/>
      <c r="F13" s="73"/>
    </row>
    <row r="14" spans="1:6" ht="135">
      <c r="A14" s="67" t="s">
        <v>662</v>
      </c>
      <c r="B14" s="94" t="s">
        <v>617</v>
      </c>
      <c r="C14" s="61" t="s">
        <v>123</v>
      </c>
      <c r="D14" s="62">
        <v>20.8</v>
      </c>
      <c r="E14" s="168"/>
      <c r="F14" s="96">
        <f>SUM(D14*E14)</f>
        <v>0</v>
      </c>
    </row>
    <row r="15" spans="1:6">
      <c r="A15" s="67"/>
      <c r="B15" s="94"/>
      <c r="C15" s="61"/>
      <c r="D15" s="62"/>
      <c r="E15" s="95"/>
      <c r="F15" s="96"/>
    </row>
    <row r="16" spans="1:6" ht="135">
      <c r="A16" s="67" t="s">
        <v>663</v>
      </c>
      <c r="B16" s="94" t="s">
        <v>620</v>
      </c>
      <c r="C16" s="61" t="s">
        <v>123</v>
      </c>
      <c r="D16" s="62">
        <v>1.2</v>
      </c>
      <c r="E16" s="168"/>
      <c r="F16" s="96">
        <f>SUM(D16*E16)</f>
        <v>0</v>
      </c>
    </row>
    <row r="17" spans="1:6">
      <c r="A17" s="58"/>
      <c r="B17" s="97"/>
      <c r="C17" s="61"/>
      <c r="D17" s="62"/>
      <c r="E17" s="62"/>
    </row>
    <row r="18" spans="1:6" ht="105">
      <c r="A18" s="58" t="s">
        <v>109</v>
      </c>
      <c r="B18" s="98" t="s">
        <v>403</v>
      </c>
      <c r="C18" s="61" t="s">
        <v>92</v>
      </c>
      <c r="D18" s="62">
        <v>8</v>
      </c>
      <c r="E18" s="166"/>
      <c r="F18" s="73">
        <f>SUM(D18*E18)</f>
        <v>0</v>
      </c>
    </row>
    <row r="19" spans="1:6">
      <c r="A19" s="58"/>
      <c r="B19" s="97"/>
      <c r="C19" s="61"/>
      <c r="D19" s="62"/>
      <c r="E19" s="62"/>
    </row>
    <row r="20" spans="1:6" ht="60" customHeight="1">
      <c r="A20" s="58" t="s">
        <v>110</v>
      </c>
      <c r="B20" s="58" t="s">
        <v>249</v>
      </c>
      <c r="C20" s="61" t="s">
        <v>92</v>
      </c>
      <c r="D20" s="62">
        <v>20</v>
      </c>
      <c r="E20" s="166"/>
      <c r="F20" s="73">
        <f>SUM(D20*E20)</f>
        <v>0</v>
      </c>
    </row>
    <row r="21" spans="1:6">
      <c r="A21" s="58"/>
      <c r="B21" s="97"/>
      <c r="C21" s="61"/>
      <c r="D21" s="62"/>
      <c r="E21" s="62"/>
    </row>
    <row r="22" spans="1:6" ht="60" customHeight="1">
      <c r="A22" s="58" t="s">
        <v>112</v>
      </c>
      <c r="B22" s="58" t="s">
        <v>248</v>
      </c>
      <c r="C22" s="61" t="s">
        <v>92</v>
      </c>
      <c r="D22" s="62">
        <v>80</v>
      </c>
      <c r="E22" s="166"/>
      <c r="F22" s="73">
        <f>SUM(D22*E22)</f>
        <v>0</v>
      </c>
    </row>
    <row r="23" spans="1:6">
      <c r="A23" s="58"/>
      <c r="B23" s="97"/>
      <c r="C23" s="61"/>
      <c r="D23" s="62"/>
      <c r="E23" s="62"/>
    </row>
    <row r="24" spans="1:6" ht="60" customHeight="1">
      <c r="A24" s="58" t="s">
        <v>118</v>
      </c>
      <c r="B24" s="58" t="s">
        <v>277</v>
      </c>
      <c r="C24" s="61" t="s">
        <v>92</v>
      </c>
      <c r="D24" s="62">
        <v>2</v>
      </c>
      <c r="E24" s="166"/>
      <c r="F24" s="73">
        <f>SUM(D24*E24)</f>
        <v>0</v>
      </c>
    </row>
    <row r="25" spans="1:6">
      <c r="A25" s="58"/>
      <c r="B25" s="58"/>
      <c r="C25" s="61"/>
      <c r="D25" s="62"/>
      <c r="E25" s="62"/>
    </row>
    <row r="26" spans="1:6" ht="60" customHeight="1">
      <c r="A26" s="58" t="s">
        <v>124</v>
      </c>
      <c r="B26" s="99" t="s">
        <v>161</v>
      </c>
      <c r="C26" s="61" t="s">
        <v>128</v>
      </c>
      <c r="D26" s="62">
        <v>100</v>
      </c>
      <c r="E26" s="166"/>
      <c r="F26" s="73">
        <f>SUM(D26*E26)</f>
        <v>0</v>
      </c>
    </row>
    <row r="27" spans="1:6" ht="15" customHeight="1">
      <c r="A27" s="58"/>
      <c r="B27" s="99"/>
      <c r="C27" s="61"/>
      <c r="D27" s="62"/>
      <c r="E27" s="62"/>
    </row>
    <row r="28" spans="1:6" ht="60">
      <c r="A28" s="58" t="s">
        <v>125</v>
      </c>
      <c r="B28" s="58" t="s">
        <v>162</v>
      </c>
      <c r="C28" s="61" t="s">
        <v>128</v>
      </c>
      <c r="D28" s="62">
        <v>100</v>
      </c>
      <c r="E28" s="166"/>
      <c r="F28" s="73">
        <f>SUM(D28*E28)</f>
        <v>0</v>
      </c>
    </row>
    <row r="29" spans="1:6">
      <c r="A29" s="58"/>
      <c r="B29" s="58"/>
      <c r="C29" s="61"/>
      <c r="D29" s="62"/>
      <c r="E29" s="62"/>
    </row>
    <row r="30" spans="1:6" ht="105">
      <c r="A30" s="58" t="s">
        <v>126</v>
      </c>
      <c r="B30" s="58" t="s">
        <v>437</v>
      </c>
      <c r="C30" s="61" t="s">
        <v>79</v>
      </c>
      <c r="D30" s="62">
        <v>1</v>
      </c>
      <c r="E30" s="166"/>
      <c r="F30" s="73">
        <f>SUM(D30*E30)</f>
        <v>0</v>
      </c>
    </row>
    <row r="31" spans="1:6">
      <c r="A31" s="58"/>
      <c r="B31" s="58"/>
      <c r="C31" s="61"/>
      <c r="D31" s="62"/>
      <c r="E31" s="62"/>
      <c r="F31" s="73"/>
    </row>
    <row r="32" spans="1:6" ht="105">
      <c r="A32" s="58" t="s">
        <v>127</v>
      </c>
      <c r="B32" s="58" t="s">
        <v>402</v>
      </c>
      <c r="C32" s="61" t="s">
        <v>92</v>
      </c>
      <c r="D32" s="62">
        <v>1100</v>
      </c>
      <c r="E32" s="166"/>
      <c r="F32" s="73">
        <f>SUM(D32*E32)</f>
        <v>0</v>
      </c>
    </row>
    <row r="33" spans="1:6">
      <c r="A33" s="58"/>
      <c r="B33" s="94"/>
      <c r="C33" s="61"/>
      <c r="D33" s="62"/>
      <c r="E33" s="95"/>
      <c r="F33" s="73"/>
    </row>
    <row r="34" spans="1:6" ht="135">
      <c r="A34" s="100" t="s">
        <v>326</v>
      </c>
      <c r="B34" s="101" t="s">
        <v>176</v>
      </c>
      <c r="C34" s="102" t="s">
        <v>79</v>
      </c>
      <c r="D34" s="103">
        <v>1</v>
      </c>
      <c r="E34" s="169"/>
      <c r="F34" s="73">
        <f>SUM(D34*E34)</f>
        <v>0</v>
      </c>
    </row>
    <row r="35" spans="1:6">
      <c r="A35" s="100"/>
      <c r="B35" s="104"/>
      <c r="C35" s="102"/>
      <c r="D35" s="105"/>
      <c r="E35" s="105"/>
      <c r="F35" s="105"/>
    </row>
    <row r="36" spans="1:6" ht="60">
      <c r="A36" s="100" t="s">
        <v>129</v>
      </c>
      <c r="B36" s="104" t="s">
        <v>177</v>
      </c>
      <c r="C36" s="102" t="s">
        <v>79</v>
      </c>
      <c r="D36" s="105">
        <v>1</v>
      </c>
      <c r="E36" s="170"/>
      <c r="F36" s="73">
        <f>SUM(D36*E36)</f>
        <v>0</v>
      </c>
    </row>
    <row r="37" spans="1:6">
      <c r="A37" s="100"/>
      <c r="B37" s="104"/>
      <c r="C37" s="102"/>
      <c r="D37" s="105"/>
      <c r="E37" s="105"/>
      <c r="F37" s="73"/>
    </row>
    <row r="38" spans="1:6" ht="47.25" customHeight="1">
      <c r="A38" s="100" t="s">
        <v>327</v>
      </c>
      <c r="B38" s="104" t="s">
        <v>182</v>
      </c>
      <c r="C38" s="102" t="s">
        <v>123</v>
      </c>
      <c r="D38" s="105">
        <v>10</v>
      </c>
      <c r="E38" s="170"/>
      <c r="F38" s="73">
        <f>SUM(D38*E38)</f>
        <v>0</v>
      </c>
    </row>
    <row r="39" spans="1:6" ht="15" customHeight="1">
      <c r="A39" s="100"/>
      <c r="B39" s="104"/>
      <c r="C39" s="102"/>
      <c r="D39" s="105"/>
      <c r="E39" s="105"/>
      <c r="F39" s="73"/>
    </row>
    <row r="40" spans="1:6" ht="240.75" customHeight="1">
      <c r="A40" s="100" t="s">
        <v>178</v>
      </c>
      <c r="B40" s="104" t="s">
        <v>404</v>
      </c>
      <c r="C40" s="102" t="s">
        <v>79</v>
      </c>
      <c r="D40" s="105">
        <v>1</v>
      </c>
      <c r="E40" s="170"/>
      <c r="F40" s="73">
        <f>SUM(D40*E40)</f>
        <v>0</v>
      </c>
    </row>
    <row r="41" spans="1:6" s="80" customFormat="1" ht="15" customHeight="1">
      <c r="A41" s="100"/>
      <c r="B41" s="106"/>
      <c r="C41" s="163"/>
      <c r="D41" s="164"/>
      <c r="E41" s="164"/>
      <c r="F41" s="73"/>
    </row>
    <row r="42" spans="1:6" ht="212.25" customHeight="1">
      <c r="A42" s="100" t="s">
        <v>179</v>
      </c>
      <c r="B42" s="106" t="s">
        <v>412</v>
      </c>
      <c r="C42" s="102" t="s">
        <v>123</v>
      </c>
      <c r="D42" s="105">
        <v>14.3</v>
      </c>
      <c r="E42" s="170"/>
      <c r="F42" s="73">
        <f>SUM(D42*E42)</f>
        <v>0</v>
      </c>
    </row>
    <row r="43" spans="1:6">
      <c r="A43" s="58"/>
      <c r="B43" s="58"/>
      <c r="C43" s="61"/>
      <c r="D43" s="73"/>
      <c r="E43" s="62"/>
    </row>
    <row r="44" spans="1:6" ht="286.5" customHeight="1">
      <c r="A44" s="58" t="s">
        <v>180</v>
      </c>
      <c r="B44" s="58" t="s">
        <v>621</v>
      </c>
      <c r="C44" s="61" t="s">
        <v>123</v>
      </c>
      <c r="D44" s="73">
        <v>42</v>
      </c>
      <c r="E44" s="170"/>
      <c r="F44" s="73">
        <f>SUM(D44*E44)</f>
        <v>0</v>
      </c>
    </row>
    <row r="45" spans="1:6">
      <c r="A45" s="58"/>
      <c r="B45" s="58"/>
      <c r="C45" s="61"/>
      <c r="D45" s="73"/>
      <c r="E45" s="62"/>
    </row>
    <row r="46" spans="1:6" ht="285" customHeight="1">
      <c r="A46" s="58" t="s">
        <v>183</v>
      </c>
      <c r="B46" s="58" t="s">
        <v>622</v>
      </c>
      <c r="C46" s="61" t="s">
        <v>123</v>
      </c>
      <c r="D46" s="73">
        <v>44</v>
      </c>
      <c r="E46" s="170"/>
      <c r="F46" s="73">
        <f>SUM(D46*E46)</f>
        <v>0</v>
      </c>
    </row>
    <row r="47" spans="1:6">
      <c r="A47" s="58"/>
      <c r="B47" s="58"/>
      <c r="C47" s="61"/>
      <c r="D47" s="73"/>
      <c r="E47" s="62"/>
    </row>
    <row r="48" spans="1:6" ht="285" customHeight="1">
      <c r="A48" s="58" t="s">
        <v>614</v>
      </c>
      <c r="B48" s="58" t="s">
        <v>623</v>
      </c>
      <c r="C48" s="61" t="s">
        <v>123</v>
      </c>
      <c r="D48" s="73">
        <v>4.8</v>
      </c>
      <c r="E48" s="170"/>
      <c r="F48" s="73">
        <f>SUM(D48*E48)</f>
        <v>0</v>
      </c>
    </row>
    <row r="49" spans="1:6">
      <c r="A49" s="58"/>
      <c r="B49" s="58"/>
      <c r="C49" s="61"/>
      <c r="D49" s="73"/>
      <c r="E49" s="62"/>
    </row>
    <row r="50" spans="1:6" ht="365.25" customHeight="1">
      <c r="A50" s="58" t="s">
        <v>397</v>
      </c>
      <c r="B50" s="58" t="s">
        <v>624</v>
      </c>
      <c r="C50" s="61" t="s">
        <v>123</v>
      </c>
      <c r="D50" s="73">
        <v>44</v>
      </c>
      <c r="E50" s="170"/>
      <c r="F50" s="73">
        <f>SUM(D50*E50)</f>
        <v>0</v>
      </c>
    </row>
    <row r="51" spans="1:6">
      <c r="A51" s="100"/>
      <c r="B51" s="104"/>
      <c r="C51" s="102"/>
      <c r="D51" s="105"/>
      <c r="E51" s="105"/>
      <c r="F51" s="105"/>
    </row>
    <row r="52" spans="1:6" ht="195">
      <c r="A52" s="100" t="s">
        <v>398</v>
      </c>
      <c r="B52" s="104" t="s">
        <v>618</v>
      </c>
      <c r="C52" s="61" t="s">
        <v>123</v>
      </c>
      <c r="D52" s="73">
        <v>23.2</v>
      </c>
      <c r="E52" s="170"/>
      <c r="F52" s="73">
        <f>SUM(D52*E52)</f>
        <v>0</v>
      </c>
    </row>
    <row r="53" spans="1:6">
      <c r="A53" s="100"/>
      <c r="B53" s="104"/>
      <c r="C53" s="61"/>
      <c r="D53" s="73"/>
      <c r="E53" s="105"/>
      <c r="F53" s="73"/>
    </row>
    <row r="54" spans="1:6" ht="180">
      <c r="A54" s="100" t="s">
        <v>419</v>
      </c>
      <c r="B54" s="104" t="s">
        <v>458</v>
      </c>
      <c r="C54" s="61" t="s">
        <v>123</v>
      </c>
      <c r="D54" s="73">
        <v>18.3</v>
      </c>
      <c r="E54" s="170"/>
      <c r="F54" s="73">
        <f>SUM(D54*E54)</f>
        <v>0</v>
      </c>
    </row>
    <row r="55" spans="1:6">
      <c r="A55" s="100"/>
      <c r="B55" s="104"/>
      <c r="C55" s="61"/>
      <c r="D55" s="73"/>
      <c r="E55" s="105"/>
      <c r="F55" s="73"/>
    </row>
    <row r="56" spans="1:6" ht="285" customHeight="1">
      <c r="A56" s="58" t="s">
        <v>420</v>
      </c>
      <c r="B56" s="58" t="s">
        <v>625</v>
      </c>
      <c r="C56" s="61" t="s">
        <v>123</v>
      </c>
      <c r="D56" s="73">
        <v>160</v>
      </c>
      <c r="E56" s="170"/>
      <c r="F56" s="73">
        <f>SUM(D56*E56)</f>
        <v>0</v>
      </c>
    </row>
    <row r="57" spans="1:6">
      <c r="A57" s="100"/>
      <c r="B57" s="104"/>
      <c r="C57" s="61"/>
      <c r="D57" s="73"/>
      <c r="E57" s="105"/>
      <c r="F57" s="73"/>
    </row>
    <row r="58" spans="1:6" ht="289.5" customHeight="1">
      <c r="A58" s="58" t="s">
        <v>432</v>
      </c>
      <c r="B58" s="58" t="s">
        <v>626</v>
      </c>
      <c r="C58" s="61" t="s">
        <v>123</v>
      </c>
      <c r="D58" s="73">
        <v>38</v>
      </c>
      <c r="E58" s="170"/>
      <c r="F58" s="73">
        <f>SUM(D58*E58)</f>
        <v>0</v>
      </c>
    </row>
    <row r="59" spans="1:6" ht="12" customHeight="1">
      <c r="A59" s="58"/>
      <c r="B59" s="58"/>
      <c r="C59" s="61"/>
      <c r="D59" s="73"/>
      <c r="E59" s="105"/>
      <c r="F59" s="73"/>
    </row>
    <row r="60" spans="1:6" ht="243.75" customHeight="1">
      <c r="A60" s="60" t="s">
        <v>450</v>
      </c>
      <c r="B60" s="58" t="s">
        <v>612</v>
      </c>
      <c r="C60" s="55" t="s">
        <v>92</v>
      </c>
      <c r="D60" s="49">
        <v>1080</v>
      </c>
      <c r="E60" s="171"/>
      <c r="F60" s="43">
        <f>D60*E60</f>
        <v>0</v>
      </c>
    </row>
    <row r="61" spans="1:6" ht="15" customHeight="1">
      <c r="A61" s="60"/>
      <c r="B61" s="58"/>
      <c r="C61" s="55"/>
      <c r="E61" s="43"/>
    </row>
    <row r="62" spans="1:6" s="55" customFormat="1" ht="330" customHeight="1">
      <c r="A62" s="107" t="s">
        <v>456</v>
      </c>
      <c r="B62" s="108" t="s">
        <v>627</v>
      </c>
      <c r="C62" s="102" t="s">
        <v>92</v>
      </c>
      <c r="D62" s="109">
        <v>10</v>
      </c>
      <c r="E62" s="170"/>
      <c r="F62" s="105">
        <f>D62*E62</f>
        <v>0</v>
      </c>
    </row>
    <row r="63" spans="1:6" ht="15" customHeight="1">
      <c r="A63" s="60"/>
      <c r="B63" s="66"/>
      <c r="C63" s="110"/>
      <c r="D63" s="65"/>
      <c r="E63" s="78"/>
      <c r="F63" s="78"/>
    </row>
    <row r="64" spans="1:6">
      <c r="A64" s="58"/>
      <c r="B64" s="86" t="s">
        <v>146</v>
      </c>
      <c r="C64" s="87"/>
      <c r="D64" s="88"/>
      <c r="E64" s="88"/>
      <c r="F64" s="111">
        <f>SUM(F9:F63)</f>
        <v>0</v>
      </c>
    </row>
    <row r="65" spans="1:6">
      <c r="A65" s="58"/>
      <c r="B65" s="66" t="s">
        <v>613</v>
      </c>
      <c r="C65" s="65"/>
      <c r="D65" s="65"/>
      <c r="E65" s="65"/>
      <c r="F65" s="65">
        <f>SUM(F64*0.1)</f>
        <v>0</v>
      </c>
    </row>
    <row r="66" spans="1:6">
      <c r="A66" s="58"/>
      <c r="B66" s="67" t="s">
        <v>494</v>
      </c>
      <c r="F66" s="43">
        <f>SUM(F64:F65)</f>
        <v>0</v>
      </c>
    </row>
    <row r="67" spans="1:6">
      <c r="A67" s="58"/>
      <c r="B67" s="58"/>
      <c r="C67" s="61"/>
      <c r="D67" s="62"/>
      <c r="E67" s="62"/>
    </row>
    <row r="68" spans="1:6">
      <c r="A68" s="58"/>
      <c r="B68" s="58"/>
      <c r="C68" s="61"/>
      <c r="D68" s="62"/>
      <c r="E68" s="62"/>
    </row>
    <row r="69" spans="1:6">
      <c r="A69" s="58"/>
      <c r="B69" s="58"/>
      <c r="C69" s="61"/>
      <c r="D69" s="62"/>
      <c r="E69" s="62"/>
    </row>
    <row r="70" spans="1:6">
      <c r="A70" s="58"/>
      <c r="B70" s="58"/>
      <c r="C70" s="61"/>
      <c r="D70" s="62"/>
      <c r="E70" s="62"/>
    </row>
    <row r="71" spans="1:6">
      <c r="A71" s="58"/>
      <c r="B71" s="58"/>
      <c r="C71" s="61"/>
      <c r="D71" s="62"/>
      <c r="E71" s="62"/>
    </row>
    <row r="72" spans="1:6">
      <c r="A72" s="58"/>
      <c r="B72" s="58"/>
      <c r="C72" s="61"/>
      <c r="D72" s="62"/>
      <c r="E72" s="62"/>
    </row>
    <row r="73" spans="1:6">
      <c r="A73" s="58"/>
      <c r="B73" s="58"/>
      <c r="C73" s="61"/>
      <c r="D73" s="62"/>
      <c r="E73" s="62"/>
    </row>
    <row r="74" spans="1:6">
      <c r="A74" s="58"/>
      <c r="B74" s="58"/>
      <c r="C74" s="61"/>
      <c r="D74" s="62"/>
      <c r="E74" s="62"/>
    </row>
    <row r="75" spans="1:6">
      <c r="A75" s="58"/>
      <c r="B75" s="58"/>
      <c r="C75" s="61"/>
      <c r="D75" s="62"/>
      <c r="E75" s="62"/>
    </row>
    <row r="76" spans="1:6">
      <c r="A76" s="58"/>
      <c r="B76" s="58"/>
      <c r="C76" s="61"/>
      <c r="D76" s="62"/>
      <c r="E76" s="62"/>
    </row>
    <row r="77" spans="1:6">
      <c r="A77" s="58"/>
      <c r="B77" s="58"/>
      <c r="C77" s="61"/>
      <c r="D77" s="62"/>
      <c r="E77" s="62"/>
    </row>
    <row r="78" spans="1:6">
      <c r="A78" s="58"/>
      <c r="B78" s="58"/>
      <c r="C78" s="61"/>
      <c r="D78" s="62"/>
      <c r="E78" s="62"/>
    </row>
    <row r="79" spans="1:6">
      <c r="A79" s="58"/>
      <c r="B79" s="58"/>
      <c r="C79" s="61"/>
      <c r="D79" s="62"/>
      <c r="E79" s="62"/>
    </row>
    <row r="80" spans="1:6">
      <c r="A80" s="58"/>
      <c r="B80" s="58"/>
      <c r="C80" s="61"/>
      <c r="D80" s="62"/>
      <c r="E80" s="62"/>
    </row>
    <row r="81" spans="1:5">
      <c r="A81" s="58"/>
      <c r="B81" s="58"/>
      <c r="C81" s="61"/>
      <c r="D81" s="62"/>
      <c r="E81" s="62"/>
    </row>
    <row r="82" spans="1:5">
      <c r="A82" s="58"/>
      <c r="B82" s="58"/>
      <c r="C82" s="61"/>
      <c r="D82" s="62"/>
      <c r="E82" s="62"/>
    </row>
    <row r="83" spans="1:5">
      <c r="A83" s="58"/>
      <c r="B83" s="58"/>
      <c r="C83" s="61"/>
      <c r="D83" s="62"/>
      <c r="E83" s="62"/>
    </row>
    <row r="84" spans="1:5">
      <c r="A84" s="58"/>
      <c r="B84" s="58"/>
      <c r="C84" s="61"/>
      <c r="D84" s="62"/>
      <c r="E84" s="62"/>
    </row>
    <row r="85" spans="1:5">
      <c r="A85" s="58"/>
      <c r="B85" s="58"/>
      <c r="C85" s="61"/>
      <c r="D85" s="62"/>
      <c r="E85" s="62"/>
    </row>
    <row r="86" spans="1:5">
      <c r="A86" s="58"/>
      <c r="B86" s="58"/>
      <c r="C86" s="61"/>
      <c r="D86" s="62"/>
      <c r="E86" s="62"/>
    </row>
    <row r="87" spans="1:5">
      <c r="A87" s="58"/>
      <c r="B87" s="58"/>
      <c r="C87" s="61"/>
      <c r="D87" s="62"/>
      <c r="E87" s="62"/>
    </row>
    <row r="88" spans="1:5">
      <c r="A88" s="58"/>
      <c r="B88" s="58"/>
      <c r="C88" s="61"/>
      <c r="D88" s="62"/>
      <c r="E88" s="62"/>
    </row>
    <row r="89" spans="1:5">
      <c r="A89" s="58"/>
      <c r="B89" s="58"/>
      <c r="C89" s="61"/>
      <c r="D89" s="62"/>
      <c r="E89" s="62"/>
    </row>
    <row r="90" spans="1:5">
      <c r="A90" s="58"/>
      <c r="B90" s="58"/>
      <c r="C90" s="61"/>
      <c r="D90" s="62"/>
      <c r="E90" s="62"/>
    </row>
    <row r="91" spans="1:5">
      <c r="A91" s="58"/>
      <c r="B91" s="58"/>
      <c r="C91" s="61"/>
      <c r="D91" s="62"/>
      <c r="E91" s="62"/>
    </row>
    <row r="92" spans="1:5">
      <c r="A92" s="58"/>
      <c r="B92" s="58"/>
      <c r="C92" s="61"/>
      <c r="D92" s="62"/>
      <c r="E92" s="62"/>
    </row>
    <row r="93" spans="1:5">
      <c r="A93" s="58"/>
      <c r="B93" s="58"/>
      <c r="C93" s="61"/>
      <c r="D93" s="62"/>
      <c r="E93" s="62"/>
    </row>
    <row r="94" spans="1:5">
      <c r="A94" s="58"/>
      <c r="B94" s="58"/>
      <c r="C94" s="61"/>
      <c r="D94" s="62"/>
      <c r="E94" s="62"/>
    </row>
    <row r="95" spans="1:5">
      <c r="A95" s="58"/>
      <c r="B95" s="58"/>
      <c r="C95" s="61"/>
      <c r="D95" s="62"/>
      <c r="E95" s="62"/>
    </row>
    <row r="96" spans="1:5">
      <c r="A96" s="58"/>
      <c r="B96" s="58"/>
      <c r="C96" s="61"/>
      <c r="D96" s="62"/>
      <c r="E96" s="62"/>
    </row>
    <row r="97" spans="1:5">
      <c r="A97" s="58"/>
      <c r="B97" s="58"/>
      <c r="C97" s="61"/>
      <c r="D97" s="62"/>
      <c r="E97" s="62"/>
    </row>
    <row r="98" spans="1:5">
      <c r="A98" s="58"/>
      <c r="B98" s="58"/>
      <c r="C98" s="61"/>
      <c r="D98" s="62"/>
      <c r="E98" s="62"/>
    </row>
    <row r="99" spans="1:5">
      <c r="A99" s="58"/>
      <c r="B99" s="58"/>
      <c r="C99" s="61"/>
      <c r="D99" s="62"/>
      <c r="E99" s="62"/>
    </row>
    <row r="100" spans="1:5">
      <c r="A100" s="58"/>
      <c r="B100" s="58"/>
      <c r="C100" s="61"/>
      <c r="D100" s="62"/>
      <c r="E100" s="62"/>
    </row>
    <row r="101" spans="1:5">
      <c r="A101" s="58"/>
      <c r="B101" s="58"/>
      <c r="C101" s="61"/>
      <c r="D101" s="62"/>
      <c r="E101" s="62"/>
    </row>
    <row r="102" spans="1:5">
      <c r="A102" s="58"/>
      <c r="B102" s="58"/>
      <c r="C102" s="61"/>
      <c r="D102" s="62"/>
      <c r="E102" s="62"/>
    </row>
    <row r="103" spans="1:5">
      <c r="A103" s="58"/>
      <c r="B103" s="58"/>
      <c r="C103" s="61"/>
      <c r="D103" s="62"/>
      <c r="E103" s="62"/>
    </row>
    <row r="104" spans="1:5">
      <c r="A104" s="58"/>
      <c r="B104" s="58"/>
      <c r="C104" s="61"/>
      <c r="D104" s="62"/>
      <c r="E104" s="62"/>
    </row>
    <row r="105" spans="1:5">
      <c r="A105" s="58"/>
      <c r="B105" s="58"/>
      <c r="C105" s="61"/>
      <c r="D105" s="62"/>
      <c r="E105" s="62"/>
    </row>
    <row r="106" spans="1:5">
      <c r="A106" s="58"/>
      <c r="B106" s="58"/>
      <c r="C106" s="61"/>
      <c r="D106" s="62"/>
      <c r="E106" s="62"/>
    </row>
    <row r="107" spans="1:5">
      <c r="A107" s="58"/>
      <c r="B107" s="58"/>
      <c r="C107" s="61"/>
      <c r="D107" s="62"/>
      <c r="E107" s="62"/>
    </row>
    <row r="108" spans="1:5">
      <c r="A108" s="58"/>
      <c r="B108" s="58"/>
      <c r="C108" s="61"/>
      <c r="D108" s="62"/>
      <c r="E108" s="62"/>
    </row>
    <row r="109" spans="1:5">
      <c r="A109" s="58"/>
      <c r="B109" s="58"/>
      <c r="C109" s="61"/>
      <c r="D109" s="62"/>
      <c r="E109" s="62"/>
    </row>
    <row r="110" spans="1:5">
      <c r="A110" s="58"/>
      <c r="B110" s="58"/>
      <c r="C110" s="61"/>
      <c r="D110" s="62"/>
      <c r="E110" s="62"/>
    </row>
    <row r="111" spans="1:5">
      <c r="A111" s="58"/>
      <c r="B111" s="58"/>
      <c r="C111" s="61"/>
      <c r="D111" s="62"/>
      <c r="E111" s="62"/>
    </row>
    <row r="112" spans="1:5">
      <c r="A112" s="58"/>
      <c r="B112" s="58"/>
      <c r="C112" s="61"/>
      <c r="D112" s="62"/>
      <c r="E112" s="62"/>
    </row>
    <row r="113" spans="1:5">
      <c r="A113" s="58"/>
      <c r="B113" s="58"/>
      <c r="C113" s="61"/>
      <c r="D113" s="62"/>
      <c r="E113" s="62"/>
    </row>
    <row r="114" spans="1:5">
      <c r="A114" s="58"/>
      <c r="B114" s="58"/>
      <c r="C114" s="61"/>
      <c r="D114" s="62"/>
      <c r="E114" s="62"/>
    </row>
  </sheetData>
  <sheetProtection algorithmName="SHA-512" hashValue="8RuO0y17CLxIfjpm8lHgGZGOXRnJhg7bosrSq7vhuhU39P8+L8c2NnVah/cA5iJuQo/ZEninlLHCRCV5kJsCrQ==" saltValue="im721nmqIyt+XYaX6oO4sg==" spinCount="100000" sheet="1" objects="1" scenarios="1"/>
  <mergeCells count="5">
    <mergeCell ref="B7:F7"/>
    <mergeCell ref="B3:F3"/>
    <mergeCell ref="B4:F4"/>
    <mergeCell ref="B5:F5"/>
    <mergeCell ref="B6:F6"/>
  </mergeCells>
  <pageMargins left="0.70866141732283472" right="0.70866141732283472" top="0.74803149606299213" bottom="0.74803149606299213" header="0.31496062992125984" footer="0.31496062992125984"/>
  <pageSetup paperSize="9" scale="80" firstPageNumber="23" orientation="portrait" useFirstPageNumber="1" r:id="rId1"/>
  <headerFooter>
    <oddFooter>&amp;LPONUDBENI PREDRAČUN VRTEC MLADI ROD ENOTA ČIRA ČARA&amp;R&amp;P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F77"/>
  <sheetViews>
    <sheetView showZeros="0" topLeftCell="A4" workbookViewId="0">
      <selection activeCell="F16" sqref="F16"/>
    </sheetView>
  </sheetViews>
  <sheetFormatPr defaultColWidth="8.85546875" defaultRowHeight="15"/>
  <cols>
    <col min="1" max="1" width="9.7109375" style="20" customWidth="1"/>
    <col min="2" max="2" width="45.7109375" style="20" customWidth="1"/>
    <col min="3" max="3" width="5.7109375" style="49" customWidth="1"/>
    <col min="4" max="4" width="6.7109375" style="49" customWidth="1"/>
    <col min="5" max="5" width="9.7109375" style="49" customWidth="1"/>
    <col min="6" max="6" width="9.7109375" style="43" customWidth="1"/>
    <col min="7" max="16384" width="8.85546875" style="20"/>
  </cols>
  <sheetData>
    <row r="1" spans="1:6">
      <c r="A1" s="18" t="s">
        <v>54</v>
      </c>
      <c r="B1" s="18" t="s">
        <v>60</v>
      </c>
    </row>
    <row r="2" spans="1:6">
      <c r="A2" s="18"/>
      <c r="B2" s="18"/>
    </row>
    <row r="3" spans="1:6" ht="45" customHeight="1">
      <c r="A3" s="18"/>
      <c r="B3" s="433" t="s">
        <v>114</v>
      </c>
      <c r="C3" s="433"/>
      <c r="D3" s="433"/>
      <c r="E3" s="433"/>
      <c r="F3" s="433"/>
    </row>
    <row r="4" spans="1:6" ht="45" customHeight="1">
      <c r="A4" s="18"/>
      <c r="B4" s="433" t="s">
        <v>103</v>
      </c>
      <c r="C4" s="433"/>
      <c r="D4" s="433"/>
      <c r="E4" s="433"/>
      <c r="F4" s="433"/>
    </row>
    <row r="5" spans="1:6" ht="45" customHeight="1">
      <c r="A5" s="18"/>
      <c r="B5" s="433" t="s">
        <v>131</v>
      </c>
      <c r="C5" s="433"/>
      <c r="D5" s="433"/>
      <c r="E5" s="433"/>
      <c r="F5" s="433"/>
    </row>
    <row r="6" spans="1:6" ht="45" customHeight="1">
      <c r="A6" s="18"/>
      <c r="B6" s="433" t="s">
        <v>115</v>
      </c>
      <c r="C6" s="433"/>
      <c r="D6" s="433"/>
      <c r="E6" s="433"/>
      <c r="F6" s="433"/>
    </row>
    <row r="7" spans="1:6">
      <c r="B7" s="21"/>
      <c r="C7" s="21"/>
      <c r="D7" s="21"/>
      <c r="E7" s="21"/>
      <c r="F7" s="68"/>
    </row>
    <row r="8" spans="1:6" s="55" customFormat="1">
      <c r="A8" s="51" t="s">
        <v>97</v>
      </c>
      <c r="B8" s="52" t="s">
        <v>98</v>
      </c>
      <c r="C8" s="69" t="s">
        <v>74</v>
      </c>
      <c r="D8" s="69" t="s">
        <v>75</v>
      </c>
      <c r="E8" s="71" t="s">
        <v>76</v>
      </c>
      <c r="F8" s="72" t="s">
        <v>77</v>
      </c>
    </row>
    <row r="9" spans="1:6">
      <c r="A9" s="60"/>
      <c r="B9" s="58"/>
      <c r="C9" s="61"/>
      <c r="D9" s="62"/>
      <c r="E9" s="62"/>
    </row>
    <row r="10" spans="1:6" ht="152.25" customHeight="1">
      <c r="A10" s="60" t="s">
        <v>12</v>
      </c>
      <c r="B10" s="58" t="s">
        <v>253</v>
      </c>
      <c r="C10" s="61" t="s">
        <v>82</v>
      </c>
      <c r="D10" s="62">
        <v>5</v>
      </c>
      <c r="E10" s="166"/>
      <c r="F10" s="43">
        <f>SUM(D10*E10)</f>
        <v>0</v>
      </c>
    </row>
    <row r="11" spans="1:6">
      <c r="A11" s="60"/>
      <c r="B11" s="58"/>
      <c r="C11" s="61"/>
      <c r="D11" s="62"/>
      <c r="E11" s="62"/>
    </row>
    <row r="12" spans="1:6" ht="165" customHeight="1">
      <c r="A12" s="60" t="s">
        <v>106</v>
      </c>
      <c r="B12" s="58" t="s">
        <v>466</v>
      </c>
      <c r="C12" s="61" t="s">
        <v>82</v>
      </c>
      <c r="D12" s="62">
        <v>2</v>
      </c>
      <c r="E12" s="166"/>
      <c r="F12" s="43">
        <f>SUM(D12*E12)</f>
        <v>0</v>
      </c>
    </row>
    <row r="13" spans="1:6">
      <c r="A13" s="60"/>
      <c r="B13" s="66"/>
      <c r="C13" s="75"/>
      <c r="D13" s="77"/>
      <c r="E13" s="77"/>
      <c r="F13" s="78"/>
    </row>
    <row r="14" spans="1:6">
      <c r="A14" s="60"/>
      <c r="B14" s="86" t="s">
        <v>147</v>
      </c>
      <c r="C14" s="87"/>
      <c r="D14" s="88"/>
      <c r="E14" s="88"/>
      <c r="F14" s="89">
        <f>SUM(F9:F13)</f>
        <v>0</v>
      </c>
    </row>
    <row r="15" spans="1:6">
      <c r="A15" s="60"/>
      <c r="B15" s="66" t="s">
        <v>613</v>
      </c>
      <c r="C15" s="65"/>
      <c r="D15" s="65"/>
      <c r="E15" s="65"/>
      <c r="F15" s="65">
        <f>SUM(F14*0.1)</f>
        <v>0</v>
      </c>
    </row>
    <row r="16" spans="1:6">
      <c r="A16" s="60"/>
      <c r="B16" s="67" t="s">
        <v>494</v>
      </c>
      <c r="F16" s="43">
        <f>SUM(F14:F15)</f>
        <v>0</v>
      </c>
    </row>
    <row r="17" spans="1:5">
      <c r="A17" s="60"/>
      <c r="B17" s="58"/>
      <c r="C17" s="61"/>
      <c r="D17" s="62"/>
      <c r="E17" s="62"/>
    </row>
    <row r="18" spans="1:5">
      <c r="A18" s="60"/>
      <c r="B18" s="58"/>
      <c r="C18" s="61"/>
      <c r="D18" s="62"/>
      <c r="E18" s="62"/>
    </row>
    <row r="19" spans="1:5">
      <c r="A19" s="60"/>
      <c r="B19" s="58"/>
      <c r="C19" s="61"/>
      <c r="D19" s="62"/>
      <c r="E19" s="62"/>
    </row>
    <row r="20" spans="1:5">
      <c r="A20" s="60"/>
      <c r="B20" s="58"/>
      <c r="C20" s="61"/>
      <c r="D20" s="62"/>
      <c r="E20" s="62"/>
    </row>
    <row r="21" spans="1:5">
      <c r="A21" s="60"/>
      <c r="B21" s="58"/>
      <c r="C21" s="61"/>
      <c r="D21" s="62"/>
      <c r="E21" s="62"/>
    </row>
    <row r="22" spans="1:5">
      <c r="A22" s="60"/>
      <c r="B22" s="58"/>
      <c r="C22" s="61"/>
      <c r="D22" s="62"/>
      <c r="E22" s="62"/>
    </row>
    <row r="23" spans="1:5">
      <c r="A23" s="60"/>
      <c r="B23" s="58"/>
      <c r="C23" s="61"/>
      <c r="D23" s="62"/>
      <c r="E23" s="62"/>
    </row>
    <row r="24" spans="1:5">
      <c r="A24" s="60"/>
      <c r="B24" s="58"/>
      <c r="C24" s="61"/>
      <c r="D24" s="62"/>
      <c r="E24" s="62"/>
    </row>
    <row r="25" spans="1:5">
      <c r="A25" s="60"/>
      <c r="B25" s="58"/>
      <c r="C25" s="61"/>
      <c r="D25" s="62"/>
      <c r="E25" s="62"/>
    </row>
    <row r="26" spans="1:5">
      <c r="A26" s="60"/>
      <c r="B26" s="58"/>
      <c r="C26" s="61"/>
      <c r="D26" s="62"/>
      <c r="E26" s="62"/>
    </row>
    <row r="27" spans="1:5">
      <c r="A27" s="60"/>
      <c r="B27" s="58"/>
      <c r="C27" s="61"/>
      <c r="D27" s="62"/>
      <c r="E27" s="62"/>
    </row>
    <row r="28" spans="1:5">
      <c r="A28" s="60"/>
      <c r="B28" s="58"/>
      <c r="C28" s="61"/>
      <c r="D28" s="62"/>
      <c r="E28" s="62"/>
    </row>
    <row r="29" spans="1:5">
      <c r="A29" s="60"/>
      <c r="B29" s="58"/>
      <c r="C29" s="61"/>
      <c r="D29" s="62"/>
      <c r="E29" s="62"/>
    </row>
    <row r="30" spans="1:5">
      <c r="A30" s="60"/>
      <c r="B30" s="58"/>
      <c r="C30" s="61"/>
      <c r="D30" s="62"/>
      <c r="E30" s="62"/>
    </row>
    <row r="31" spans="1:5">
      <c r="A31" s="60"/>
      <c r="B31" s="58"/>
      <c r="C31" s="61"/>
      <c r="D31" s="62"/>
      <c r="E31" s="62"/>
    </row>
    <row r="32" spans="1:5">
      <c r="A32" s="60"/>
      <c r="B32" s="58"/>
      <c r="C32" s="61"/>
      <c r="D32" s="62"/>
      <c r="E32" s="62"/>
    </row>
    <row r="33" spans="1:5">
      <c r="A33" s="60"/>
      <c r="B33" s="58"/>
      <c r="C33" s="61"/>
      <c r="D33" s="62"/>
      <c r="E33" s="62"/>
    </row>
    <row r="34" spans="1:5">
      <c r="A34" s="60"/>
      <c r="B34" s="58"/>
      <c r="C34" s="61"/>
      <c r="D34" s="62"/>
      <c r="E34" s="62"/>
    </row>
    <row r="35" spans="1:5">
      <c r="A35" s="60"/>
      <c r="B35" s="58"/>
      <c r="C35" s="61"/>
      <c r="D35" s="62"/>
      <c r="E35" s="62"/>
    </row>
    <row r="36" spans="1:5">
      <c r="A36" s="60"/>
      <c r="B36" s="58"/>
      <c r="C36" s="61"/>
      <c r="D36" s="62"/>
      <c r="E36" s="62"/>
    </row>
    <row r="37" spans="1:5">
      <c r="A37" s="60"/>
      <c r="B37" s="58"/>
      <c r="C37" s="61"/>
      <c r="D37" s="62"/>
      <c r="E37" s="62"/>
    </row>
    <row r="38" spans="1:5">
      <c r="A38" s="60"/>
      <c r="B38" s="58"/>
      <c r="C38" s="61"/>
      <c r="D38" s="62"/>
      <c r="E38" s="62"/>
    </row>
    <row r="39" spans="1:5">
      <c r="A39" s="60"/>
      <c r="B39" s="58"/>
      <c r="C39" s="61"/>
      <c r="D39" s="62"/>
      <c r="E39" s="62"/>
    </row>
    <row r="40" spans="1:5">
      <c r="A40" s="60"/>
      <c r="B40" s="58"/>
      <c r="C40" s="61"/>
      <c r="D40" s="62"/>
      <c r="E40" s="62"/>
    </row>
    <row r="41" spans="1:5">
      <c r="A41" s="60"/>
      <c r="B41" s="58"/>
      <c r="C41" s="61"/>
      <c r="D41" s="62"/>
      <c r="E41" s="62"/>
    </row>
    <row r="42" spans="1:5">
      <c r="A42" s="60"/>
      <c r="B42" s="58"/>
      <c r="C42" s="61"/>
      <c r="D42" s="62"/>
      <c r="E42" s="62"/>
    </row>
    <row r="43" spans="1:5">
      <c r="A43" s="60"/>
      <c r="B43" s="58"/>
      <c r="C43" s="61"/>
      <c r="D43" s="62"/>
      <c r="E43" s="62"/>
    </row>
    <row r="44" spans="1:5">
      <c r="A44" s="60"/>
      <c r="B44" s="58"/>
      <c r="C44" s="61"/>
      <c r="D44" s="62"/>
      <c r="E44" s="62"/>
    </row>
    <row r="45" spans="1:5">
      <c r="A45" s="60"/>
      <c r="B45" s="58"/>
      <c r="C45" s="61"/>
      <c r="D45" s="62"/>
      <c r="E45" s="62"/>
    </row>
    <row r="46" spans="1:5">
      <c r="A46" s="60"/>
      <c r="B46" s="58"/>
      <c r="C46" s="61"/>
      <c r="D46" s="62"/>
      <c r="E46" s="62"/>
    </row>
    <row r="47" spans="1:5">
      <c r="A47" s="60"/>
      <c r="B47" s="58"/>
      <c r="C47" s="61"/>
      <c r="D47" s="62"/>
      <c r="E47" s="62"/>
    </row>
    <row r="48" spans="1:5">
      <c r="A48" s="60"/>
      <c r="B48" s="58"/>
      <c r="C48" s="61"/>
      <c r="D48" s="62"/>
      <c r="E48" s="62"/>
    </row>
    <row r="49" spans="1:5">
      <c r="A49" s="60"/>
      <c r="B49" s="58"/>
      <c r="C49" s="61"/>
      <c r="D49" s="62"/>
      <c r="E49" s="62"/>
    </row>
    <row r="50" spans="1:5">
      <c r="A50" s="60"/>
      <c r="B50" s="58"/>
      <c r="C50" s="61"/>
      <c r="D50" s="62"/>
      <c r="E50" s="62"/>
    </row>
    <row r="51" spans="1:5">
      <c r="A51" s="60"/>
      <c r="B51" s="58"/>
      <c r="C51" s="61"/>
      <c r="D51" s="62"/>
      <c r="E51" s="62"/>
    </row>
    <row r="52" spans="1:5">
      <c r="A52" s="60"/>
      <c r="B52" s="58"/>
      <c r="C52" s="61"/>
      <c r="D52" s="62"/>
      <c r="E52" s="62"/>
    </row>
    <row r="53" spans="1:5">
      <c r="A53" s="60"/>
      <c r="B53" s="58"/>
      <c r="C53" s="61"/>
      <c r="D53" s="62"/>
      <c r="E53" s="62"/>
    </row>
    <row r="54" spans="1:5">
      <c r="A54" s="60"/>
      <c r="B54" s="58"/>
      <c r="C54" s="61"/>
      <c r="D54" s="62"/>
      <c r="E54" s="62"/>
    </row>
    <row r="55" spans="1:5">
      <c r="A55" s="60"/>
      <c r="B55" s="58"/>
      <c r="C55" s="61"/>
      <c r="D55" s="62"/>
      <c r="E55" s="62"/>
    </row>
    <row r="56" spans="1:5">
      <c r="A56" s="60"/>
      <c r="B56" s="58"/>
      <c r="C56" s="61"/>
      <c r="D56" s="62"/>
      <c r="E56" s="62"/>
    </row>
    <row r="57" spans="1:5">
      <c r="A57" s="60"/>
      <c r="B57" s="58"/>
      <c r="C57" s="61"/>
      <c r="D57" s="62"/>
      <c r="E57" s="62"/>
    </row>
    <row r="58" spans="1:5">
      <c r="A58" s="60"/>
      <c r="B58" s="58"/>
      <c r="C58" s="61"/>
      <c r="D58" s="62"/>
      <c r="E58" s="62"/>
    </row>
    <row r="59" spans="1:5">
      <c r="A59" s="60"/>
      <c r="B59" s="58"/>
      <c r="C59" s="61"/>
      <c r="D59" s="62"/>
      <c r="E59" s="62"/>
    </row>
    <row r="60" spans="1:5">
      <c r="A60" s="60"/>
      <c r="B60" s="58"/>
      <c r="C60" s="61"/>
      <c r="D60" s="62"/>
      <c r="E60" s="62"/>
    </row>
    <row r="61" spans="1:5">
      <c r="A61" s="60"/>
      <c r="B61" s="58"/>
      <c r="C61" s="61"/>
      <c r="D61" s="62"/>
      <c r="E61" s="62"/>
    </row>
    <row r="62" spans="1:5">
      <c r="A62" s="60"/>
      <c r="B62" s="58"/>
      <c r="C62" s="61"/>
      <c r="D62" s="62"/>
      <c r="E62" s="62"/>
    </row>
    <row r="63" spans="1:5">
      <c r="A63" s="60"/>
      <c r="B63" s="58"/>
      <c r="C63" s="61"/>
      <c r="D63" s="62"/>
      <c r="E63" s="62"/>
    </row>
    <row r="64" spans="1:5">
      <c r="A64" s="60"/>
      <c r="B64" s="58"/>
      <c r="C64" s="61"/>
      <c r="D64" s="62"/>
      <c r="E64" s="62"/>
    </row>
    <row r="65" spans="1:5">
      <c r="A65" s="60"/>
      <c r="B65" s="58"/>
      <c r="C65" s="61"/>
      <c r="D65" s="62"/>
      <c r="E65" s="62"/>
    </row>
    <row r="66" spans="1:5">
      <c r="A66" s="60"/>
      <c r="B66" s="58"/>
      <c r="C66" s="61"/>
      <c r="D66" s="62"/>
      <c r="E66" s="62"/>
    </row>
    <row r="67" spans="1:5">
      <c r="A67" s="60"/>
      <c r="B67" s="58"/>
      <c r="C67" s="61"/>
      <c r="D67" s="62"/>
      <c r="E67" s="62"/>
    </row>
    <row r="68" spans="1:5">
      <c r="A68" s="60"/>
      <c r="B68" s="58"/>
      <c r="C68" s="61"/>
      <c r="D68" s="62"/>
      <c r="E68" s="62"/>
    </row>
    <row r="69" spans="1:5">
      <c r="A69" s="60"/>
      <c r="B69" s="58"/>
      <c r="C69" s="61"/>
      <c r="D69" s="62"/>
      <c r="E69" s="62"/>
    </row>
    <row r="70" spans="1:5">
      <c r="A70" s="60"/>
      <c r="B70" s="58"/>
      <c r="C70" s="61"/>
      <c r="D70" s="62"/>
      <c r="E70" s="62"/>
    </row>
    <row r="71" spans="1:5">
      <c r="A71" s="60"/>
      <c r="B71" s="58"/>
      <c r="C71" s="61"/>
      <c r="D71" s="62"/>
      <c r="E71" s="62"/>
    </row>
    <row r="72" spans="1:5">
      <c r="A72" s="60"/>
      <c r="B72" s="58"/>
      <c r="C72" s="61"/>
      <c r="D72" s="62"/>
      <c r="E72" s="62"/>
    </row>
    <row r="73" spans="1:5">
      <c r="A73" s="60"/>
      <c r="B73" s="58"/>
      <c r="C73" s="61"/>
      <c r="D73" s="62"/>
      <c r="E73" s="62"/>
    </row>
    <row r="74" spans="1:5">
      <c r="A74" s="60"/>
      <c r="B74" s="58"/>
      <c r="C74" s="61"/>
      <c r="D74" s="62"/>
      <c r="E74" s="62"/>
    </row>
    <row r="75" spans="1:5">
      <c r="A75" s="60"/>
      <c r="B75" s="58"/>
      <c r="C75" s="61"/>
      <c r="D75" s="62"/>
      <c r="E75" s="62"/>
    </row>
    <row r="76" spans="1:5">
      <c r="A76" s="60"/>
      <c r="B76" s="58"/>
      <c r="C76" s="61"/>
      <c r="D76" s="62"/>
      <c r="E76" s="62"/>
    </row>
    <row r="77" spans="1:5">
      <c r="A77" s="60"/>
      <c r="B77" s="58"/>
      <c r="C77" s="61"/>
      <c r="D77" s="62"/>
      <c r="E77" s="62"/>
    </row>
  </sheetData>
  <sheetProtection algorithmName="SHA-512" hashValue="7gn8KJ8+FrarLHUyQ8WH1qUK/YuzIUmV4emwqj9oTu+52J7M1BhdgTiwAs53BGUkk2lCeBrutr67CNyG29eOQQ==" saltValue="N1x8bJGH/7Lz+4I+fcidlA==" spinCount="100000" sheet="1" objects="1" scenarios="1"/>
  <mergeCells count="4">
    <mergeCell ref="B3:F3"/>
    <mergeCell ref="B4:F4"/>
    <mergeCell ref="B5:F5"/>
    <mergeCell ref="B6:F6"/>
  </mergeCells>
  <pageMargins left="0.70866141732283472" right="0.70866141732283472" top="0.74803149606299213" bottom="0.74803149606299213" header="0.31496062992125984" footer="0.31496062992125984"/>
  <pageSetup paperSize="9" scale="80" firstPageNumber="30" orientation="portrait" useFirstPageNumber="1" r:id="rId1"/>
  <headerFooter>
    <oddFooter>&amp;LPONUDBENI PREDRAČUN VRTEC MLADI ROD ENOTA ČIRA ČARA&amp;R&amp;P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24</vt:i4>
      </vt:variant>
      <vt:variant>
        <vt:lpstr>Imenovani obsegi</vt:lpstr>
      </vt:variant>
      <vt:variant>
        <vt:i4>22</vt:i4>
      </vt:variant>
    </vt:vector>
  </HeadingPairs>
  <TitlesOfParts>
    <vt:vector size="46" baseType="lpstr">
      <vt:lpstr>Skupna</vt:lpstr>
      <vt:lpstr>Splošna navodila</vt:lpstr>
      <vt:lpstr>Rekapitulacija</vt:lpstr>
      <vt:lpstr>Pripravljalna in rušitvena dela</vt:lpstr>
      <vt:lpstr>Zemeljska dela</vt:lpstr>
      <vt:lpstr>Betonska dela</vt:lpstr>
      <vt:lpstr>Tesarska dela</vt:lpstr>
      <vt:lpstr>Zidarska dela</vt:lpstr>
      <vt:lpstr>Kanalizacija</vt:lpstr>
      <vt:lpstr>Krovsko kleparska dela</vt:lpstr>
      <vt:lpstr>Ključavničarska dela</vt:lpstr>
      <vt:lpstr>Mizarska dela</vt:lpstr>
      <vt:lpstr>Keramičarska dela</vt:lpstr>
      <vt:lpstr>Okna in steklarska dela</vt:lpstr>
      <vt:lpstr>Slikopleskarska dela</vt:lpstr>
      <vt:lpstr>Podopolagalska dela</vt:lpstr>
      <vt:lpstr>Teraco in kamen</vt:lpstr>
      <vt:lpstr>Lahke predelne stene</vt:lpstr>
      <vt:lpstr>Fasada</vt:lpstr>
      <vt:lpstr>Zunanja ureditev</vt:lpstr>
      <vt:lpstr>Ostalo</vt:lpstr>
      <vt:lpstr>Električne napeljave</vt:lpstr>
      <vt:lpstr>STROJNE INSTALACIJE</vt:lpstr>
      <vt:lpstr>SEZNAM PONUJENE OPREME</vt:lpstr>
      <vt:lpstr>'Betonska dela'!Področje_tiskanja</vt:lpstr>
      <vt:lpstr>Fasada!Področje_tiskanja</vt:lpstr>
      <vt:lpstr>Kanalizacija!Področje_tiskanja</vt:lpstr>
      <vt:lpstr>'Keramičarska dela'!Področje_tiskanja</vt:lpstr>
      <vt:lpstr>'Ključavničarska dela'!Področje_tiskanja</vt:lpstr>
      <vt:lpstr>'Krovsko kleparska dela'!Področje_tiskanja</vt:lpstr>
      <vt:lpstr>'Lahke predelne stene'!Področje_tiskanja</vt:lpstr>
      <vt:lpstr>'Mizarska dela'!Področje_tiskanja</vt:lpstr>
      <vt:lpstr>'Okna in steklarska dela'!Področje_tiskanja</vt:lpstr>
      <vt:lpstr>Ostalo!Področje_tiskanja</vt:lpstr>
      <vt:lpstr>'Podopolagalska dela'!Področje_tiskanja</vt:lpstr>
      <vt:lpstr>'Pripravljalna in rušitvena dela'!Področje_tiskanja</vt:lpstr>
      <vt:lpstr>Rekapitulacija!Področje_tiskanja</vt:lpstr>
      <vt:lpstr>Skupna!Področje_tiskanja</vt:lpstr>
      <vt:lpstr>'Slikopleskarska dela'!Področje_tiskanja</vt:lpstr>
      <vt:lpstr>'STROJNE INSTALACIJE'!Področje_tiskanja</vt:lpstr>
      <vt:lpstr>'Teraco in kamen'!Področje_tiskanja</vt:lpstr>
      <vt:lpstr>'Tesarska dela'!Področje_tiskanja</vt:lpstr>
      <vt:lpstr>'Zemeljska dela'!Področje_tiskanja</vt:lpstr>
      <vt:lpstr>'Zidarska dela'!Področje_tiskanja</vt:lpstr>
      <vt:lpstr>'Zunanja ureditev'!Področje_tiskanja</vt:lpstr>
      <vt:lpstr>'SEZNAM PONUJENE OPREME'!Tiskanje_naslovov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2014-01-25T09:39:05Z</dcterms:created>
  <dcterms:modified xsi:type="dcterms:W3CDTF">2017-03-10T11:16:27Z</dcterms:modified>
</cp:coreProperties>
</file>