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2885"/>
  </bookViews>
  <sheets>
    <sheet name="PONUDBENI PREDRAČUN" sheetId="7" r:id="rId1"/>
    <sheet name="DODATNE ZAHTEVE" sheetId="8" r:id="rId2"/>
    <sheet name="SEZNAM PONUJENE OPREME" sheetId="9" r:id="rId3"/>
  </sheets>
  <definedNames>
    <definedName name="_xlnm.Print_Area" localSheetId="1">'DODATNE ZAHTEVE'!$A$1:$C$125</definedName>
    <definedName name="_xlnm.Print_Titles" localSheetId="0">'PONUDBENI PREDRAČUN'!$69:$70</definedName>
    <definedName name="_xlnm.Print_Titles" localSheetId="2">'SEZNAM PONUJENE OPREME'!$3:$5</definedName>
  </definedNames>
  <calcPr calcId="162913"/>
</workbook>
</file>

<file path=xl/calcChain.xml><?xml version="1.0" encoding="utf-8"?>
<calcChain xmlns="http://schemas.openxmlformats.org/spreadsheetml/2006/main">
  <c r="F438" i="7" l="1"/>
  <c r="F362" i="7"/>
  <c r="F365" i="7"/>
  <c r="F368" i="7"/>
  <c r="F371" i="7"/>
  <c r="F374" i="7"/>
  <c r="F377" i="7"/>
  <c r="F381" i="7"/>
  <c r="F384" i="7"/>
  <c r="F387" i="7"/>
  <c r="F344" i="7" l="1"/>
  <c r="F342" i="7"/>
  <c r="F206" i="7" l="1"/>
  <c r="F205" i="7"/>
  <c r="F204" i="7"/>
  <c r="F203" i="7"/>
  <c r="F202" i="7"/>
  <c r="F607" i="7" l="1"/>
  <c r="F605" i="7"/>
  <c r="F603" i="7"/>
  <c r="F601" i="7"/>
  <c r="F599" i="7"/>
  <c r="F597" i="7"/>
  <c r="F590" i="7"/>
  <c r="F588" i="7"/>
  <c r="F586" i="7"/>
  <c r="F584" i="7"/>
  <c r="F582" i="7"/>
  <c r="F580" i="7"/>
  <c r="F578" i="7"/>
  <c r="F576" i="7"/>
  <c r="F574" i="7"/>
  <c r="F566" i="7"/>
  <c r="F570" i="7" s="1"/>
  <c r="F456" i="7" s="1"/>
  <c r="F541" i="7"/>
  <c r="F539" i="7"/>
  <c r="F537" i="7"/>
  <c r="F536" i="7"/>
  <c r="F535" i="7"/>
  <c r="F530" i="7"/>
  <c r="F528" i="7"/>
  <c r="F526" i="7"/>
  <c r="F519" i="7"/>
  <c r="F517" i="7"/>
  <c r="F515" i="7"/>
  <c r="F513" i="7"/>
  <c r="F510" i="7"/>
  <c r="F509" i="7"/>
  <c r="F505" i="7"/>
  <c r="F500" i="7"/>
  <c r="F499" i="7"/>
  <c r="F498" i="7"/>
  <c r="F497" i="7"/>
  <c r="F496" i="7"/>
  <c r="F489" i="7"/>
  <c r="F487" i="7"/>
  <c r="F485" i="7"/>
  <c r="F483" i="7"/>
  <c r="F481" i="7"/>
  <c r="F434" i="7"/>
  <c r="F432" i="7"/>
  <c r="F430" i="7"/>
  <c r="F427" i="7"/>
  <c r="F424" i="7"/>
  <c r="F421" i="7"/>
  <c r="F418" i="7"/>
  <c r="F415" i="7"/>
  <c r="F413" i="7"/>
  <c r="F410" i="7"/>
  <c r="F407" i="7"/>
  <c r="F404" i="7"/>
  <c r="F401" i="7"/>
  <c r="F398" i="7"/>
  <c r="F392" i="7"/>
  <c r="F521" i="7" l="1"/>
  <c r="F452" i="7" s="1"/>
  <c r="F594" i="7"/>
  <c r="F458" i="7" s="1"/>
  <c r="F610" i="7"/>
  <c r="F460" i="7" s="1"/>
  <c r="F491" i="7"/>
  <c r="F450" i="7" s="1"/>
  <c r="F543" i="7"/>
  <c r="F454" i="7" s="1"/>
  <c r="F436" i="7"/>
  <c r="F62" i="7" s="1"/>
  <c r="F27" i="7" s="1"/>
  <c r="F197" i="7"/>
  <c r="F464" i="7" l="1"/>
  <c r="F467" i="7" s="1"/>
  <c r="F65" i="7" s="1"/>
  <c r="F28" i="7" s="1"/>
  <c r="F199" i="7"/>
  <c r="F198" i="7"/>
  <c r="A215" i="7"/>
  <c r="F340" i="7"/>
  <c r="A338" i="7"/>
  <c r="A340" i="7" s="1"/>
  <c r="A342" i="7" s="1"/>
  <c r="A344" i="7" s="1"/>
  <c r="F338" i="7"/>
  <c r="F336" i="7"/>
  <c r="F346" i="7" l="1"/>
  <c r="F468" i="7"/>
  <c r="F469" i="7" s="1"/>
  <c r="F56" i="7"/>
  <c r="F244" i="7"/>
  <c r="F191" i="7" l="1"/>
  <c r="F188" i="7"/>
  <c r="F327" i="7"/>
  <c r="F329" i="7" s="1"/>
  <c r="F313" i="7"/>
  <c r="F311" i="7"/>
  <c r="F304" i="7"/>
  <c r="F303" i="7"/>
  <c r="F300" i="7"/>
  <c r="F299" i="7"/>
  <c r="F293" i="7"/>
  <c r="F289" i="7"/>
  <c r="F286" i="7"/>
  <c r="F283" i="7"/>
  <c r="F280" i="7"/>
  <c r="F277" i="7"/>
  <c r="F274" i="7"/>
  <c r="F271" i="7"/>
  <c r="F268" i="7"/>
  <c r="F238" i="7"/>
  <c r="F237" i="7"/>
  <c r="F236" i="7"/>
  <c r="F223" i="7"/>
  <c r="F221" i="7"/>
  <c r="F215" i="7"/>
  <c r="F213" i="7"/>
  <c r="F227" i="7"/>
  <c r="F229" i="7"/>
  <c r="F219" i="7" l="1"/>
  <c r="F194" i="7"/>
  <c r="F141" i="7"/>
  <c r="F139" i="7"/>
  <c r="F138" i="7"/>
  <c r="F143" i="7"/>
  <c r="A137" i="7"/>
  <c r="A141" i="7" s="1"/>
  <c r="A143" i="7" s="1"/>
  <c r="F135" i="7"/>
  <c r="F145" i="7" l="1"/>
  <c r="F37" i="7" s="1"/>
  <c r="F165" i="7"/>
  <c r="F163" i="7"/>
  <c r="A163" i="7"/>
  <c r="A165" i="7" s="1"/>
  <c r="F161" i="7"/>
  <c r="F115" i="7"/>
  <c r="F113" i="7"/>
  <c r="F119" i="7"/>
  <c r="F111" i="7"/>
  <c r="F109" i="7"/>
  <c r="F107" i="7"/>
  <c r="F151" i="7"/>
  <c r="A153" i="7"/>
  <c r="F153" i="7"/>
  <c r="F167" i="7" l="1"/>
  <c r="F39" i="7" s="1"/>
  <c r="F155" i="7"/>
  <c r="F38" i="7" s="1"/>
  <c r="F265" i="7"/>
  <c r="F320" i="7"/>
  <c r="F322" i="7" l="1"/>
  <c r="F49" i="7" s="1"/>
  <c r="F242" i="7" l="1"/>
  <c r="F240" i="7"/>
  <c r="F233" i="7"/>
  <c r="F296" i="7"/>
  <c r="F292" i="7"/>
  <c r="A264" i="7"/>
  <c r="A267" i="7" s="1"/>
  <c r="A270" i="7" s="1"/>
  <c r="A273" i="7" s="1"/>
  <c r="A276" i="7" s="1"/>
  <c r="A279" i="7" s="1"/>
  <c r="A282" i="7" s="1"/>
  <c r="A285" i="7" s="1"/>
  <c r="A288" i="7" s="1"/>
  <c r="A291" i="7" s="1"/>
  <c r="A295" i="7" s="1"/>
  <c r="A298" i="7" s="1"/>
  <c r="A302" i="7" s="1"/>
  <c r="F262" i="7"/>
  <c r="F86" i="7"/>
  <c r="F306" i="7" l="1"/>
  <c r="F47" i="7" s="1"/>
  <c r="F225" i="7"/>
  <c r="F184" i="7"/>
  <c r="F121" i="7"/>
  <c r="F123" i="7"/>
  <c r="F180" i="7"/>
  <c r="F208" i="7" s="1"/>
  <c r="F185" i="7"/>
  <c r="A313" i="7" l="1"/>
  <c r="F125" i="7"/>
  <c r="F105" i="7"/>
  <c r="A86" i="7"/>
  <c r="F98" i="7"/>
  <c r="F96" i="7"/>
  <c r="F94" i="7"/>
  <c r="F92" i="7"/>
  <c r="F90" i="7"/>
  <c r="F88" i="7"/>
  <c r="F84" i="7"/>
  <c r="F83" i="7"/>
  <c r="F82" i="7"/>
  <c r="F81" i="7"/>
  <c r="F80" i="7"/>
  <c r="F79" i="7"/>
  <c r="F78" i="7"/>
  <c r="F77" i="7"/>
  <c r="F231" i="7"/>
  <c r="F246" i="7" s="1"/>
  <c r="A183" i="7"/>
  <c r="A187" i="7" s="1"/>
  <c r="F117" i="7"/>
  <c r="F127" i="7"/>
  <c r="A107" i="7"/>
  <c r="A109" i="7" s="1"/>
  <c r="A111" i="7" s="1"/>
  <c r="A113" i="7" s="1"/>
  <c r="A115" i="7" s="1"/>
  <c r="A117" i="7" s="1"/>
  <c r="A119" i="7" s="1"/>
  <c r="A121" i="7" s="1"/>
  <c r="A123" i="7" s="1"/>
  <c r="A125" i="7" s="1"/>
  <c r="A127" i="7" s="1"/>
  <c r="A88" i="7" l="1"/>
  <c r="A90" i="7" s="1"/>
  <c r="A92" i="7" s="1"/>
  <c r="A94" i="7" s="1"/>
  <c r="A96" i="7" s="1"/>
  <c r="A98" i="7" s="1"/>
  <c r="A190" i="7"/>
  <c r="A193" i="7" s="1"/>
  <c r="A196" i="7" s="1"/>
  <c r="A219" i="7" s="1"/>
  <c r="A221" i="7" s="1"/>
  <c r="A223" i="7" s="1"/>
  <c r="A225" i="7" s="1"/>
  <c r="A227" i="7" s="1"/>
  <c r="A229" i="7" s="1"/>
  <c r="A231" i="7" s="1"/>
  <c r="A233" i="7" s="1"/>
  <c r="A235" i="7" s="1"/>
  <c r="A240" i="7" s="1"/>
  <c r="A242" i="7" s="1"/>
  <c r="A244" i="7" s="1"/>
  <c r="F45" i="7"/>
  <c r="F50" i="7"/>
  <c r="F46" i="7"/>
  <c r="F129" i="7"/>
  <c r="F36" i="7" s="1"/>
  <c r="F315" i="7"/>
  <c r="F48" i="7" s="1"/>
  <c r="F100" i="7"/>
  <c r="F35" i="7" s="1"/>
  <c r="F51" i="7" l="1"/>
  <c r="F25" i="7" s="1"/>
  <c r="F40" i="7"/>
  <c r="F24" i="7" l="1"/>
  <c r="E350" i="7"/>
  <c r="F350" i="7" s="1"/>
  <c r="F352" i="7" s="1"/>
  <c r="F57" i="7" s="1"/>
  <c r="A434" i="7" l="1"/>
  <c r="F58" i="7"/>
  <c r="F26" i="7" s="1"/>
  <c r="F29" i="7" s="1"/>
  <c r="F30" i="7" l="1"/>
  <c r="F31" i="7" s="1"/>
</calcChain>
</file>

<file path=xl/sharedStrings.xml><?xml version="1.0" encoding="utf-8"?>
<sst xmlns="http://schemas.openxmlformats.org/spreadsheetml/2006/main" count="754" uniqueCount="486">
  <si>
    <t xml:space="preserve">OBJEKT:   </t>
  </si>
  <si>
    <t xml:space="preserve">INVESTITOR:  </t>
  </si>
  <si>
    <t xml:space="preserve">ŠTEVILKA PROJEKTA:  </t>
  </si>
  <si>
    <t>SKUPNA REKAPITULACIJA</t>
  </si>
  <si>
    <t>post.</t>
  </si>
  <si>
    <t>opis postavke</t>
  </si>
  <si>
    <t>količina</t>
  </si>
  <si>
    <t>€</t>
  </si>
  <si>
    <t>SLIKO-PLESKARSKA DELA</t>
  </si>
  <si>
    <t>SKUPAJ SLIKO-PLESKARSKA DELA:</t>
  </si>
  <si>
    <t>Splošni opis elementov na objektu:</t>
  </si>
  <si>
    <t>POPIS ARHITEKTURA</t>
  </si>
  <si>
    <t>GRADBENA IN ZAKLJUČNA DELA</t>
  </si>
  <si>
    <t>RUŠITVENA DELA</t>
  </si>
  <si>
    <t>SKUPAJ RUŠITVENA DELA:</t>
  </si>
  <si>
    <t>B,1</t>
  </si>
  <si>
    <t>B,2</t>
  </si>
  <si>
    <t>SKUPAJ FASADERSKA DELA:</t>
  </si>
  <si>
    <t>FASADERSKA DELA</t>
  </si>
  <si>
    <t>B,3</t>
  </si>
  <si>
    <t>C,1</t>
  </si>
  <si>
    <t>kpl</t>
  </si>
  <si>
    <t>A/</t>
  </si>
  <si>
    <t>B/</t>
  </si>
  <si>
    <t>C/</t>
  </si>
  <si>
    <t>s projektantsko oceno vrednosti del</t>
  </si>
  <si>
    <t>A,2</t>
  </si>
  <si>
    <t>A,3</t>
  </si>
  <si>
    <t>Pripravljalna dela, ki zajemajo naslednje postavke:</t>
  </si>
  <si>
    <t>ur</t>
  </si>
  <si>
    <t xml:space="preserve"> - prijava gradbišča za izdelavo projekta dovoza in odvoza z gradbišča in lokacijo začasne deponije materialov, ruševin.</t>
  </si>
  <si>
    <t xml:space="preserve"> - ureditev gradbiščnega vodovodnega priključka  na javni vodovod po zahtevah upravljalca.</t>
  </si>
  <si>
    <t xml:space="preserve"> - ureditev gradbiščnega elektro priključka z začasno gradbiščno elektro omarico in izvedbo meritev.</t>
  </si>
  <si>
    <t>kos</t>
  </si>
  <si>
    <t xml:space="preserve"> - stroški ureditve gradbišča, namestitev pisarniškega kontejnerja, garderob za delavce, barake za orodje, kemičnega WC-ja, pavšal.</t>
  </si>
  <si>
    <t xml:space="preserve">Izdelava protiprašne zavese z praho nepropustno tkanino na fasadnem odru. 
</t>
  </si>
  <si>
    <t xml:space="preserve">Montaža in demontaža strehe nad zadnjim odrom iz cevi cevnega odra pokrite z deskami in strešno lepenko. Obračun po tlorisni površini nadstreška.
</t>
  </si>
  <si>
    <t>ME</t>
  </si>
  <si>
    <t>cena/enoto</t>
  </si>
  <si>
    <t>A1</t>
  </si>
  <si>
    <t>PRIPRAVLJALNA DELA</t>
  </si>
  <si>
    <t>SKUPAJ PRIPRAVLJALNA DELA:</t>
  </si>
  <si>
    <t xml:space="preserve"> - strošek izdelave varnostnega načrta.</t>
  </si>
  <si>
    <t xml:space="preserve"> - strošek varnostnega inženirja za čas del.</t>
  </si>
  <si>
    <t>Izdelava kvalitetnega dostopa na fasadni oder preko tipskih vgrajenih lestev na odru.</t>
  </si>
  <si>
    <t>Odstranitev obstoječih vertikalnih odvodov strelovodov na fasadi skupaj z zidnimi pritrdili.</t>
  </si>
  <si>
    <t>Transport ruševin in gradbenih odpadkov na začasno gradbiščno deponijo pred objektom. Vključno z najemom zabojnika, odvozom gradbenih odpadkov n plačilom predelave gradbenih odpadkov ter dostavo ustreznega evidenčnega lista za gradbene odpadke (po pravilniku).</t>
  </si>
  <si>
    <t xml:space="preserve"> - gradbiščna ograja z gradbiščnimi vrati, kot fizična zapora.</t>
  </si>
  <si>
    <t>Ponovna montaža zunanjih enot klimatskih naprav s konzolnimi nosilci prilagojenimi odmikom novega izolativnega fasadnega ovoja, vključno s ponovnim polnjenejem plina in poizkusnim zagonom ob dokončani montaži.</t>
  </si>
  <si>
    <t>Vsa dela in detajli se morajo izvajati skladno s Tehničnimi smernicami GIZ PFSTI (TSPFSTI01).</t>
  </si>
  <si>
    <t>Izvajalec mora pridobiti tehnične smernice s strani dobavitelja materiala za fasado in opraviti Pull-off test za sidranje.</t>
  </si>
  <si>
    <t>OSTALA DELA</t>
  </si>
  <si>
    <t>Okna morajo biti zatesnjena z EPDM tesnili.</t>
  </si>
  <si>
    <t>ZEMELJSKA DELA</t>
  </si>
  <si>
    <t>V ceni postavk je potrebno zajeti tudi vsa potrebna pomožna dela.</t>
  </si>
  <si>
    <t>Bo-Ing 3000 d.o.o.</t>
  </si>
  <si>
    <t>Šlandrov trg 20a</t>
  </si>
  <si>
    <t>3310 Žalec</t>
  </si>
  <si>
    <t>ENERGETSKA SANACIJA VRTCA VODMAT</t>
  </si>
  <si>
    <t>VRTEC VODMAT</t>
  </si>
  <si>
    <t>Korytkova 24, 1000 LJUBLJANA</t>
  </si>
  <si>
    <t>A/ GRADBENA DELA</t>
  </si>
  <si>
    <t>B/ ZAKLJUČNA DELA</t>
  </si>
  <si>
    <t>GRADBENA DELA</t>
  </si>
  <si>
    <t>Montaža, amortizacija za čas gradnje in demontaža kvalitetnega fasadnega odra, s kvalitetnim sidranjem, višine do 15 m z izdelavo projekta in statičnega računa.</t>
  </si>
  <si>
    <t>Premični notranji odri, višine do 2,00 m.</t>
  </si>
  <si>
    <t>Zaščita oken in vrat z PVC folijo in odstranitev po zaključku del z zidarskim čiščenjem.</t>
  </si>
  <si>
    <t xml:space="preserve">Izvedba zaščite vhodov z "bled" ploščami, ograjnimi elementi in streho. Obračun po tlorisni površini nadstreška.
</t>
  </si>
  <si>
    <t>Odklop, previdna demontaža in odstranitev zunanjih enot klimatskih naprav s konzolnimi nosilci, s shranjevanjem za ponovno uporabo.</t>
  </si>
  <si>
    <t>Odstranjevanje raznih manjših elementov iz fasadnih površin (razna svetila, hišne številke, napisne table, ostalo…) s shranjevanjem za ponovno uporabo.</t>
  </si>
  <si>
    <t>STAVBNO POHIŠTVO</t>
  </si>
  <si>
    <t>SKUPAJ STAVBNO POHIŠTVO:</t>
  </si>
  <si>
    <t>KROVSKO-KLEPARSKA DELA</t>
  </si>
  <si>
    <t>SKUPAJ KROVSKO-KLEPARSKA DELA:</t>
  </si>
  <si>
    <t>SKUPAJ ZEMELJSKA DELA:</t>
  </si>
  <si>
    <t>MONTAŽNA DELA</t>
  </si>
  <si>
    <t>SKUPAJ MONTAŽNA DELA:</t>
  </si>
  <si>
    <t>barvni ton 2063</t>
  </si>
  <si>
    <t>barvni ton 3050</t>
  </si>
  <si>
    <t>B,4</t>
  </si>
  <si>
    <t>B,5</t>
  </si>
  <si>
    <t>Ponovna namestitev raznih manjših elementov iz fasadnih površin (razna svetila, hišne številke, napisne table, ostalo…).</t>
  </si>
  <si>
    <t>C/ OSTALA DELA</t>
  </si>
  <si>
    <t>REKAPITULACIJA GRADBENIH DEL</t>
  </si>
  <si>
    <t>A1/ PRIPRAVLJALNA DELA</t>
  </si>
  <si>
    <t>A2/ RUŠITVENA DELA</t>
  </si>
  <si>
    <t>A3/ ZEMELJSKA DELA</t>
  </si>
  <si>
    <t>GRADBENA DELA SKUPAJ:</t>
  </si>
  <si>
    <t>REKAPITULACIJA ZAKLJUČNIH DEL</t>
  </si>
  <si>
    <t>REKAPITULACIJA OSTALIH DEL</t>
  </si>
  <si>
    <t>B1/ FASADERSKA DELA</t>
  </si>
  <si>
    <t>B2/ KROVSKO-KLEPARSKA DELA</t>
  </si>
  <si>
    <t>B3/ STAVBNO POHIŠTVO</t>
  </si>
  <si>
    <t>B4/ MONTAŽNA DELA</t>
  </si>
  <si>
    <t>ZAKLJUČNA DELA SKUPAJ:</t>
  </si>
  <si>
    <t>OSTALA DELA SKUPAJ:</t>
  </si>
  <si>
    <t>ZAKLJUČNA DELA</t>
  </si>
  <si>
    <t>Zasip ob objektu, z izkopanim materialom, z izravnavo in utrjevanjem v plasteh. Na mestih obstoječe zazelenitve su vspostavi stanje enako obstoječemu.</t>
  </si>
  <si>
    <t>Čiščenje objekta in gradbišča med in po končanih delih. Pavšal.</t>
  </si>
  <si>
    <t>B,6</t>
  </si>
  <si>
    <t>SUHOMONTAŽNA DELA</t>
  </si>
  <si>
    <t>SKUPAJ SUHOMONTAŽNA DELA:</t>
  </si>
  <si>
    <t>B6/ SLIKO-PLESKARSKA DELA</t>
  </si>
  <si>
    <t>B5/ SUHOMONTAŽNA DELA</t>
  </si>
  <si>
    <t xml:space="preserve"> + ddv 22 %</t>
  </si>
  <si>
    <t>VSE SKUPAJ:</t>
  </si>
  <si>
    <t>SKUPAJ:</t>
  </si>
  <si>
    <t>enota VODMAT, KORYTKOVA 24</t>
  </si>
  <si>
    <t>14/2014</t>
  </si>
  <si>
    <t xml:space="preserve"> - zaščita zunanjih površin pred pričetkom del in čiščenje po končanih delih.</t>
  </si>
  <si>
    <t>Odstranitev dela obstoječe lesene fasadne obloge, vključno z leseno podkonstrukcijo in vmesno toplotno izolacijo iz stiropora debeline 2 cm.</t>
  </si>
  <si>
    <t>Rušenje obstoječih kleparskih izdelkov, odtokov, žlebov ter obrob, zunanjih polic z odvozom na gradbiščno deponijo.</t>
  </si>
  <si>
    <t>Odstranitev obstoječih notranjih lesenih okenskih polic s transportom na gradbiščno deponijo.</t>
  </si>
  <si>
    <t>Odstranitev obstoječih zunanjih pločevinastih okenskih polic s transportom na gradbiščno deponijo.</t>
  </si>
  <si>
    <t>Odstranitev obstoječe pločevinaste strešne kritine s transportom na gradbiščno deponijo.</t>
  </si>
  <si>
    <t>Odstranitev lesenih strešnih letev 5/8 cm z odvozom na gradbiščno deponijo.</t>
  </si>
  <si>
    <t>Odstranitev dotrajane toplotne izolacije iz mineralne volne v debelini 5 cm z odvozom na gradbiščno deponijo.</t>
  </si>
  <si>
    <t>TESARSKA DELA</t>
  </si>
  <si>
    <t>SKUPAJ TESARSKA DELA:</t>
  </si>
  <si>
    <t>Dobava in montaža novih strešnih vzdolžnih in prečnih letev, 2x 5/3 cm, v razmikih za pokrivanje s pločevinasto kritino, z dobavo in montažo paropropustne folije in vsem pritrdilnim materialom ter transporti.</t>
  </si>
  <si>
    <t>Prilagoditev lesenega tlaka teras na novo debelino fasade. Deske se krajšajo za cca. 17 cm.</t>
  </si>
  <si>
    <t>A,4</t>
  </si>
  <si>
    <t>ZIDARSKA DELA</t>
  </si>
  <si>
    <t>SKUPAJ ZIDARSKA DELA:</t>
  </si>
  <si>
    <t>Izdelava vertikalne hidroizolacije obodnih zidov iz dvokomponentne elastične vodotesne mase (npr. Hidrostop elastik oz. proizvod drugega proizvajalca). Upoštevati tudi predhodno izravnavo podlage in pripravo površine za polaganje.</t>
  </si>
  <si>
    <t>A,5</t>
  </si>
  <si>
    <t>Strojno, ročni izkop v zemljini III. Ktg, širine 1,00 m ter globine 60 cm, z odmetom na rob izkopa ter kasnejši zasip za temelji z urjevanjem po plasteh ter pripravo za polaganje tlakovcev, asfalta in betonskih plošč. Višek material naložiti na kamion ter odvoz na trajno deponijo.</t>
  </si>
  <si>
    <t>obstoječe plošče</t>
  </si>
  <si>
    <t>novi tlakovci</t>
  </si>
  <si>
    <t>Prestavitev obstoječih peskolovov zaradi izvedbe toplotne izolacije fasade oz. rušenje le teh po potrebi, kompletno s potrebnim izkopom, pazljivo rušenje okrog odtočne cevi zaradi priključitve novega odtoka peskolova, nalaganjem materiala in odvozom na gradbiščno deponijo.</t>
  </si>
  <si>
    <t>Dobava in vgradnja PE tipskega peskolova fi 30 cm, globine 100 cm z LTŽ pokrovom fi 30 cm, komplet z izdelavo priključkov (priljučitev na odtočno obstoječo cev ter izdelava novega priključka v tleh na vertikalno cev) ter vsemi potrebnimi pomožnimi deli in transporti.</t>
  </si>
  <si>
    <t>A4/ TESARSKA DELA</t>
  </si>
  <si>
    <t>A5/ ZIDARSKA DELA</t>
  </si>
  <si>
    <t xml:space="preserve">Dobava in polaganje čepkaste folije za zaščito izolacije, kompletno z vsemi potrebnimi deli in transporti. </t>
  </si>
  <si>
    <t>Celovita zidarska obnova zunanjih vhodnih stopnic na JV fasadi, po navodilih arhitekta, kompletno z vsemi potrebnimi deli in transporti</t>
  </si>
  <si>
    <t>debelina izolacije 2,0 cm</t>
  </si>
  <si>
    <t>Izdelava, dobava in montaža oglatih žlebov iz Alu barvane pločevine (kot obstoječe), r.š = 40 cm, kompletno s kljukami in vsemi potrebnimi deli in transporti.</t>
  </si>
  <si>
    <t>Dodatno izoliranje kubusov v pritličju. Izdelava kritine iz Alu barvane pločevine, kompletno z zaključnimi obrobami ter dodatno toplotno izolacijo iz kamene volne v debelini 10 cm. Upoštevati vsa potrebna dela in transporte.</t>
  </si>
  <si>
    <t>Sanacija in podaljšanje nadstreška na JZ fasadi za 36 cm, povsod ga toplotno izoliramo s 6 cm mineralne volne, streha se krije s pločevino, čela in spodaj zaključiti z lesenim opažem. Izvede se nova hidroizolacija. Upoštevati z vsemi potrebnimi pomožnimi deli in transporti.</t>
  </si>
  <si>
    <t>Alu okenske police - samo pri oknih, ki se ne menjajo. Dobava in montaža novih okenskih polic iz aluminijaste vlečene pločevine deb. 2 mm, z odkapniki. Police naj iz fasade gledajo minimalno 4,00 cm, skupna širina se prilagodi obstoječim oknom in novi fasadni oblogi. Na policah mora biti vgrajen trak proti preprečitvi toplotnega mostu.</t>
  </si>
  <si>
    <t xml:space="preserve">Toplotna izolacija strehe. Dobava in polaganje toplotne izolacije iz mineralne volne,  ƛ = 0,035 W/mK, debeline 10 + 15 cm, polaganje med vzdolžne in prečne letve, komplet z vsemi potrebnimi letvami oziroma morali (glej načrt), pomožnimi deli in transporti. </t>
  </si>
  <si>
    <t>T5 - Dobava in polaganje visokopolimernih trakov DN16734 (npr.folija Sikaplan 15G) na streho, stiki varjeni. Ob robovih se obloga zaviha navzgor, kompletno s toplotno izolacijo iz kamene volne debeline 10 cm ter vsemi potrebnimi deli in transporti. Obračun tlorisne površine.</t>
  </si>
  <si>
    <t>Zaključne strešne obrobe na JZ in SV fasadi. Izdelava, dobava in montaža obrobe iz Alu barvane pločevine (kot obstoječe), kompletno z vsemi potrebnimi deli in transporti. Segmenti velikosti kot obstoječe.</t>
  </si>
  <si>
    <t>Obroba v kapnem delu. Izdelava, dobava in montaža obrobe iz Alu barvane pločevine (kot obstoječe) s pritrjevanjem na obstoječo leseno konstrukcijo oz. žleb, kompletno z vsemi potrebnimi deli in transporti. Segmenti velikosti kot obstoječe.</t>
  </si>
  <si>
    <t>r.š. = 28 cm</t>
  </si>
  <si>
    <t>r.š. = 66 cm</t>
  </si>
  <si>
    <t>r.š. = 100 cm</t>
  </si>
  <si>
    <t>Vsa okna in vrata so PVC izvedbe , s prekinjenim toplotnim mostom, z najboljšo prakso v skladu s standardom Vinyl 2010 (ali enakovrednim standardom). V barvi po izbiri arhitekta (zunaj rjava v imitaciji lesa, znotraj bela).</t>
  </si>
  <si>
    <t>Enotna cena mora vsebovati:
* obvezno snemanje potrebnih izmer na gradbišču
* izdelava tehnoloških risb za proizvodnjo vključno z detajli
* izdelava vseh izračunov, vezanih na izdelavo elementov, potrebnih za doseganje predpisanih zahtev
* preizkužanje posameznih elementov in dokazovanje kvalitete s certifikati o ustreznosti
* izdelava vzorca in vgradnja le-tega na objektu
* dobava osnovnega, pomožnega in pritrdilnega materiala ter standardnega okovja za kompletiranje funkcionalne celote izdelka 
* izdelava vseh potrebnih zaključkov
* izdelava vseh elementov v delavnici in montaža na objektu do končnega izdelka, da je le-ta funkcionalna celota                                                                                    *Stavbno pohištvo mora izdelano v skladu z zahtevo slovenskega standarda SIST EN 14351-1:2006.                *Ponudnik mora k ponudbi predložiti ustrezen certifikat o izpolnjevanju zahtev navedenega standarda oz. izjavo o skladnosti. Dokumenti morajo biti v slovenskem jeziku oz. elektificirani od pooblaščene institucije v Sloveniji.</t>
  </si>
  <si>
    <t xml:space="preserve">* vsi potrebni transporti do mesta vgrajevanja                 * skladiščenje materiala na gradbišču
* uporaba vseh pomožnih sredstev za vgrajevanje na objektu kot so lestve, odri ipd.
* ustrezno čiščenje                                                             * usklajevanje z osnovnim načrtom in posvetovanje s projektantom
* terminsko usklajevanje del z ostalimi izvajalci na objektu
* čiščenje prostorov po konanih delih in odvoz odpadnega materiala na komunalno deponijo ter vsi stroški v zvezi s tem
* vsi ukrepi za zaščito delavcev na gradbišču skladno z veljavnimi predpisi s področja varnosti in zdravja pri delu. 
* vrata morajo imeti  tablico z oznako;                             * Vrednost celotnega okna Uw ≤ 1,10 W/m²K.                  *Zvočna izolativnost oken in vrat Rw=32dB.             </t>
  </si>
  <si>
    <t>Vsi priključki na gradbeno konstrukcijo morajo biti izvedeni neprekinjeno po RAL smernicah montaže in sicer: znotraj paro nepropustno – kitan stik s konstrukcijo objekta (upoštevati sistemski PVC razširitveni profil po obodu – glej detajl); toplotna izolacija v gradbeni fugi med elementom in konstrukcijo objekta; zunaj paro propustna, vodotesna folija po obodu, skupaj z vsemi potrebnimi deli ter tesnilnim materialom in transporti.</t>
  </si>
  <si>
    <t>Okna morajo imeti ročni mehanizem za odpiranje na dosegu rok in morajo biti opremljena s tesnilno gumo, okovjem visokega kvalitetnega razreda in kljuko iz umetnih mas v beli barvi.</t>
  </si>
  <si>
    <t xml:space="preserve"> -  okenska krila se odpirajo po shemah
 -  notranje okenske police so iz belega PVC-ja  
 -  zunanje okenske police so iz eluksiranega aluminija v svetlo rjavi barvi (po izbiri arhitekta)</t>
  </si>
  <si>
    <t>Dobava in montaža fasadnih oken iz PVC profilov: - večkrilno, sestavljeno okno, dim. 150/225cm.
Okno je opremljeno z zunanjimi žaluzijami kot npr. roltek - krpan 3, v standardni barvi (po izbiri arhitekta) s pripadajočo zunanjo omarico, z ročnim upravljanjem.</t>
  </si>
  <si>
    <t>Dobava in montaža fasadnih oken iz PVC profilov: - enokrilno, dim. 100/125cm.</t>
  </si>
  <si>
    <t>Dobava in montaža fasadnih oken iz PVC profilov: - večkrilno, sestavljeno okno, dim. 250/220cm
Spodnja tri polja imajo namesto stekla izolirano PVC polnilo.  
Element je opremljen z notranjimi žaluzijami, v standardni barvi (po izbiri arhitekta) s pripadajoči mehanizmom na ročno upravljanje.</t>
  </si>
  <si>
    <t>Dobava in montaža fasadnih oken iz PVC profilov: - večkrilno, sestavljeno okno, dim. 238/225cm
Spodnja tri polja imajo namesto stekla izolirano PVC polnilo.
Vrata se odpirajo po shemah in so opremljena s kljuko visokega cenovnega razreda, v barvi profilov in cilindrično ključavnico.</t>
  </si>
  <si>
    <t>Dobava in montaža fasadnih oken iz PVC profilov: - večkrilno, sestavljeno okno, dim. 160/225cm
Spodnja tri polja imajo namesto stekla izolirano PVC polnilo, v barvi enaki kot so okenski profili.
Okno je opremljeno z zunanjimi žaluzijami kot npr. roltek - krpan 3, v standardni barvi (po izbiri arhitekta) s pripadajočo zunanjo omarico, z ročnim upravljanjem.</t>
  </si>
  <si>
    <t>Dobava in montaža vhodnih vratnih elementov iz PVC profilov: - vratni element je sestavljen iz enokrilnih vhodnih vrat  
- PVC izvedbe, s prekinjenim toplotnim mostom z najboljšo prakso v skladu s standardom Vinyl 2010 (ali enakovradnim standardom)
- barva - znotraj bela, zunaj svetlo rjava v imitaciji lesa, enaka kot je obstoječe 
  stavbno pohištvo (izbira arhitekta)   
- skupna toplotna prehodnost vhodnih vrat mora biti Ud&lt;=1,1W/m2K
- polnilo vratnega krila je iz PVC sendvič elementa  
- obvezna RAL montaža
- vratno krilo ima tri nasadila in je opremljeno s kljuko po izbiri arhitekta in cilindrično ključavnico
- vrata morajo imeti na strani, kjer so nameščeni tečaji, zaščito pred poškodbo prstov na rokah
- zvočna zaščita vrat mora biti Rw&gt;=32dB
- vrata so opremljena s samozapiralom</t>
  </si>
  <si>
    <t>Dobava in montaža vhodnih vratnih elementov iz PVC profilov : - vratni element je sestavljen iz enokrilnih vhodnih vrat  
- PVC izvedbe, s prekinjenim toplotnim mostom z najboljšo prakso v skladu s standardom Vinyl 2010 (ali enakovradnim standardom)
- barva - znotraj bela, zunaj svetlo rjava v imitaciji lesa, enaka kot je obstoječe stavbno pohištvo (izbira arhitekta)   
- skupna toplotna prehodnost vhodnih vrat mora biti Ud&lt;=1,1W/m2K
- polnilo vratnega krila je iz PVC sendvič elementa  
- obvezna RAL montaža
- vratno krilo ima tri nasadila in je opremljeno s kljuko po izbiri arhitekta in cilindrično ključavnico
- vrata morajo imeti na strani, kjer so nameščeni tečaji, zaščito pred poškodbo prstov na rokah
- zvočna zaščita vrat mora biti Rw&gt;=32dB
- vrata so opremljena s samozapiralom
- vrata imajo alu rešetko dim 42,5cm/22,5cm</t>
  </si>
  <si>
    <t>Dobava in montaža tipskih zunanjih komarnikov pri obstoječih oknih v kuhinji v pritličju.</t>
  </si>
  <si>
    <t>dim. 125/195 cm</t>
  </si>
  <si>
    <t>dim. 250/220 cm</t>
  </si>
  <si>
    <t>Slikanje novih notranjih vertikalnih, poševnih in horizontalnih površin stropov iz mavčno kartonskih plošč s pol-disperzijsko notranjo barvo kot npr. JUPOL 3x ali ustrezno podobno v barvnem tonu po izbiri arhitekta, s predhodnim bandažiranjem, 2x kitanjem in brušenjem. Površina mora biti ravna in gladka.</t>
  </si>
  <si>
    <t>Dobava in montaža kovinskih rešetk FeZn, elektrostatično barvane v barvi po izboru projektanta. Upoštevati vsa potrebna dela in transporte.</t>
  </si>
  <si>
    <t>barvni ton 2052</t>
  </si>
  <si>
    <t>barvni ton 1141</t>
  </si>
  <si>
    <t>barvni ton 1080</t>
  </si>
  <si>
    <t>Površina barvnih tonov zaključnega sloja fasadnega ometa.</t>
  </si>
  <si>
    <t>Ponudnik lahko ponudi tudi enakovreden toplotno izolacijski material, ki pa mora zadostiti zahtevam glede požarne varnosti (požarni razred materiala) in toplotni prehodnosti celotnega konstrukcijskega sklopa, ki ga predvideva projektna rešitev.</t>
  </si>
  <si>
    <t>NEPREDVIDENA DELA</t>
  </si>
  <si>
    <t>Razna nepredvidena dela, obračun po dejanskih stroških z vpisom v gradbeni dnevnik in potrditvijo nadzornika. Rezervirana vsota 10% gradbenih in zaključnih del.</t>
  </si>
  <si>
    <t>Zasteklitev s prosojnim, troslojnim steklom, Ug&lt;=0,7W/m2K,
  skupna toplotna prehodnost okna Uw&lt;=0.9W/m2K,
Stekla imajo TGI ali podoben distančnik.</t>
  </si>
  <si>
    <t>Dobava in montaža fasadnih oken iz PVC profilov: - večkrilno, sestavljeno okno, dim. 250/215cm
Zunanje in notranje steklo v spodnjih dveh poljih mora biti kaljeno+lepljeno, da ob morebitnem razbitju ne poškoduje oseb.  
Okno je opremljeno z zunanjimi žaluzijami kot npr. roltek - krpan 3, v standardni barvi (po izbiri arhitekta) s pripadajočo zunanjo omarico, z upravljanjem na elektro pogon.</t>
  </si>
  <si>
    <t>Dobava in montaža fasadnih oken iz PVC profilov: - večkrilno, sestavljeno okno, dim. 250/200 cm. Zunanje in notranje steklo v levem in spodnjem desnem polju mora biti kaljeno + lepjeno, da ob morebitnem razbitju ne poškoduje oseb.  
Okno je opremljeno z zunanjimi žaluzijami kot npr. roltek - krpan 3, v standardni barvi (po izbiri arhitekta) s pripadajočo zunanjo omarico, z upravljanjem na elektro pogon.</t>
  </si>
  <si>
    <t>Dobava in montaža fasadnih oken iz PVC profilov: - večkrilno, sestavljeno okno, dim. 150/225 cm. Zunanje in notranje steklo mora biti kaljeno + lepljeno, da ob morebitnem razbitju ne poškoduje oseb.  
Okno je opremljeno z zunanjimi žaluzijami kot npr. roltek - krpan 3, v standardni barvi (po izbiri arhitekta) s pripadajočo zunanjo omarico, z upravljanjem na elektro pogon.</t>
  </si>
  <si>
    <t>Dobava in montaža fasadnih oken iz PVC profilov: - večkrilno, sestavljeno okno, dim. 250/275cm
Zunanje in notranje steklo označeno na shemah mora biti kaljeno + lepljeno, da ob morebitnem razbitju ne poškoduje oseb.  Spodnje polje vrat ima namesto stekla izolirano PVC polnilo, v barvi enaki kot so okenski profili.
Okno je opremljeno z zunanjimi žaluzijami kot npr. roltek - krpan 3, v standardni barvi (po izbiri arhitekta) s pripadajočo zunanjo omarico, z upravljanjem na elektro pogon.</t>
  </si>
  <si>
    <t>Dobava in montaža fasadnih oken iz PVC profilov: - večkrilno, sestavljeno okno, dim. 250/250cm
Steklo označeno na shemi mora biti kaljeno + lepljeno, da ob morebitnem razbitju ne poškoduje oseb.  Spodnje polje vrat ima namesto stekla izolirano PVC polnilo, v barvi enaki kot so okenski profili.
Okno je opremljeno z zunanjimi žaluzijami kot npr. roltek - krpan 3, v standardni barvi (po izbiri arhitekta) s pripadajočo zunanjo omarico, z upravljanjem na elektro pogon.</t>
  </si>
  <si>
    <t>Montaža novih vertikalnih odvodov strelovodov na fasadi, z vsem novim pritrdilnim materialom prilagojenim odmikom novega izolativnega fasadnega ovoja, vključno z izvedbo meritev po opravljenih delih.</t>
  </si>
  <si>
    <t>C,2</t>
  </si>
  <si>
    <t>RAZNO</t>
  </si>
  <si>
    <t>izdelava PID dokumentacije</t>
  </si>
  <si>
    <t>SKUPAJ NEPREDVIDENA DELA:</t>
  </si>
  <si>
    <t>SKUPAJ RAZNO:</t>
  </si>
  <si>
    <t>C2/ NEPREDVIDENA DELA</t>
  </si>
  <si>
    <t>C1/ RAZNO</t>
  </si>
  <si>
    <t xml:space="preserve">Toplotna izolacija v kapnem delu. Dobava in polaganje toplotne izolacije debeline 10 cm iz ekstrudiranega polistirena s toplotno prevodnostjo λ≤0,035, polaganje med letve, komplet z vsemi potrebnimi deli in transporti. </t>
  </si>
  <si>
    <t>Toplotna izolacija v kapnem delu. Dobava in polaganje toplotne izolacije iz mineralne volne s toplotno prevodnostjo λ≤0,035, fasadno lepilo z vtisnjeno armirno mrežico iz steklenih vlaken, prednamaz za izenačitev vpojnosti vlage in silikonsko-silikatni zaključni sloj ometa deb. 2 mm, z obdelavo vogalov in zaključkov s posebnimi vogalniki in odkapnimi profili. Z ustreznim sidranjem po navodilih proizvajalca. Vključno s predhodnim čiščenjem in odpraševanjem površine ter vsemi potrebnimi transporti.</t>
  </si>
  <si>
    <t>debelina izolacije 5,0 cm</t>
  </si>
  <si>
    <t>debelina izolacije 10,0 cm</t>
  </si>
  <si>
    <t>D/</t>
  </si>
  <si>
    <t>STROJNE INSTALACIJE</t>
  </si>
  <si>
    <t>5.5.1.</t>
  </si>
  <si>
    <t>OGREVANJE</t>
  </si>
  <si>
    <t>TOPLOTNA POSTAJA</t>
  </si>
  <si>
    <t>Demontaža obstoječega kombiniranega regulacijskega ventila vključno s pogonom, vključno z odvozom na stalno deponijo</t>
  </si>
  <si>
    <t>Dobava in montaža kombiniranega prehodnega regulacijskega ventila s pogonom z varnostno funkcijo, s priključki za uvaritev, vključno z montažnim materialom, vključno z elektrodeli</t>
  </si>
  <si>
    <t>PN25 DN20</t>
  </si>
  <si>
    <t xml:space="preserve">Kvs = 6,3 m3/h </t>
  </si>
  <si>
    <t>Karakteristika enakoprocentna ali split, karakteristika pogona linearna.</t>
  </si>
  <si>
    <t xml:space="preserve">kakovostno npr. DANFOSS, tip AVQM, DN20, PN16, kvs=6,3 m3/h s pogonom DANFOSS, tip AMV23/15/230V ali enakovredno </t>
  </si>
  <si>
    <t>Demontaža obstoječega elektronskega krmilnika, vključno z odvozom na stalno deponijo</t>
  </si>
  <si>
    <t>Dobava in montaža elektronskega krmilnika toplotne postaje, vključno z montažnim materialom, vključno z elektrodeli</t>
  </si>
  <si>
    <t xml:space="preserve">kakovostno npr. DANFOSS, tip ECL 310, kompletno z aplikacijskim ključem A377 ali enakovredno </t>
  </si>
  <si>
    <t>Demontaža obstoječega merilnika toplote, vključno z odvozom na stalno deponijo</t>
  </si>
  <si>
    <t>Ultrazvočni toplotni števc z računsko enoto za merjenje porabe toplotne energije: 
Dobava in montaža računske enote CF 800 za US Echo II toplotni števec, ter konfiguracija.
Računska enota mora omogočati MBUS komunikacijo.</t>
  </si>
  <si>
    <t>kakovostno kot npr. Allmess, US ECHO II 2,5 + CF800 ali enakovredno</t>
  </si>
  <si>
    <t>Ultrazvočni toplotni števc z računsko enoto za merjenje porabe toplotne energije (STV): 
Dobava in montaža računske enote CF 800 za US Echo II toplotni števec, ter konfiguracija.
Računska enota mora omogočati MBUS komunikacijo.</t>
  </si>
  <si>
    <t>kakovostno kot npr. Allmess, US ECHO II 1,5 + CF800 ali enakovredno</t>
  </si>
  <si>
    <t>Zagon in nastavitev parametrov sistema ogrevanja in priprave STV</t>
  </si>
  <si>
    <t>Modularni prostoprogramabilen krmilnik z integriranim HTML5 WEB strežnik za daljinski nadzor in upravljanje strojnih sistemov preko standardnega WEB brskalnika; grafična vizualizacija (dinamične slike) in upravljanje; alarmiranje preko e-maila in SMS-a; časovni programi in koledar; ethernet port; on-line prikaz podatkov, zgodovina z izrisom grafov, več nivojski dostopi zaščiteni z gesli; vgrajen požarni zid; nap. 24 VDC;
WEB strežnik je licenčni in je brezplačen za neomejeno število točk in uporabnikov. GSM modem je namenjen SMS obveščanju/alarmiranju. Krmilnik omogoča avtomatsko pošiljanje in kreiranje podatkovne baze na mySQL strežniku za potrebe digitalnega monitoringa.</t>
  </si>
  <si>
    <t>Kakovostno kot npr.: Saia-Burgess, tip:  PCD1.M2160 ali enakovredno</t>
  </si>
  <si>
    <t>E-line napajalnik za krmilnik PCD1.M2160
- input 110…240 VAC, output 24 VDC / 2.8 A</t>
  </si>
  <si>
    <t>Kakovostno kot npr.: Saia Q.PS-PEL-2403 ali enakovredno</t>
  </si>
  <si>
    <t>Komunikacijski modul (master) z EIA-485 vmesnikom za integracijom M-BUS protokola na krmilniškem nivoju; priklop na krmilnik PCD2.M2160; do 20 merilnikov</t>
  </si>
  <si>
    <t>Kakovostno kot npr.: Saia-Burgess, tip: PCD2.F2710 ali enakovredno</t>
  </si>
  <si>
    <t>Števec impulzov in pretvornik na M-BUS protokol za glavni elektro števec objekta.</t>
  </si>
  <si>
    <t>Kakovostno kot npr.: Relay PadPulse M2C z 2 impulznima vhodoma in M-BUS izhod.</t>
  </si>
  <si>
    <t>Sobno temperaturno tipalo z možnostjo M-Bus ali ModBus izhoda.</t>
  </si>
  <si>
    <t>Kakovostno kot npr.: Elvaco CMa11 ali enakovredno</t>
  </si>
  <si>
    <t>Elektro-krmilna omara z vsemi močnostnimi, varovalnimi in signalizacijskimi elementi za potrebe nadzornega sistema.
Elektro krmilna omara se vgradi v kotlovnici. Do omare mora biti pripeljan napajalni kabel 3x2,5 16A in internetni kabel s fiksnim IP-jem.</t>
  </si>
  <si>
    <t>Izdelava PID projektne dokumentacije</t>
  </si>
  <si>
    <t>Razna nepredvidena dela</t>
  </si>
  <si>
    <t>ocena</t>
  </si>
  <si>
    <t>SKUPAJ</t>
  </si>
  <si>
    <t>E/</t>
  </si>
  <si>
    <t>ELEKTRO DELA</t>
  </si>
  <si>
    <t>ELEKTRO DELA - sanacija (zamenjava) razsvetljave in ureditev CNS-a (kabelske povezave)</t>
  </si>
  <si>
    <t>Pri izdelavi ponudbe je potrebno upoštevati:
- Dobava in montaža opreme na položeno, označeno in preizkušeno inštalacijo
- Spuščanje sistema v pogon
- Šolanje uporabnika
- Predaja originalne proizvajalčeve dokumentacije, meritve, certifikati,...
- Prevozi in transportni stroški
- Drobni (doze, sponke,...) in vezni material                                                                                        - Vsa hrupna in dela, ki povzročajo hrup, dim ali pa so moteča za osebje Vrtca  (hišni red) je potrebno izvajati samo skladno z  navodili osebja Vrtca in nadzora</t>
  </si>
  <si>
    <t>REKAPITULACIJA STROŠKOV</t>
  </si>
  <si>
    <t xml:space="preserve">1 EL.INŠTALACIJE ZA JAKI TOK  </t>
  </si>
  <si>
    <t xml:space="preserve">   1.1 SVETILKE</t>
  </si>
  <si>
    <t xml:space="preserve">   1.2 INSTALACIJSKI MATERIAL</t>
  </si>
  <si>
    <t xml:space="preserve">   1.3 CENTRALNI NADZORNI SISTEM - CNS</t>
  </si>
  <si>
    <t xml:space="preserve">   1.4 ELEKTRIČNI RAZDELILCI</t>
  </si>
  <si>
    <t xml:space="preserve">   1.5 STRELOVOD - sanacija</t>
  </si>
  <si>
    <t>2. POMOŽNA IN GRADBENA DELA</t>
  </si>
  <si>
    <t>3. PROJEKT IZVEDENIH DEL - PID (v treh izvodih)</t>
  </si>
  <si>
    <t>4. NEPREDVIDENA DELA (5%)- velja za vse postavke(potrjena s strani nadzora)</t>
  </si>
  <si>
    <t>SKUPAJ EUR:</t>
  </si>
  <si>
    <t>DDV</t>
  </si>
  <si>
    <t>SKUPAJ EUR z vključenim ddv-jem:</t>
  </si>
  <si>
    <t>1. EL. INŠTALACIJE ZA JAKI TOK</t>
  </si>
  <si>
    <t>1.1 Svetilke</t>
  </si>
  <si>
    <t>OPOMBA:</t>
  </si>
  <si>
    <t>Predvidene so LED svetilke, ki morajo imeti življnsko dobo vsaj 50.000 ur, oziroma garancijsko dobo vsaj 5 let. Sijalke morajo imeti barvno temparaturo 4000K razen če ni navedeno drugače. Vse svetilke (izgled + tehnične lastnosti) mora pred vgradnjo potrditi predstavnik naročnika!</t>
  </si>
  <si>
    <t>IGRALNICE, HODNIKI IN GARDEROBE</t>
  </si>
  <si>
    <t>Drobni, vezni in spojni maperial</t>
  </si>
  <si>
    <t>1.2 Instalacijski material</t>
  </si>
  <si>
    <t>1</t>
  </si>
  <si>
    <t>navadno ali izmenično</t>
  </si>
  <si>
    <t>navadno z LED indikatorjem</t>
  </si>
  <si>
    <t>serijsko</t>
  </si>
  <si>
    <t>preklopno 1-0-2 (krmiljenje svetilk)</t>
  </si>
  <si>
    <t>preklopno 1-0-2 (krmiljenje senčil)</t>
  </si>
  <si>
    <t>2</t>
  </si>
  <si>
    <t>Proizvajalec: STEINEL</t>
  </si>
  <si>
    <t>S2 - IS 3360, kot 360°, doseg r = 20m, montiran na stropu, bel, nadgraden</t>
  </si>
  <si>
    <t>Kabel s Cu vodniki - 0,5 kV položen pretežno na kabelske police in delno v cevi</t>
  </si>
  <si>
    <t>m</t>
  </si>
  <si>
    <t>Elektroinstalacijska cev, rebrasta, gibljiva, položena  podometno ali v tlaku</t>
  </si>
  <si>
    <t xml:space="preserve"> - i. c. fi 16 mm</t>
  </si>
  <si>
    <t>PVC kabelski kanal (NIK Kanal raznih dimenzij) za nadometni inštalacijski razvod raznih dimenzij</t>
  </si>
  <si>
    <t>Priklop senčil na motorni pogon na rezervne odcepe v el. razdelilcih</t>
  </si>
  <si>
    <t xml:space="preserve">Zarisovanje, funkcionalni preizkus, instalacijske meritve na tokokrogih razsvetljave in spuščanje v pogon </t>
  </si>
  <si>
    <t>1.3 CENTRALNI NADZORNI SISTEM - CNS</t>
  </si>
  <si>
    <t>Vgradnja v kuhinjski el. razdelilec:</t>
  </si>
  <si>
    <t>Dobava in montaža trifaznega elektro števca z M-Bus izhodom - za vgradnjo  preko nizkonapetostnih merilnih tokovnih transformatorjev ali direktn (kot npr. SRACK - MGDIZ305-Z ali Schneider iEM3135 ali enakovredno):</t>
  </si>
  <si>
    <t>Števec je namenjen spremljanju delovanja kuhinjskega prezračevanja in se ga montira v kuhinjskem el. razdelilcu R-Kuh</t>
  </si>
  <si>
    <t>Tokovni transformatorji 50/5A</t>
  </si>
  <si>
    <t>Predelava el. razdelilca - delo na terenu</t>
  </si>
  <si>
    <t>Kabelske povezave:</t>
  </si>
  <si>
    <t>Temperaturna tipala in zbiralec impulzov za glavni elektro števec - Relay PadPulse M2C:</t>
  </si>
  <si>
    <t>~IY(St)Y 2x2x0,8 mm2</t>
  </si>
  <si>
    <t>~ UTP cat 6A</t>
  </si>
  <si>
    <t xml:space="preserve">Zarisovanje, funkcionalni preizkus in spuščanje v pogon </t>
  </si>
  <si>
    <t>1.4 ELEKTRIČNI RAZDELILCI</t>
  </si>
  <si>
    <t>(sanacija, zamenjava varovalnih elementov)</t>
  </si>
  <si>
    <t>demontažna dela:</t>
  </si>
  <si>
    <t xml:space="preserve"> - demontaža obstoječih varovalnih elementov, glavnega stikala, pomožnih elementov,…</t>
  </si>
  <si>
    <t xml:space="preserve"> - demontaža obstoječe montažne plošče</t>
  </si>
  <si>
    <t xml:space="preserve"> - demontaža obstoječih sponk</t>
  </si>
  <si>
    <t>dobava in montaža:</t>
  </si>
  <si>
    <t xml:space="preserve"> - nova montažna plošča za el. omarao dimenzij 1200x800x250 mm</t>
  </si>
  <si>
    <t xml:space="preserve">kos </t>
  </si>
  <si>
    <t xml:space="preserve"> - prenapetostni odvodniki HERMI PZH III V3+1</t>
  </si>
  <si>
    <t xml:space="preserve"> - instalacijski odklopnik do 25A 1p.</t>
  </si>
  <si>
    <t xml:space="preserve"> - instalacijski odklopnik do 32A 3p.</t>
  </si>
  <si>
    <t xml:space="preserve"> - vgradnja napajalnika za domofon</t>
  </si>
  <si>
    <t>´- dobava in montaža sponk</t>
  </si>
  <si>
    <t>´- zbiralka za ozemljitev</t>
  </si>
  <si>
    <t xml:space="preserve"> - vrstne sponke, uvodnice, drobni, vezni in pritrdilni material</t>
  </si>
  <si>
    <t xml:space="preserve"> - nove oznake (trajne), sponk, varovalnih elementov, stikala,… v skladu z enopolno shemo</t>
  </si>
  <si>
    <t xml:space="preserve"> - dobava in montaža novih vrat komplet s ključavnico (dvokrilna vrata skupne dimenzije 800x1200 mm); pobarvane 2x z belo barvo</t>
  </si>
  <si>
    <t>1.5 STRELOVOD - sanacija</t>
  </si>
  <si>
    <t>Dobava in montaža</t>
  </si>
  <si>
    <t>Meritve strelovodne napeljave, komplet z meritvijo ozemljitvene upornosti z izdajo poročila in merilnih protokolov</t>
  </si>
  <si>
    <t xml:space="preserve">SKUPAJ                         </t>
  </si>
  <si>
    <t xml:space="preserve">Pregled obstoječega stanja iskanje vertikal in optimalnih tras za nove kable obvezno sodelovanje vzdrževalcev objekta </t>
  </si>
  <si>
    <t>Demontaža obstoječih elementov el. inštalacij (svetilke)</t>
  </si>
  <si>
    <t>Odvoz demontiranega materiala na zato predvideno deponijo oziroma v skladišče investitorja na lokaciji do 10 km.ocenjeno 1 x prevoz</t>
  </si>
  <si>
    <t>Dolblenje zidu kanal širine 5x8 cm; komplet s pozidavo</t>
  </si>
  <si>
    <t>m1</t>
  </si>
  <si>
    <t>Beljenje stropa s predhodnim kitanjem, komplet z osnovno in končno barvo (igralnice, hodniki + UPRAVNI PROSTORI)</t>
  </si>
  <si>
    <t>m2</t>
  </si>
  <si>
    <t>Čiščenje prostorv kjer so se izvajala dela</t>
  </si>
  <si>
    <t>D/ STROJNE INSTALACIJE</t>
  </si>
  <si>
    <t>C/ ELEKTRO DELA DELA</t>
  </si>
  <si>
    <r>
      <t>Opisi pozicij so skrajšani. Ponudba za izvedbo mora vsebovati</t>
    </r>
    <r>
      <rPr>
        <u/>
        <sz val="11"/>
        <rFont val="Calibri Light"/>
        <family val="2"/>
        <charset val="238"/>
      </rPr>
      <t xml:space="preserve"> vse stroške za kompletno izdelavo pozicije</t>
    </r>
    <r>
      <rPr>
        <sz val="11"/>
        <rFont val="Calibri Light"/>
        <family val="2"/>
        <charset val="238"/>
      </rPr>
      <t>, tudi če v popisu niso eksplicitno navedeni.</t>
    </r>
  </si>
  <si>
    <r>
      <t>m</t>
    </r>
    <r>
      <rPr>
        <vertAlign val="superscript"/>
        <sz val="11"/>
        <rFont val="Calibri Light"/>
        <family val="2"/>
        <charset val="238"/>
      </rPr>
      <t>1</t>
    </r>
  </si>
  <si>
    <r>
      <t>m</t>
    </r>
    <r>
      <rPr>
        <vertAlign val="superscript"/>
        <sz val="11"/>
        <rFont val="Calibri Light"/>
        <family val="2"/>
        <charset val="238"/>
      </rPr>
      <t>2</t>
    </r>
  </si>
  <si>
    <r>
      <t>m</t>
    </r>
    <r>
      <rPr>
        <vertAlign val="superscript"/>
        <sz val="11"/>
        <rFont val="Calibri Light"/>
        <family val="2"/>
        <charset val="238"/>
      </rPr>
      <t>3</t>
    </r>
  </si>
  <si>
    <t>Kompletna izvedba izolacijskega fasadnega ovoja na objektu z dobavo in oblaganjem fasade v sestavi: fasadno lepilo, toplotna izolacija iz kamene s koeficientom toplotne izolativnosti ƛ = 0,040 W/mK, brez preklopov, fasadno lepilo, armirna mrežica iz steklenih vlaken, prednamaz za izenačitev vpojnosti vlage in silikonsko silikatni zaključni sloj ometa deb. 2 mm, z obdelavo vogalov in zaključkov s posebnimi vogalniki in odkapnimi profili, z obdelavo špalet s špaletnimi profili in aluminijastim profilom za podzidek z odkapom. Z ustreznim sidranjem po navodilih proizvajalca. Vključno s predhodnim odpraševanjem površine in vsemi potrebnimi transporti.</t>
  </si>
  <si>
    <r>
      <rPr>
        <b/>
        <sz val="11"/>
        <rFont val="Calibri Light"/>
        <family val="2"/>
        <charset val="238"/>
      </rPr>
      <t>S1, S4, S7, S8</t>
    </r>
    <r>
      <rPr>
        <sz val="11"/>
        <rFont val="Calibri Light"/>
        <family val="2"/>
        <charset val="238"/>
      </rPr>
      <t xml:space="preserve"> - debelina izolacije 16,0 cm</t>
    </r>
  </si>
  <si>
    <t>Kompletna izvedba izolacijskega fasadnega ovoja na objektu z dobavo in oblaganjem fasade v sestavi: fasadno lepilo, toplotna izolacija iz RESOL trde pene s koeficientom toplotne izolativnosti ƛ = 0,020 W/mK, brez preklopov, fasadno lepilo, armirna mrežica iz steklenih vlaken, prednamaz za izenačitev vpojnosti vlage in silikonsko silikatni zaključni sloj ometa deb. 2 mm, z obdelavo vogalov in zaključkov s posebnimi vogalniki in odkapnimi profili, z obdelavo špalet s špaletnimi profili in aluminijastim profilom za podzidek z odkapom. Z ustreznim sidranjem po navodilih proizvajalca. Vključno s predhodnim čiščenjem in odpraševanjem površine ter vsemi potrebnimi transporti.</t>
  </si>
  <si>
    <r>
      <rPr>
        <b/>
        <sz val="11"/>
        <rFont val="Calibri Light"/>
        <family val="2"/>
        <charset val="238"/>
      </rPr>
      <t>S2, S3</t>
    </r>
    <r>
      <rPr>
        <sz val="11"/>
        <rFont val="Calibri Light"/>
        <family val="2"/>
        <charset val="238"/>
      </rPr>
      <t xml:space="preserve"> - debelina izolacije 8,0 cm</t>
    </r>
  </si>
  <si>
    <r>
      <rPr>
        <b/>
        <sz val="11"/>
        <rFont val="Calibri Light"/>
        <family val="2"/>
        <charset val="238"/>
      </rPr>
      <t>T3</t>
    </r>
    <r>
      <rPr>
        <sz val="11"/>
        <rFont val="Calibri Light"/>
        <family val="2"/>
        <charset val="238"/>
      </rPr>
      <t xml:space="preserve"> - debelina izolacije 10,0 cm</t>
    </r>
  </si>
  <si>
    <t>Kompletna izvedba izolacijskega fasadnega ovoja na objektu z dobavo in oblaganjem fasade v sestavi: fasadno lepilo za lepljenje izolacijske plošče na bitumenske podlage, toplotna izolacija XPS s koeficientom toplotne izolativnosti ƛ = 0,034 W/mK, brez preklopov, fasadno lepilo z vtisnjeno armirno mrežico iz steklenih vlaken, prednamaz za izenačitev vpojnosti vlage in silikonsko-silikatni zaključni sloj ometa deb. 2 mm, z obdelavo vogalov in zaključkov s posebnimi vogalniki in odkapnimi profili, z obdelavo špalet s špaletnimi profili in aluminijastim profilom za podzidek z odkapom. Z ustreznim sidranjem po navodilih proizvajalca. Vključno s predhodnim čiščenjem obdelovane površine ter vsemi potrebnimi transporti.</t>
  </si>
  <si>
    <r>
      <rPr>
        <b/>
        <sz val="11"/>
        <rFont val="Calibri Light"/>
        <family val="2"/>
        <charset val="238"/>
      </rPr>
      <t>S5</t>
    </r>
    <r>
      <rPr>
        <sz val="11"/>
        <rFont val="Calibri Light"/>
        <family val="2"/>
        <charset val="238"/>
      </rPr>
      <t xml:space="preserve"> - debelina izolacije 16,0 cm</t>
    </r>
  </si>
  <si>
    <t>Kompletna izvedba izolacijskega fasadnega ovoja na objektu z dobavo in oblaganjem fasade v sestavi: fasadno lepilo, toplotna izolacija XPS s koeficientom toplotne izolativnosti ƛ = 0,034 W/mK, brez preklopov, fasadno lepilo z vtisnjeno armirno mrežico iz steklenih vlaken, prednamaz za izenačitev vpojnosti vlage in silikonsko-silikatni zaključni sloj ometa deb. 2 mm, z obdelavo vogalov in zaključkov s posebnimi vogalniki in odkapnimi profili, z obdelavo špalet s špaletnimi profili in aluminijastim profilom za podzidek z odkapom. Z ustreznim sidranjem po navodilih proizvajalca. Vključno s predhodnim čiščenjem obdelovane površine ter vsemi potrebnimi transporti.</t>
  </si>
  <si>
    <r>
      <rPr>
        <b/>
        <sz val="11"/>
        <rFont val="Calibri Light"/>
        <family val="2"/>
        <charset val="238"/>
      </rPr>
      <t>S6</t>
    </r>
    <r>
      <rPr>
        <sz val="11"/>
        <rFont val="Calibri Light"/>
        <family val="2"/>
        <charset val="238"/>
      </rPr>
      <t xml:space="preserve"> - debelina izolacije 16,0 cm</t>
    </r>
  </si>
  <si>
    <t>Kompletna obdelava okenskih in vratnih špalet fasadnega ovoja na objektu z dobavo in oblaganjem fasade v sestavi: fasadno lepilo, toplotna izolacija iz RESOL trde pene s koeficientom toplotne izolativnosti ƛ = 0,020 W/mK, brez preklopov, fasadno lepilo z vtisnjeno armirno mrežico iz steklenih vlaken, prednamaz za izenačitev vpojnosti vlage in silikonsko-silikatni zaključni sloj ometa deb. 2 mm, z obdelavo vogalov in zaključkov s posebnimi vogalniki in odkapnimi profili. Z ustreznim sidranjem po navodilih proizvajalca. Vključno s predhodnim čiščenjem in odpraševanjem površine ter vsemi potrebnimi transporti.</t>
  </si>
  <si>
    <r>
      <t>T2 - Dobava in polaganje strešne kritine iz trapezne pločevine s protikondenčnim obrizgom, na streho z naklonom 10</t>
    </r>
    <r>
      <rPr>
        <vertAlign val="superscript"/>
        <sz val="11"/>
        <rFont val="Calibri Light"/>
        <family val="2"/>
        <charset val="238"/>
      </rPr>
      <t>0</t>
    </r>
    <r>
      <rPr>
        <sz val="11"/>
        <rFont val="Calibri Light"/>
        <family val="2"/>
        <charset val="238"/>
      </rPr>
      <t>, z vsemi potrebnimi pomožnimi deli, lovilnimi odri in transporti. Obračun razvite površine.</t>
    </r>
  </si>
  <si>
    <t>Dobava in montaža odtočnih cevi Ø125mm iz barvane aluminijaste pločevine. Z dobavo novih sider z ustreznim odmikom prilagojenim izvedbi novega izolativnega fasadnega ovoja.</t>
  </si>
  <si>
    <t>Dobava in montaža novih kolen Ø125 mm, iz barvane aluminijaste pločevine.</t>
  </si>
  <si>
    <t>Dobava in montaža LTŽ odtočnih cevi Ø125mm, h=1,50 m. Z ustreznim odmikom prilagojenim izvedbi novega izolativnega fasadnega ovoja in dodelavo vtokov v obstoječe peskolove. LTŽ odtočne cevi morajo biti ustrezno antikorozijsko zaščitene in dekorativno pobarvane v tonu po navodilu arhitekta.</t>
  </si>
  <si>
    <r>
      <rPr>
        <b/>
        <sz val="11"/>
        <rFont val="Calibri Light"/>
        <family val="2"/>
        <charset val="238"/>
      </rPr>
      <t>O1</t>
    </r>
    <r>
      <rPr>
        <sz val="11"/>
        <rFont val="Calibri Light"/>
        <family val="2"/>
        <charset val="238"/>
      </rPr>
      <t xml:space="preserve"> - zidarska dim. 250/215 cm</t>
    </r>
  </si>
  <si>
    <r>
      <rPr>
        <b/>
        <sz val="11"/>
        <rFont val="Calibri Light"/>
        <family val="2"/>
        <charset val="238"/>
      </rPr>
      <t>O2</t>
    </r>
    <r>
      <rPr>
        <sz val="11"/>
        <rFont val="Calibri Light"/>
        <family val="2"/>
        <charset val="238"/>
      </rPr>
      <t xml:space="preserve"> - zidarska dim. 150/225 cm</t>
    </r>
  </si>
  <si>
    <r>
      <rPr>
        <b/>
        <sz val="11"/>
        <rFont val="Calibri Light"/>
        <family val="2"/>
        <charset val="238"/>
      </rPr>
      <t>O3</t>
    </r>
    <r>
      <rPr>
        <sz val="11"/>
        <rFont val="Calibri Light"/>
        <family val="2"/>
        <charset val="238"/>
      </rPr>
      <t xml:space="preserve"> - zidarska dim. 100/125 cm</t>
    </r>
  </si>
  <si>
    <r>
      <rPr>
        <b/>
        <sz val="11"/>
        <rFont val="Calibri Light"/>
        <family val="2"/>
        <charset val="238"/>
      </rPr>
      <t>O4</t>
    </r>
    <r>
      <rPr>
        <sz val="11"/>
        <rFont val="Calibri Light"/>
        <family val="2"/>
        <charset val="238"/>
      </rPr>
      <t xml:space="preserve"> - zidarska dim. 250/200 cm</t>
    </r>
  </si>
  <si>
    <r>
      <rPr>
        <b/>
        <sz val="11"/>
        <rFont val="Calibri Light"/>
        <family val="2"/>
        <charset val="238"/>
      </rPr>
      <t>O5</t>
    </r>
    <r>
      <rPr>
        <sz val="11"/>
        <rFont val="Calibri Light"/>
        <family val="2"/>
        <charset val="238"/>
      </rPr>
      <t xml:space="preserve"> - zidarska dim. 150/2225 cm</t>
    </r>
  </si>
  <si>
    <r>
      <rPr>
        <b/>
        <sz val="11"/>
        <rFont val="Calibri Light"/>
        <family val="2"/>
        <charset val="238"/>
      </rPr>
      <t>S1</t>
    </r>
    <r>
      <rPr>
        <sz val="11"/>
        <rFont val="Calibri Light"/>
        <family val="2"/>
        <charset val="238"/>
      </rPr>
      <t xml:space="preserve"> - zidarska dim. 250/220 cm</t>
    </r>
  </si>
  <si>
    <r>
      <rPr>
        <b/>
        <sz val="11"/>
        <rFont val="Calibri Light"/>
        <family val="2"/>
        <charset val="238"/>
      </rPr>
      <t>S2</t>
    </r>
    <r>
      <rPr>
        <sz val="11"/>
        <rFont val="Calibri Light"/>
        <family val="2"/>
        <charset val="238"/>
      </rPr>
      <t xml:space="preserve"> - zidarska dim. 250/275 cm</t>
    </r>
  </si>
  <si>
    <r>
      <rPr>
        <b/>
        <sz val="11"/>
        <rFont val="Calibri Light"/>
        <family val="2"/>
        <charset val="238"/>
      </rPr>
      <t>S3</t>
    </r>
    <r>
      <rPr>
        <sz val="11"/>
        <rFont val="Calibri Light"/>
        <family val="2"/>
        <charset val="238"/>
      </rPr>
      <t xml:space="preserve"> - zidarska dim. 228/225 cm</t>
    </r>
  </si>
  <si>
    <r>
      <rPr>
        <b/>
        <sz val="11"/>
        <rFont val="Calibri Light"/>
        <family val="2"/>
        <charset val="238"/>
      </rPr>
      <t>S4</t>
    </r>
    <r>
      <rPr>
        <sz val="11"/>
        <rFont val="Calibri Light"/>
        <family val="2"/>
        <charset val="238"/>
      </rPr>
      <t xml:space="preserve"> - zidarska dim. 250/250 cm</t>
    </r>
  </si>
  <si>
    <r>
      <rPr>
        <b/>
        <sz val="11"/>
        <rFont val="Calibri Light"/>
        <family val="2"/>
        <charset val="238"/>
      </rPr>
      <t>S5</t>
    </r>
    <r>
      <rPr>
        <sz val="11"/>
        <rFont val="Calibri Light"/>
        <family val="2"/>
        <charset val="238"/>
      </rPr>
      <t xml:space="preserve"> - zidarska dim. 160/225 cm</t>
    </r>
  </si>
  <si>
    <r>
      <rPr>
        <b/>
        <sz val="11"/>
        <rFont val="Calibri Light"/>
        <family val="2"/>
        <charset val="238"/>
      </rPr>
      <t>V1</t>
    </r>
    <r>
      <rPr>
        <sz val="11"/>
        <rFont val="Calibri Light"/>
        <family val="2"/>
        <charset val="238"/>
      </rPr>
      <t xml:space="preserve"> leva - dim. 80/210 cm</t>
    </r>
  </si>
  <si>
    <r>
      <rPr>
        <b/>
        <sz val="11"/>
        <rFont val="Calibri Light"/>
        <family val="2"/>
        <charset val="238"/>
      </rPr>
      <t>V1</t>
    </r>
    <r>
      <rPr>
        <sz val="11"/>
        <rFont val="Calibri Light"/>
        <family val="2"/>
        <charset val="238"/>
      </rPr>
      <t xml:space="preserve"> desna - dim. 80/210 cm</t>
    </r>
  </si>
  <si>
    <r>
      <rPr>
        <b/>
        <sz val="11"/>
        <rFont val="Calibri Light"/>
        <family val="2"/>
        <charset val="238"/>
      </rPr>
      <t>V2</t>
    </r>
    <r>
      <rPr>
        <sz val="11"/>
        <rFont val="Calibri Light"/>
        <family val="2"/>
        <charset val="238"/>
      </rPr>
      <t xml:space="preserve"> desna - dim. 80/210 cm</t>
    </r>
  </si>
  <si>
    <r>
      <rPr>
        <b/>
        <sz val="11"/>
        <rFont val="Calibri Light"/>
        <family val="2"/>
        <charset val="238"/>
      </rPr>
      <t>R1</t>
    </r>
    <r>
      <rPr>
        <sz val="11"/>
        <rFont val="Calibri Light"/>
        <family val="2"/>
        <charset val="238"/>
      </rPr>
      <t xml:space="preserve"> - dim. 150/75 cm</t>
    </r>
  </si>
  <si>
    <r>
      <rPr>
        <b/>
        <sz val="11"/>
        <rFont val="Calibri Light"/>
        <family val="2"/>
        <charset val="238"/>
      </rPr>
      <t>R2</t>
    </r>
    <r>
      <rPr>
        <sz val="11"/>
        <rFont val="Calibri Light"/>
        <family val="2"/>
        <charset val="238"/>
      </rPr>
      <t xml:space="preserve"> - dim. 90/40 cm</t>
    </r>
  </si>
  <si>
    <t>Izdelava horizontalnih in poševnih oblog stropov iz mavčno-kartonskih plošč, dvoslojno enostransko zaprto, vključno s tipsko pločevinasto podkonstrukcijo, parno zaporo in toplotno izolacijo iz mineralne volne ƛ = 0,032 W/mK, debeline 20 ,0 cm.</t>
  </si>
  <si>
    <r>
      <rPr>
        <b/>
        <sz val="9"/>
        <color indexed="8"/>
        <rFont val="Calibri Light"/>
        <family val="2"/>
        <charset val="238"/>
      </rPr>
      <t>tip S1</t>
    </r>
    <r>
      <rPr>
        <sz val="9"/>
        <color indexed="8"/>
        <rFont val="Calibri Light"/>
        <family val="2"/>
        <charset val="238"/>
      </rPr>
      <t xml:space="preserve">: Stropna nadgradna svetilka </t>
    </r>
    <r>
      <rPr>
        <b/>
        <sz val="9"/>
        <rFont val="Calibri Light"/>
        <family val="2"/>
        <charset val="238"/>
      </rPr>
      <t xml:space="preserve">(enakovredno kot Zumtobel PERLUCE LRO LED3400-840 L1220 EVG WH) </t>
    </r>
    <r>
      <rPr>
        <sz val="9"/>
        <rFont val="Calibri Light"/>
        <family val="2"/>
        <charset val="238"/>
      </rPr>
      <t xml:space="preserve">36W LED, svetlobni tok najmanj 3220lm, EVG, Ra&gt;80, barva svetlobe 4000K. Dimenzije 1220 x 120 x 91 mm. Ohišje iz jeklene pločevine, bele barve. Pokrov iz transparentnega PC z LRO optiko. Integrirana ESD zascita LED modula. Visoko kakovostno tesnilo s peno iz poliuretana po celotnem obodu. Svetilka z ožičenjem s kabli brez halogenov.Temperaturno območje delovanja:-20st C do +25st C. Teža: 2.5 kg. IP50. Komplet z montažnim priborom. </t>
    </r>
    <r>
      <rPr>
        <b/>
        <sz val="9"/>
        <rFont val="Calibri Light"/>
        <family val="2"/>
        <charset val="238"/>
      </rPr>
      <t>5-letna garancija; kot tip Zumtobel PERLUCE LRO LED3400-840 L1220 EVG WH ali enakovredno</t>
    </r>
  </si>
  <si>
    <r>
      <rPr>
        <b/>
        <sz val="10"/>
        <color indexed="8"/>
        <rFont val="Calibri Light"/>
        <family val="2"/>
        <charset val="238"/>
      </rPr>
      <t>tip S2</t>
    </r>
    <r>
      <rPr>
        <sz val="10"/>
        <color indexed="8"/>
        <rFont val="Calibri Light"/>
        <family val="2"/>
        <charset val="238"/>
      </rPr>
      <t>: Stropna nadgradna svetilka LED</t>
    </r>
    <r>
      <rPr>
        <b/>
        <sz val="10"/>
        <rFont val="Calibri Light"/>
        <family val="2"/>
        <charset val="238"/>
      </rPr>
      <t xml:space="preserve"> </t>
    </r>
    <r>
      <rPr>
        <sz val="10"/>
        <rFont val="Calibri Light"/>
        <family val="2"/>
        <charset val="238"/>
      </rPr>
      <t xml:space="preserve">  42W LED, Visoka učinkovitost svetilke z najmanj 84 lm/W, svetlobni tok svetilke 3537lm, barva svetlobe 4000K, LED življenska doba vsaj 50.000 ur. Reflektor z široko razpršitvijo svetlobe. Ohišje iz litega aluminija, prašno lakirano. Plastični deli iz opalnega akrila, IP20. Ø500 x 55 mm; Teža: 1kg. </t>
    </r>
    <r>
      <rPr>
        <b/>
        <sz val="10"/>
        <rFont val="Calibri Light"/>
        <family val="2"/>
        <charset val="238"/>
      </rPr>
      <t xml:space="preserve"> 5-letna garancija; kot tip Thorn OMEGA C LED3200-840 HF R500 ali enakovredno</t>
    </r>
  </si>
  <si>
    <r>
      <rPr>
        <b/>
        <sz val="10"/>
        <color indexed="8"/>
        <rFont val="Calibri Light"/>
        <family val="2"/>
        <charset val="238"/>
      </rPr>
      <t>tip S3:</t>
    </r>
    <r>
      <rPr>
        <sz val="10"/>
        <color indexed="8"/>
        <rFont val="Calibri Light"/>
        <family val="2"/>
        <charset val="238"/>
      </rPr>
      <t xml:space="preserve"> Stropna nadgradna svetilka LED</t>
    </r>
    <r>
      <rPr>
        <b/>
        <sz val="10"/>
        <rFont val="Calibri Light"/>
        <family val="2"/>
        <charset val="238"/>
      </rPr>
      <t xml:space="preserve"> (enakovredno kot Thorn NOVALINE LED1250-840 HF WH)</t>
    </r>
    <r>
      <rPr>
        <sz val="10"/>
        <rFont val="Calibri Light"/>
        <family val="2"/>
        <charset val="238"/>
      </rPr>
      <t xml:space="preserve">.  11W LED, Visoka učinkovitost svetilke z  najmanj 105 lm/W, svetlobni tok svetilke 1150lm, barva svetlobe 4000K, LED življenska doba vsaj 50.000 ur. Reflektor z široko razpršitvijo svetlobe. Ohišje iz litega aluminija, prašno lakirano. Plastični deli iz opalnega akrila, IP20. Ø355 x 105 mm; Teža: 1.17kg. </t>
    </r>
    <r>
      <rPr>
        <b/>
        <sz val="10"/>
        <rFont val="Calibri Light"/>
        <family val="2"/>
        <charset val="238"/>
      </rPr>
      <t xml:space="preserve"> 5-letna garancija.</t>
    </r>
  </si>
  <si>
    <r>
      <rPr>
        <b/>
        <sz val="10"/>
        <color indexed="8"/>
        <rFont val="Calibri Light"/>
        <family val="2"/>
        <charset val="238"/>
      </rPr>
      <t xml:space="preserve">tip S4: </t>
    </r>
    <r>
      <rPr>
        <sz val="10"/>
        <color indexed="8"/>
        <rFont val="Calibri Light"/>
        <family val="2"/>
        <charset val="238"/>
      </rPr>
      <t xml:space="preserve">Nadgradna svetilka </t>
    </r>
    <r>
      <rPr>
        <b/>
        <sz val="10"/>
        <rFont val="Calibri Light"/>
        <family val="2"/>
        <charset val="238"/>
      </rPr>
      <t xml:space="preserve">(enakovredno kot Thorn AQUAF2 LED 4300 HF L840) </t>
    </r>
    <r>
      <rPr>
        <sz val="10"/>
        <rFont val="Calibri Light"/>
        <family val="2"/>
        <charset val="238"/>
      </rPr>
      <t>34W,</t>
    </r>
    <r>
      <rPr>
        <b/>
        <sz val="10"/>
        <rFont val="Calibri Light"/>
        <family val="2"/>
        <charset val="238"/>
      </rPr>
      <t xml:space="preserve"> </t>
    </r>
    <r>
      <rPr>
        <sz val="10"/>
        <rFont val="Calibri Light"/>
        <family val="2"/>
        <charset val="238"/>
      </rPr>
      <t>IP65. LED življenska doba vsaj 50.000 ur preden se svetlobni tok zniža na 70% začetne vrednosti. Visoka učinkovitost svetilke z najmanj 126 lm/W, svetlobni tok svetilke 4300lm, barva svetlobe 4000K in barvno reprodukcijo Ra &gt; 80. Ohišje in optika iz PC.Reflektor iz pocinkane jeklene pločevine, bele barve. Montaža z vzmetnimi držali V2A na strop, steno ali nosilno tračnico. Dimenzija: 1300x147x118mm; Teža: 2.4 kg.</t>
    </r>
    <r>
      <rPr>
        <b/>
        <sz val="10"/>
        <rFont val="Calibri Light"/>
        <family val="2"/>
        <charset val="238"/>
      </rPr>
      <t xml:space="preserve"> 5-letna garancija.</t>
    </r>
  </si>
  <si>
    <r>
      <t xml:space="preserve">Podometno stikalo, 250V, 10A, komplet z ustrezno dozo, montažnim in končnim okvirjem. Barva okrasnega okvirja in stikal po izbiri arhitekta. Proizvajalec: kot </t>
    </r>
    <r>
      <rPr>
        <b/>
        <sz val="9"/>
        <rFont val="Calibri Light"/>
        <family val="2"/>
        <charset val="238"/>
      </rPr>
      <t>Tem Čatež Ekonomik</t>
    </r>
    <r>
      <rPr>
        <sz val="9"/>
        <rFont val="Calibri Light"/>
        <family val="2"/>
        <charset val="238"/>
      </rPr>
      <t xml:space="preserve"> ali enakovredno</t>
    </r>
  </si>
  <si>
    <r>
      <t xml:space="preserve">Senzor gibanja (IR), za zunanjo in notranjo </t>
    </r>
    <r>
      <rPr>
        <b/>
        <sz val="9"/>
        <rFont val="Calibri Light"/>
        <family val="2"/>
        <charset val="238"/>
      </rPr>
      <t>stropno</t>
    </r>
    <r>
      <rPr>
        <sz val="9"/>
        <rFont val="Calibri Light"/>
        <family val="2"/>
        <charset val="238"/>
      </rPr>
      <t xml:space="preserve"> 
montažo, z možnostjo nastavljanja občutlivosti 2-2000lx, časa vklopa 10sek - 15min,  IP54, montažna višina do 4m, </t>
    </r>
    <r>
      <rPr>
        <b/>
        <sz val="9"/>
        <rFont val="Calibri Light"/>
        <family val="2"/>
        <charset val="238"/>
      </rPr>
      <t>kvadraten,</t>
    </r>
    <r>
      <rPr>
        <sz val="9"/>
        <rFont val="Calibri Light"/>
        <family val="2"/>
        <charset val="238"/>
      </rPr>
      <t xml:space="preserve"> komplet z relejem in dozo za neposredni vklop svetilke</t>
    </r>
  </si>
  <si>
    <r>
      <t>Obremenitev:</t>
    </r>
    <r>
      <rPr>
        <sz val="9"/>
        <rFont val="Calibri Light"/>
        <family val="2"/>
        <charset val="238"/>
      </rPr>
      <t xml:space="preserve">
-2000W - omsko breme - navadne sijalke
-1000W - fluo svetilke KVG
-1000W -fluo ali LED svetilke EVG</t>
    </r>
  </si>
  <si>
    <r>
      <t xml:space="preserve"> - NYM-J 4x1,5 mm</t>
    </r>
    <r>
      <rPr>
        <vertAlign val="superscript"/>
        <sz val="9"/>
        <rFont val="Calibri Light"/>
        <family val="2"/>
        <charset val="238"/>
      </rPr>
      <t>2</t>
    </r>
  </si>
  <si>
    <r>
      <t xml:space="preserve"> - NYM-J 3x1,5 mm</t>
    </r>
    <r>
      <rPr>
        <vertAlign val="superscript"/>
        <sz val="9"/>
        <rFont val="Calibri Light"/>
        <family val="2"/>
        <charset val="238"/>
      </rPr>
      <t>2</t>
    </r>
  </si>
  <si>
    <r>
      <t>~NYM-J 3x1,5 mm</t>
    </r>
    <r>
      <rPr>
        <vertAlign val="superscript"/>
        <sz val="9"/>
        <rFont val="Calibri Light"/>
        <family val="2"/>
        <charset val="238"/>
      </rPr>
      <t>2</t>
    </r>
  </si>
  <si>
    <r>
      <t>Električna razdelilna omara</t>
    </r>
    <r>
      <rPr>
        <b/>
        <sz val="9"/>
        <rFont val="Calibri Light"/>
        <family val="2"/>
        <charset val="238"/>
      </rPr>
      <t xml:space="preserve"> R-1  in R-2 </t>
    </r>
    <r>
      <rPr>
        <sz val="9"/>
        <rFont val="Calibri Light"/>
        <family val="2"/>
        <charset val="238"/>
      </rPr>
      <t xml:space="preserve"> ; je obstoječa dimenzij 1200x800x250 mm; pri čemer je potrebno vse zdajšnje elemente demontirati in zamenjati montažne plošče komplet, z napisi,  vrati, ključavnico, obdelanim prehodom do medstropovja in vgrajeno opremo:</t>
    </r>
  </si>
  <si>
    <r>
      <t xml:space="preserve"> - bremensko stikalo </t>
    </r>
    <r>
      <rPr>
        <b/>
        <sz val="9"/>
        <color indexed="8"/>
        <rFont val="Calibri Light"/>
        <family val="2"/>
        <charset val="238"/>
      </rPr>
      <t>100A; 3p.</t>
    </r>
  </si>
  <si>
    <r>
      <t xml:space="preserve">Dobava in montaža zidnega nosilnega elementa kot </t>
    </r>
    <r>
      <rPr>
        <b/>
        <sz val="9"/>
        <rFont val="Calibri Light"/>
        <family val="2"/>
        <charset val="238"/>
      </rPr>
      <t>ZON03</t>
    </r>
    <r>
      <rPr>
        <sz val="9"/>
        <rFont val="Calibri Light"/>
        <family val="2"/>
        <charset val="238"/>
      </rPr>
      <t xml:space="preserve"> iz nerjavečega jekla za pritjevanje strelovodnega vodnika Al fi 8 mm na trde stene.</t>
    </r>
  </si>
  <si>
    <r>
      <t xml:space="preserve">Dobava in montaža strešnega nosilnega elementa kot </t>
    </r>
    <r>
      <rPr>
        <b/>
        <sz val="9"/>
        <rFont val="Calibri Light"/>
        <family val="2"/>
        <charset val="238"/>
      </rPr>
      <t>SON...</t>
    </r>
    <r>
      <rPr>
        <sz val="9"/>
        <rFont val="Calibri Light"/>
        <family val="2"/>
        <charset val="238"/>
      </rPr>
      <t xml:space="preserve"> iz nerjavečega jekla za pritjevanje strelovodnega vodnika Al fi 8 mm na streho.</t>
    </r>
  </si>
  <si>
    <r>
      <t xml:space="preserve">Dobava in montaža cevnih objemk kot </t>
    </r>
    <r>
      <rPr>
        <b/>
        <sz val="9"/>
        <rFont val="Calibri Light"/>
        <family val="2"/>
        <charset val="238"/>
      </rPr>
      <t>KON 11 A</t>
    </r>
    <r>
      <rPr>
        <sz val="9"/>
        <rFont val="Calibri Light"/>
        <family val="2"/>
        <charset val="238"/>
      </rPr>
      <t xml:space="preserve">, </t>
    </r>
    <r>
      <rPr>
        <b/>
        <sz val="9"/>
        <rFont val="Calibri Light"/>
        <family val="2"/>
        <charset val="238"/>
      </rPr>
      <t xml:space="preserve"> </t>
    </r>
    <r>
      <rPr>
        <sz val="9"/>
        <rFont val="Calibri Light"/>
        <family val="2"/>
        <charset val="238"/>
      </rPr>
      <t>za pritrjevanje strelovodnega vodnika Rf fi 8 mm na odtočne cevi</t>
    </r>
  </si>
  <si>
    <r>
      <t xml:space="preserve">Dobava in montaža merilne sponke  kot </t>
    </r>
    <r>
      <rPr>
        <b/>
        <sz val="9"/>
        <rFont val="Calibri Light"/>
        <family val="2"/>
        <charset val="238"/>
      </rPr>
      <t xml:space="preserve">KON02 </t>
    </r>
    <r>
      <rPr>
        <sz val="9"/>
        <rFont val="Calibri Light"/>
        <family val="2"/>
        <charset val="238"/>
      </rPr>
      <t xml:space="preserve"> za izdelavo merilnega spoja med strelovodnim vodnikom in ozemljilnim trakom.</t>
    </r>
  </si>
  <si>
    <r>
      <t xml:space="preserve">Dobava in montaža oznak merilnih mest </t>
    </r>
    <r>
      <rPr>
        <b/>
        <sz val="9"/>
        <rFont val="Calibri Light"/>
        <family val="2"/>
        <charset val="238"/>
      </rPr>
      <t>MŠ.</t>
    </r>
    <r>
      <rPr>
        <sz val="9"/>
        <rFont val="Calibri Light"/>
        <family val="2"/>
        <charset val="238"/>
      </rPr>
      <t xml:space="preserve"> Proizvajalec HERMI</t>
    </r>
  </si>
  <si>
    <r>
      <t xml:space="preserve">Dobava in montaža strelovodnega vodnika </t>
    </r>
    <r>
      <rPr>
        <b/>
        <sz val="9"/>
        <rFont val="Calibri Light"/>
        <family val="2"/>
        <charset val="238"/>
      </rPr>
      <t>Al</t>
    </r>
    <r>
      <rPr>
        <sz val="9"/>
        <rFont val="Calibri Light"/>
        <family val="2"/>
        <charset val="238"/>
      </rPr>
      <t xml:space="preserve"> </t>
    </r>
    <r>
      <rPr>
        <b/>
        <sz val="9"/>
        <rFont val="Calibri Light"/>
        <family val="2"/>
        <charset val="238"/>
      </rPr>
      <t xml:space="preserve"> </t>
    </r>
    <r>
      <rPr>
        <sz val="9"/>
        <rFont val="Calibri Light"/>
        <family val="2"/>
        <charset val="238"/>
      </rPr>
      <t>fi 8mm na tipske strelovodne nosilne elemente. Proizvajalec HERMI</t>
    </r>
  </si>
  <si>
    <r>
      <t xml:space="preserve">Dobava in montaža ploščatega vodnika </t>
    </r>
    <r>
      <rPr>
        <b/>
        <sz val="9"/>
        <rFont val="Calibri Light"/>
        <family val="2"/>
        <charset val="238"/>
      </rPr>
      <t>Fe-ZN 25x4 mm</t>
    </r>
    <r>
      <rPr>
        <sz val="9"/>
        <rFont val="Calibri Light"/>
        <family val="2"/>
        <charset val="238"/>
      </rPr>
      <t xml:space="preserve"> za izvedbo ozemljitvene instalacije. Proizvajalec HERMI</t>
    </r>
  </si>
  <si>
    <r>
      <t xml:space="preserve">Dobava in montaža vertikalne zaščite ploščatega ozemljila </t>
    </r>
    <r>
      <rPr>
        <b/>
        <sz val="9"/>
        <rFont val="Calibri Light"/>
        <family val="2"/>
        <charset val="238"/>
      </rPr>
      <t>VZ.</t>
    </r>
    <r>
      <rPr>
        <sz val="9"/>
        <rFont val="Calibri Light"/>
        <family val="2"/>
        <charset val="238"/>
      </rPr>
      <t xml:space="preserve"> Proizvajalec HERMI</t>
    </r>
  </si>
  <si>
    <t>D.REKAPITULACIJA STROJNE INSTALACIJE</t>
  </si>
  <si>
    <t>STROJNE INSTALACIJE SKUPAJ</t>
  </si>
  <si>
    <t>E.REKAPITULACIJA ELEKTRO DELA</t>
  </si>
  <si>
    <t>ELEKTRO DELA SKUPAJ</t>
  </si>
  <si>
    <t>DODATNE ZAJTEVE NAROČNIKA</t>
  </si>
  <si>
    <t xml:space="preserve"> </t>
  </si>
  <si>
    <t>Obveznosti, ki jih mora pri izračunu ponudbene cene / enotnih cen poleg vsega navedenega v razpisni in projektni dokumentaciji ponudnik tudi upoštevati in vključiti:</t>
  </si>
  <si>
    <t>da je nujno potrebno prilagajanje tehnologije med izvajanjem in prilagajanja delovnega časa izvajalca tako, da se nemoteno izvaja delovna aktivnost drugih deležnikov.</t>
  </si>
  <si>
    <t>obvezne najave motenj izvajalca ob izvedbi del, ki povzročajo  hrup, ki onemogoča delo pri izvedbi drugih aktivnosti.</t>
  </si>
  <si>
    <t>stroške prevzema celotne odgovornosti ob izvedbi pogodbenih del za možne posledice za del stavbe , ki je v času izvajanja del v uporabi in varnost ljudi, ki delajo v tej stavbi.</t>
  </si>
  <si>
    <t xml:space="preserve">stroške za popravilo morebitnih škod, ki bi nastale na objektu kot celoti oziroma delu objekta, dovoznih cestah, zunanjem okolju, komunalnih vodih in priključkih ter na sosednjih objektih po krivdi izvajalca kot posledica izvajanja del; </t>
  </si>
  <si>
    <t>zagotovitev in stroške predpisanih ukrepov varstva in zdravja pri delu ter predpisanih ukrepov varstva pred požarom, ki jih mora izvajalec obvezno upoštevati in dosledno izvajati ter prevzemati polno odgovornost;</t>
  </si>
  <si>
    <t>stroške zavarovanja objekta oziroma pogodbenih del in delavcev ter materiala na gradbišču v času izvajanja pogodbenih del, od začetka del do uspešne primopredaje objekta, ki ga izvajalec zavarovaruje pri pooblaščeni zavarovalni družbi najmanj v višini pogodbene vrednosti za ves čas trajanja izvedbe del (potrdilo je predana kopija police za vrednost predpisanih del, ki jo izvajalec mora dostaviti naročniku ob podpisu zapisnika o uvedbi v delo);</t>
  </si>
  <si>
    <t xml:space="preserve">vse navedeno in prikazano v besedilnem, grafičnem in popisnem delu celotne projektne dokumentacije s preverbo ustreznosti samih popisov del in količin glede na vse opise in načrte v projektni dokumentaciji; </t>
  </si>
  <si>
    <t xml:space="preserve">vse navedeno in prikazano v shemah in detajlih v celotni projektni dokumentaciji, ki jih je dolžan izvajalec preveriti; </t>
  </si>
  <si>
    <t xml:space="preserve">da so v popisu navedena komercialna imena materialov, naprav in opreme zgolj zaradi določitve kvalitete - ponujen material, naprave in oprema  mora biti enakovredne ali boljše kvalitete kot je predpisana s projektno dokumentacijo; </t>
  </si>
  <si>
    <t>da izvajalec sam izdela montažne skice in detajlov za izvedbo gradbeno obrtniških in instalacijskih del med gradnjo objekta, za kar ni ločene postavke v ponudbenem predračunu;</t>
  </si>
  <si>
    <t>vse elemente, ki so navedeni v opisu postavke oziroma vezani na  posamezno postavko, ne glede na to, da so elementi morebiti vezani na ostala gradbeno ali obrtniška ali instalacijska dela spremljajoča gradbena (kot na primer: preboji in popravila le teh, ter elektro dela, ozemljitev), razen v primeru, ko je v posameznih postavkah posebej navedeno, da so določeni elementi zajeti v drugi postavki oziroma pri drugih delih;</t>
  </si>
  <si>
    <t>da je izvajanje del po določilih veljavnih tehničnih predpisov in skladno z obveznimi standardi, veljavno zakonodajo in podzakonskimi akti;</t>
  </si>
  <si>
    <t xml:space="preserve">vse pričakovane stroške, kot na primer: stroške vseh pripravljalnih del; stroške priprave, prijave in zavarovanje gradbišča; morebitno izdelavo varnostnega načrta in poročila; odstranitev morebitnih ovir in ureditev delovnega platoja; organizacije, označevanja, ureditve zavarovanja in varovanja gradbišča s predpisano prometno signalizacijo (kot so letve, opozorilne vrvice, znaki, svetlobna telesa,...); izdelave obvestilne table in gradbiščne table, strošek uradne zakoličbe zabeležene z zapisnikom in stroške zavarovanja zakoličbe in vseh geodetskih točk; stroške prevozov, raztovarjanja in skladiščenja na gradbišču ter notranjega transporta na gradbišču; meritve, teste, preizkuse, zavarovalne, transportne in manipulativni stroški; stroške izdelave ali najema, koriščenja, montaže in demontaže vseh fasadnih, delovnih, zaščitnih in pomožnih odrov ter ograj, potrebnih za izvedbo gradbeno obrtniških in instalacijskih del (streha, fasada …) kot tudi čiščenje vseh elementov po končanih delih; stroške zadostnega števila kemičnih sanitarij, garderobnih prostorov, oziroma vse ostalo za potrebe vseh zaposlenih, ki izvajajo dela na gradbišču; stroške nabave in vgradnje vsega materiala in opreme, predvidenega za vgradnjo in montažo; stroške vezano na komunalno infrastrukturo, kot na primer zakoličbe priključnih vodov, morebitne zaščite, premestitve, povečave, popravil na omrežju, izgub zaradi izpadov omrežja in drugi stroški, ki bi nastali v zvezi z navedeno gradnjo; stroške dobave posameznih elementov, začasnega deponiranja in zavarovanja deponiranega materiala z vsemi prevozi in prenosi na gradbišču, iz deponije do mesta vgradnje; stroške skladiščenja; stroške pomožnih gradbenih del kot na primer zarisovanja, vrtanja zidov, beljenja zidov, vzpostavljanja prvotnega stanja, stroške ogrevanja v času izvajanja del v kolikor so zunanje temperature neustrezne za normalno odvijanje del po terminskem planu, kot tudi stroške izsuševanj prostorov, stroške izzuševanj novozgrajenih cementnih estrihov,  idr.; </t>
  </si>
  <si>
    <t xml:space="preserve">deponije do mesta vgradnje; stroške skladiščenja; stroške pomožnih gradbenih del kot na primer zarisovanja, vrtanja zidov, beljenja zidov, vzpostavljanja prvotnega stanja, stroške ogrevanja v času izvajanja del v kolikor so zunanje temperature neustrezne za normalno odvijanje del po terminskem planu, kot tudi stroške izsuševanj prostorov, stroške izzuševanj novozgrajenih cementnih estrihov,  idr.; </t>
  </si>
  <si>
    <t xml:space="preserve">strošek opravljanja nadzora geomehanika pri izkopu gradbene jame z vpisovanjem ugotovitev in rešitev  v gradbeni dnevnik;  </t>
  </si>
  <si>
    <t>stroške izdelave montažnih skic in detajlov za izvedbo instalacij med gradnjo objekta, za kar ni ločene postavke v ponudbenem predračunu;</t>
  </si>
  <si>
    <t>stroške zgraditve in vzdrževanja začasnih internih poti na gradbišču in stroške čiščenja javnih ter drugih poti in okolja izven gradbišča, ki jih bo onesnažil s svojimi vozili ali deli izvajalec ali njegov podizvajalec; stroške zagotovitve, vzpostavitve perišča kamionov pred izstopom z gradbišča in njegovo delovanje;</t>
  </si>
  <si>
    <t>stroške koordinacije med naročnikom, odgovornim vodjem projekta, projektanti posameznih delov projektne dokumentacije, gradbenim nadzorom, dobavitelji oziroma izvajalci notranje in tehnološke opreme ter morebitnimi ostalimi sodelujočimi na predmetnem objektu;</t>
  </si>
  <si>
    <t>stroške električne energije, vode, TK priključkov in vse morebitne ostale stroške v času gradnje;</t>
  </si>
  <si>
    <t xml:space="preserve">stroške zagotovitve za vse potrebne varnostne ukrepe in tako organizacijo na gradbišču, da bo preprečeno onesnaževanje voda, ki bi nastalo zaradi transporta, skladiščenja in uporabe tekočih goriv in drugih nevarnih snovi oziroma v primeru nezgod zagotoviti takojšnje ukrepanje za to usposobljenih delavcev; </t>
  </si>
  <si>
    <t>stroške zagotovitve, da so vsa začasna skladišča in pretakališča goriv, olj in maziv ter drugih nevarnih snovi zaščitena pred možnostjo izliva v tla in vodotok;</t>
  </si>
  <si>
    <t>stroške izdelave elaborata morebitne zapore cest, postavitev morebitnih potrebnih cestnih zapor in prometne signalizacije;</t>
  </si>
  <si>
    <t>stroške vezane na zahteve in nadzor pooblaščenih oseb vseh soglasodajalcev ;</t>
  </si>
  <si>
    <t>stroške geodetskega posnetka poteka in novih priključkov komunalne infrastrukture, ki ga je potrebno  izvesti pred zasipom;</t>
  </si>
  <si>
    <t>vezano na komunalno infrastrukturo: stroške zakoličbe priključnih vodov, morebitne zaščite, premestitve, povečave, popravil na omrežju, izgub zaradi izpadov omrežja ter stroške nadzora pooblaščenih predstavnikov posamezne komunalne infrasture in drugi stroški, ki bi nastali v zvezi z navedeno gradnjo;</t>
  </si>
  <si>
    <t>stroške dokumentiranja vseh sprememb in izdelave projekta izvedenih del (PID) za potrebe tehničnega pregleda in pridobitve uporabnega dovoljenja oziroma za naročnikovo arhivsko dokumentacijo;</t>
  </si>
  <si>
    <t>stroške izdelave geodetskega načrta novega stanja zemljišča  in objektov po končani gradnji;</t>
  </si>
  <si>
    <t>stroške vsakodnevnega čiščenja delovišča oziroma objekta med izvajanjem del in končnega temeljitega zidarskega ter gospodinjskega čiščenja objekta, kar zadeva delo izvajalca in vseh podizvajalcev, med izvedbo del in pred primopredajo objekta;</t>
  </si>
  <si>
    <t>stroške pridobitve vseh ustreznih dokumentov, stroške izdelave dokazila o zanesljivosti, predpisanih kontrol materialov, izjav o skladnostih, garancij za materiale vgrajene v objekt, stroške nostrifikacije in meritev pooblaščenih institucij, poročil, stroške izvajanja nadzora nad izvedbo požarnovarstvenih ukrepov skladno s Pravilnikom o požarni varnosti v stavbah, stroške izdelave izkaza požarne varnosti, vodenja vseh sprememb oziroma podatkov potrebnih za izvedbo PID-ov oziroma izdelavo PID-ov oziroma stroške za vso potrebno dokumentacijo za potrebe tehničnega pregleda in pridobitve uporabnega dovoljenja, pri čemer morajo biti dokumenti obvezno prevedeni v slovenščino in nostrificirani od pooblaščene institucije v RS, ki jo mora izvajalec predati gradbenemu nadzoru oziroma naročniku, kot tudi od vseh svojih podizvajalcev ter ostalih izvajalcev in dobaviteljev na projektu;</t>
  </si>
  <si>
    <t>v sklopu izdelave  dokazila o zanesljivosti, na lastne stroške izdelati poročilo o nastalih gradbenih odpadkih in o ravnanju z njimi, v skladu s predpisom, ki ureja graditev objektov, kot sestavni del dokumentacije za pridobitev uporabnega dovoljenja</t>
  </si>
  <si>
    <t xml:space="preserve">stroške zaključnih del na gradbišču vključno z odstranitvijo vseh varoval in prometne signalizacije, ki je tekom izvedbe služila zavarovanju gradbišča, odstranitve vse za potrebe gradnje postavljene provizorije in odstranitve vseh ostankov začasnih deponij ter krajinsko ustrezno ureditev vseh z izvajanjem pogodbenih del prizadetih površin po zaključku pogodbenih del oziroma vzpostavitev gradbišča in okolice v prvotno stanje, kjer bo to potrebno, vključno z odvozom odvečnega materiala; </t>
  </si>
  <si>
    <t>Stroški sodelovanja odgovornega vodje del na tehničnem prevzemu objekta in stroški koordinacije odprave ugotovljenih pomankljivosti, vključno s stroški komisije tehničnega pregled.</t>
  </si>
  <si>
    <t>Stroške vzdrževanja in varovanja objekta do dokončanja in uspešne kolavdacije med investitorjem, uporanikom, gradbenim nadzorom in izvajalcem.</t>
  </si>
  <si>
    <t>stroške izvedbe poskusnega obratovanja celotnega objekta s poudarkom na vseh inštalacijah, pri čemer je potrebno pri poskusnem obratovanju uporabiti tudi že vse kemikalije, pline idr., ki so v posameznih napravah, elementih, inštalacijah predvidene – vsi preizkusi s specialnimi plini in kemikalijami;</t>
  </si>
  <si>
    <t>in vse ostale stroške, ki morebiti niso navedeni in so za izvedbo in funkcioniranje objekta nujno potrebni.</t>
  </si>
  <si>
    <t>Pomembne splošne opombe vezane projektno dokumentacijo, obveznosti vezane na vzorce in odpadke, vse kar mora pri izračunu ponudbene cene / enotnih cen poleg vsega navedenega v razpisni in projektni dokumentaciji ponudnik tudi upoštevati in vključiti:</t>
  </si>
  <si>
    <t>Pomembne splošne opombe:</t>
  </si>
  <si>
    <t>Vse vrednosti instalacijskih del v posamezni ponudbi (strojna in elektro dela), četudi ni to posebej označeno ali navedeno v popisu GOI del, morajo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in  gretja objekta konstrukcij, tlakov ali estrihov.</t>
  </si>
  <si>
    <t>Vzorci:</t>
  </si>
  <si>
    <t>Izvajalec mora za vse proizvode, oziroma elemente za vgradnjo, ki so navedeni v projektu ali drugače zahtevani s strani naročnika dostaviti ali izdelati vzorčne primere na objektu in sicer najmanj v treh enakovrednih vzorcih in sicer:</t>
  </si>
  <si>
    <t xml:space="preserve"> ▪   kot pomoč naročniku za dokončno opredelitev med različnimi proizvodi;</t>
  </si>
  <si>
    <t xml:space="preserve"> ▪   kot pomoč naročniku za dokončno opredelitev med različnimi površinskimi obdelavami</t>
  </si>
  <si>
    <t xml:space="preserve"> ▪   kot referenčni primerek in merilo za kakovost, vključno vizualni izgled</t>
  </si>
  <si>
    <t xml:space="preserve"> ▪   kot vzorec za preizkušanje, ki služi za dokazovanje skladnosti proizvodov, kadar je to preizkušanje nujno opraviti na objektu, oziroma kadar gre za utemeljen dvom v izpolnjevanje predpisanih zahtev glede že vgrajenega oziroma dobavljenega proizvoda.</t>
  </si>
  <si>
    <t xml:space="preserve">Vrednost izdelave vzorcev mora biti vključena skupno v ponudbeno ceno. </t>
  </si>
  <si>
    <t>Ustreznost izdelave potrdi naročnik na predlog odgovornega projektanta.</t>
  </si>
  <si>
    <t xml:space="preserve">Pisna potrditev vzorcev mora biti vnesena v gradbeni dnevnik s strani predstavnika naročnika in odgovornega projektanta predmetnega področja. </t>
  </si>
  <si>
    <t>Elemente za katere je predpisana izdelava vzorcev ni dovoljeno vgrajevati izvajati pred potrditvijo vzorcev oziroma materialov.</t>
  </si>
  <si>
    <t>Blagovne znamke in komercialna imena so navedena v obliki »kakovostno kot npr. (blagovna znamka)… ali enakovredno«.</t>
  </si>
  <si>
    <t>V ceni postavke je potrebno zajeti odvoz materiala na trajno deponijo, s plačilom vseh taks</t>
  </si>
  <si>
    <t>Izvajalec je dolžan dodatno na lastne stroške izdelati elaborat ravnanja z gradbenimi odpadki, če bo to potrebno, voditi evidenco o vrstah in količinah gradbenih odpadkov ter predložiti vse evidenčne liste o odvozu odpadkov.</t>
  </si>
  <si>
    <t>A1.   Ponudnik mora v ponudbeni predračun pri vsaki poziciji vpisati proizvajalca in model ponujene opreme. V kolikor ponudnik pri proizvajalcu ali  model vpiše "izdelano po meri" ali "izdelano po specifikaciji" mora predložiti podrobno skico izdelave iz katere je razvidno, da ponujeni element v celoti izpolnjuje podane tehnične zahteve. Za skice, opremo izdelane po meri, niso dovoljene opomba, npr.: slika/skica je simbolična). Naročnik bo take ponudbe izločil kot neustrezne.</t>
  </si>
  <si>
    <t>A2.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projektov za izvedbo (PZI) in projektov izvedenih del (PID) vse v skladu s pravilnikom o vsebini projektne in tehnične dokumentacije, stroški zavarovanja del do drugih izvajalcev in svojih izvajalcev.</t>
  </si>
  <si>
    <t xml:space="preserve">A3.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t>
  </si>
  <si>
    <t>A4.   V primeru, da se popisi oziroma tehnične specifikacije sklicujejo na posamezno znamko ali vir se pri takem sklicevanju skladno s 68. členom ZJN-3 upošteva, da lahko ponudnik ponudi »enakovreden« predmet oziroma artikel. Vse morebitne posledice zaradi spremembe tipov opreme, vključno z morebitnimi spremembami oziroma dopolnitvami PZI, stroškovno in časovno bremenijo ponudnika.</t>
  </si>
  <si>
    <t>A5.   V primeru neskladij med risbo tehnološke opreme in popisom del se pri razlagi prioritetno upošteva popis del.</t>
  </si>
  <si>
    <t>A6.      Ponudniki morajo v okviru ponudbenega predračuna navesti proizvajalca in model ponujenih artiklov (SEZNAM PONUJENE OPREME) ter v dokaz izpolnjevanja tehničnih zahtev predložiti ustrezen katalog, skico ali sliko, tehnične podatke in opis ponujenega artikla. V primeru, da je izpolnjevanje določene tehnične zahteve artikla vezano na nudenje dodatne oziroma opcijske oprema morajo ponudniki poleg navedbe proizvajalca in modela jasno navesti, da je ponujen artikel z zahtevano dodatno oziroma opcijsko opremo ter navesti ustrezen model ali kataloško številko le-te, v zvezi z navedenim pa tudi predložiti ustrezen katalog, skico ali sliko, tehnične podatke in opis ponujene dodatne oziroma opcijske opreme. V kolikor ponudnik v ponudbi ne bo navedel proizvajalca in modela ponujenih artiklov, oziroma dejstva, da ponuja zahtevano dodatno oziroma opcijsko opremo, bo takšna ponudba brez pozivanja na dopolnitev izločena iz nadaljnjega postopka.</t>
  </si>
  <si>
    <t>A7.      Ponudniki morajo v okviru ponudbenega predračuna izpolniti priloženi SEZNAM PONUJENE OPREME. V kolikor ponudnik v ponudbi ne bo priložil izpolnjenega seznama ponujene opreme, bo takšna ponudba brez pozivanja na dopolnitev izločena iz nadaljnjega postopka.</t>
  </si>
  <si>
    <t>A.8 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t>
  </si>
  <si>
    <t>DIMENZIJE</t>
  </si>
  <si>
    <t>ELEKTRIKA</t>
  </si>
  <si>
    <t>Poz</t>
  </si>
  <si>
    <t>Opis</t>
  </si>
  <si>
    <t>PROIZVAJALEC</t>
  </si>
  <si>
    <t>MODEL</t>
  </si>
  <si>
    <t>Š</t>
  </si>
  <si>
    <t>G</t>
  </si>
  <si>
    <t>V</t>
  </si>
  <si>
    <t>KW</t>
  </si>
  <si>
    <t>NAPETOST</t>
  </si>
  <si>
    <t>S5 - debelina izolacije 16,0 cm</t>
  </si>
  <si>
    <t>S6 - debelina izolacije 16,0 cm</t>
  </si>
  <si>
    <t>O1 - zidarska dim. 250/215 cm</t>
  </si>
  <si>
    <t>O2 - zidarska dim. 150/225 cm</t>
  </si>
  <si>
    <t>O3 - zidarska dim. 100/125 cm</t>
  </si>
  <si>
    <t>O4 - zidarska dim. 250/200 cm</t>
  </si>
  <si>
    <t>O5 - zidarska dim. 150/2225 cm</t>
  </si>
  <si>
    <t>S1 - zidarska dim. 250/220 cm</t>
  </si>
  <si>
    <t>S2 - zidarska dim. 250/275 cm</t>
  </si>
  <si>
    <t>S3 - zidarska dim. 228/225 cm</t>
  </si>
  <si>
    <t>S4 - zidarska dim. 250/250 cm</t>
  </si>
  <si>
    <t>S5 - zidarska dim. 160/225 cm</t>
  </si>
  <si>
    <t>V1 leva - dim. 80/210 cm</t>
  </si>
  <si>
    <t>V1 desna - dim. 80/210 cm</t>
  </si>
  <si>
    <t>V2 desna - dim. 80/210 cm</t>
  </si>
  <si>
    <t>Podometno stikalo, 250V, 10A, komplet z ustrezno dozo, montažnim in končnim okvirjem. Barva okrasnega okvirja in stikal po izbiri arhitekta. Proizvajalec: kot Tem Čatež Ekonomik ali enakovredno</t>
  </si>
  <si>
    <t>Senzor gibanja (IR), za zunanjo in notranjo stropno 
montažo, z možnostjo nastavljanja občutlivosti 2-2000lx, časa vklopa 10sek - 15min,  IP54, montažna višina do 4m, kvadraten, komplet z relejem in dozo za neposredni vklop svetilke</t>
  </si>
  <si>
    <t>Obremenitev:
-2000W - omsko breme - navadne sijalke
-1000W - fluo svetilke KVG
-1000W -fluo ali LED svetilke EVG</t>
  </si>
  <si>
    <t>Dobava in montaža zidnega nosilnega elementa kot ZON03 iz nerjavečega jekla za pritjevanje strelovodnega vodnika Al fi 8 mm na trde stene.</t>
  </si>
  <si>
    <t>Dobava in montaža strešnega nosilnega elementa kot SON... iz nerjavečega jekla za pritjevanje strelovodnega vodnika Al fi 8 mm na streho.</t>
  </si>
  <si>
    <t>Dobava in montaža cevnih objemk kot KON 11 A,  za pritrjevanje strelovodnega vodnika Rf fi 8 mm na odtočne cevi</t>
  </si>
  <si>
    <t>Dobava in montaža strelovodnega vodnika Al  fi 8mm na tipske strelovodne nosilne elemente. Proizvajalec HERMI</t>
  </si>
  <si>
    <t>Dobava in montaža ploščatega vodnika Fe-ZN 25x4 mm za izvedbo ozemljitvene instalacije. Proizvajalec HERMI</t>
  </si>
  <si>
    <r>
      <rPr>
        <sz val="9"/>
        <color indexed="8"/>
        <rFont val="Calibri Light"/>
        <family val="2"/>
        <charset val="238"/>
      </rPr>
      <t xml:space="preserve">tip S1: Stropna nadgradna svetilka </t>
    </r>
    <r>
      <rPr>
        <sz val="9"/>
        <rFont val="Calibri Light"/>
        <family val="2"/>
        <charset val="238"/>
      </rPr>
      <t>(enakovredno kot Zumtobel PERLUCE LRO LED3400-840 L1220 EVG WH) 36W LED, svetlobni tok najmanj 3220lm, EVG, Ra&gt;80, barva svetlobe 4000K. Dimenzije 1220 x 120 x 91 mm. Ohišje iz jeklene pločevine, bele barve. Pokrov iz transparentnega PC z LRO optiko. Integrirana ESD zascita LED modula. Visoko kakovostno tesnilo s peno iz poliuretana po celotnem obodu. Svetilka z ožičenjem s kabli brez halogenov.Temperaturno območje delovanja:-20st C do +25st C. Teža: 2.5 kg. IP50. Komplet z montažnim priborom. 5-letna garancija; kot tip Zumtobel PERLUCE LRO LED3400-840 L1220 EVG WH ali enakovredno</t>
    </r>
  </si>
  <si>
    <r>
      <t>T2 - Dobava in polaganje strešne kritine iz trapezne pločevine s protikondenčnim obrizgom, na streho z naklonom 10</t>
    </r>
    <r>
      <rPr>
        <vertAlign val="superscript"/>
        <sz val="9"/>
        <rFont val="Calibri Light"/>
        <family val="2"/>
        <charset val="238"/>
      </rPr>
      <t>0</t>
    </r>
    <r>
      <rPr>
        <sz val="9"/>
        <rFont val="Calibri Light"/>
        <family val="2"/>
        <charset val="238"/>
      </rPr>
      <t>, z vsemi potrebnimi pomožnimi deli, lovilnimi odri in transporti. Obračun razvite površine.</t>
    </r>
  </si>
  <si>
    <r>
      <rPr>
        <sz val="9"/>
        <color indexed="8"/>
        <rFont val="Calibri Light"/>
        <family val="2"/>
        <charset val="238"/>
      </rPr>
      <t>tip S2: Stropna nadgradna svetilka LED</t>
    </r>
    <r>
      <rPr>
        <sz val="9"/>
        <rFont val="Calibri Light"/>
        <family val="2"/>
        <charset val="238"/>
      </rPr>
      <t xml:space="preserve">   42W LED, Visoka učinkovitost svetilke z najmanj 84 lm/W, svetlobni tok svetilke 3537lm, barva svetlobe 4000K, LED življenska doba vsaj 50.000 ur. Reflektor z široko razpršitvijo svetlobe. Ohišje iz litega aluminija, prašno lakirano. Plastični deli iz opalnega akrila, IP20. Ø500 x 55 mm; Teža: 1kg.  5-letna garancija; kot tip Thorn OMEGA C LED3200-840 HF R500 ali enakovredno</t>
    </r>
  </si>
  <si>
    <r>
      <rPr>
        <sz val="9"/>
        <color indexed="8"/>
        <rFont val="Calibri Light"/>
        <family val="2"/>
        <charset val="238"/>
      </rPr>
      <t>tip S3: Stropna nadgradna svetilka LED</t>
    </r>
    <r>
      <rPr>
        <sz val="9"/>
        <rFont val="Calibri Light"/>
        <family val="2"/>
        <charset val="238"/>
      </rPr>
      <t xml:space="preserve"> (enakovredno kot Thorn NOVALINE LED1250-840 HF WH).  11W LED, Visoka učinkovitost svetilke z  najmanj 105 lm/W, svetlobni tok svetilke 1150lm, barva svetlobe 4000K, LED življenska doba vsaj 50.000 ur. Reflektor z široko razpršitvijo svetlobe. Ohišje iz litega aluminija, prašno lakirano. Plastični deli iz opalnega akrila, IP20. Ø355 x 105 mm; Teža: 1.17kg.  5-letna garancija.</t>
    </r>
  </si>
  <si>
    <r>
      <rPr>
        <sz val="9"/>
        <color indexed="8"/>
        <rFont val="Calibri Light"/>
        <family val="2"/>
        <charset val="238"/>
      </rPr>
      <t xml:space="preserve">tip S4: Nadgradna svetilka </t>
    </r>
    <r>
      <rPr>
        <sz val="9"/>
        <rFont val="Calibri Light"/>
        <family val="2"/>
        <charset val="238"/>
      </rPr>
      <t>(enakovredno kot Thorn AQUAF2 LED 4300 HF L840) 34W, IP65. LED življenska doba vsaj 50.000 ur preden se svetlobni tok zniža na 70% začetne vrednosti. Visoka učinkovitost svetilke z najmanj 126 lm/W, svetlobni tok svetilke 4300lm, barva svetlobe 4000K in barvno reprodukcijo Ra &gt; 80. Ohišje in optika iz PC.Reflektor iz pocinkane jeklene pločevine, bele barve. Montaža z vzmetnimi držali V2A na strop, steno ali nosilno tračnico. Dimenzija: 1300x147x118mm; Teža: 2.4 kg. 5-letna garancija.</t>
    </r>
  </si>
  <si>
    <t>SEZNAM PONUJENE OPREME - VRTEC VODMAT Korytkova 24</t>
  </si>
  <si>
    <t>Postavitev začasnega panoja na začetku del pri vseh gradbenih dejavnostih na vidnem mestu in v skladu z zahtevami in navodili organa upravljanja na področju komuniciranja vsebin evropske kohezijske politike v programskem obdobju 2014-2020 ter skladno s Pravilnikom o gradbiščih (Uradni list RS, št. 55/08 s spremembami) upoštevati določila o gradbiščnih tablah. 
Začasni pano mora vsebovati naslednje elemente, ki morajo zajemati najmanj 25 odstotkov panoja:
- ime in glavni namen/cilj operacije,
- ustrezen logotip EKP 2014–2020,
- obrazložitev vloge Evropske unije z naslednjimi navedbami: »Kohezijski sklad«; navedba slogana: »Naložba v vašo prihodnost«, in navedba izjave: »Naložbo sofinancirata Evropska unija in Republika Slovenija«.
Pano mora biti izdelan iz obstojnega materiala, podatki pa morajo biti čitljivi.
Poškodovano ali zbledelo označitev je upravičenec dolžan nadomestiti z novo.
Obračun kpl.</t>
  </si>
  <si>
    <t xml:space="preserve">Izdelava in postavitev stalne plošče ali panoja izdelanega iz trdega obstojnega materiala. Naročnik lahko po lastni presoji izbere najbolj primerno velikost table. Priporočena velikost je 100 cm x 150 cm. Prostor na stalni plošči ali panoju rezerviran za opis aktivnosti ter navedbo financiranja mora zavzemati najmanj 25 odstotkov celotne površine stalne plošče. Vsebina informacij na panoju: ime in glavni namen/cilj operacije, ustrezen logotip EKP 2014–2020, obrazložitev vloge Evropske unije z naslednjimi navedbami: »Kohezijski sklad«; navedba slogana: »Naložba v vašo prihodnost«, in navedba izjave: »Naložbo sofinancirata Evropska unija in Republika Slovenija«. Tabla in napisi odporni na atmosferske vplive in UV sevanje. Obstojnost najmanj 5 let. Vse po navodilih in skladno z zahtevami organa upravljanja na področju komuniciranja vsebin evropske kohezijske politike v programskem obdobju 2014-2020. Obračun kpl. </t>
  </si>
  <si>
    <t xml:space="preserve">Izvedba testa zrakotesnosti in izdelava poročila. </t>
  </si>
  <si>
    <t>Program usposabljanja za energetsko učinkovito uporabljanje stavbe s pojasnili uporabe vgrajenih sistemov.</t>
  </si>
  <si>
    <t>RADIATORJI - TERMOSTATSKI VENTILI</t>
  </si>
  <si>
    <t>Izvedba zapore sistema centralnega ogrevanja (dovodna in povratna cev)</t>
  </si>
  <si>
    <t>Praznenje ogrevalnega sistema obstoječega cevnega omrežja predmetnega objekta.</t>
  </si>
  <si>
    <t>Polnjenje ogrevalnega sistema obstoječega cevnega omrežja predmetnega objekta.</t>
  </si>
  <si>
    <t>Demontaža, razrez in odvoz na deponijo obstoječega ročnega radiatorskega ventila s pripadajočim koncem cevi</t>
  </si>
  <si>
    <t>Demontaža, razrez in odvoz na deponijo obstoječega radiatorskega zapirala, s pripadajočim koncem cevi</t>
  </si>
  <si>
    <t>Dobava in montaža termostatskega ventila, kotni ali ravni, z vsem montažnim, tesnilnim in pritrdilnim materialom, na obstoječi radiator</t>
  </si>
  <si>
    <t>kakovostno npr.: DANFOSS tip RA-N DN15 ali enakovredno</t>
  </si>
  <si>
    <t>Zapiralo, kotno ali ravno, z vsem montažnim, tesnilnim in pritrdilnim materialom.</t>
  </si>
  <si>
    <t>kakovostno npr.: DANFOSS tip RLV DN15 ali enakovredno</t>
  </si>
  <si>
    <t>Termostatska glava s priključkom za Danfoss RA ventile in radiatorje z vgrajenim termostatskim ventilom, z vsem tesnilnim in pritrdilnim materialom.</t>
  </si>
  <si>
    <t>kakovostno npr.: DANFOSS tip RA 2940 ali enakovredno</t>
  </si>
  <si>
    <t>Izdelava oz. priprava cevi za priključitev radiatorja, z vsem pritdilnim materialom.</t>
  </si>
  <si>
    <t>DN15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</si>
</sst>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00\ [$€-1]"/>
    <numFmt numFmtId="165" formatCode="#,##0.00\ &quot;€&quot;"/>
    <numFmt numFmtId="166" formatCode="_-* #,##0\ _S_I_T_-;\-* #,##0\ _S_I_T_-;_-* &quot;-&quot;??\ _S_I_T_-;_-@_-"/>
    <numFmt numFmtId="167" formatCode="_-* #,##0.00\ [$€-1]_-;\-* #,##0.00\ [$€-1]_-;_-* &quot;-&quot;??\ [$€-1]_-;_-@_-"/>
    <numFmt numFmtId="168" formatCode="_-* #,##0\ _S_I_T_-;\-* #,##0\ _S_I_T_-;_-* \-??\ _S_I_T_-;_-@_-"/>
  </numFmts>
  <fonts count="42">
    <font>
      <sz val="10"/>
      <name val="Arial CE"/>
      <charset val="238"/>
    </font>
    <font>
      <sz val="10"/>
      <name val="Arial"/>
      <family val="2"/>
      <charset val="238"/>
    </font>
    <font>
      <sz val="10"/>
      <name val="Arial CE"/>
      <charset val="238"/>
    </font>
    <font>
      <sz val="10"/>
      <name val="Arial CE"/>
      <family val="2"/>
      <charset val="238"/>
    </font>
    <font>
      <sz val="10"/>
      <name val="Times New Roman"/>
      <family val="1"/>
      <charset val="238"/>
    </font>
    <font>
      <sz val="11"/>
      <color indexed="8"/>
      <name val="Calibri"/>
      <family val="2"/>
      <charset val="238"/>
    </font>
    <font>
      <sz val="10"/>
      <name val="Helv"/>
      <family val="2"/>
      <charset val="204"/>
    </font>
    <font>
      <b/>
      <sz val="11"/>
      <name val="Calibri Light"/>
      <family val="2"/>
      <charset val="238"/>
    </font>
    <font>
      <sz val="10"/>
      <name val="Calibri Light"/>
      <family val="2"/>
      <charset val="238"/>
    </font>
    <font>
      <i/>
      <sz val="20"/>
      <name val="Calibri Light"/>
      <family val="2"/>
      <charset val="238"/>
    </font>
    <font>
      <i/>
      <sz val="16"/>
      <name val="Calibri Light"/>
      <family val="2"/>
      <charset val="238"/>
    </font>
    <font>
      <b/>
      <u/>
      <sz val="14"/>
      <name val="Calibri Light"/>
      <family val="2"/>
      <charset val="238"/>
    </font>
    <font>
      <sz val="14"/>
      <name val="Calibri Light"/>
      <family val="2"/>
      <charset val="238"/>
    </font>
    <font>
      <sz val="11"/>
      <name val="Calibri Light"/>
      <family val="2"/>
      <charset val="238"/>
    </font>
    <font>
      <b/>
      <sz val="10"/>
      <name val="Calibri Light"/>
      <family val="2"/>
      <charset val="238"/>
    </font>
    <font>
      <sz val="9"/>
      <name val="Calibri Light"/>
      <family val="2"/>
      <charset val="238"/>
    </font>
    <font>
      <b/>
      <sz val="12"/>
      <name val="Calibri Light"/>
      <family val="2"/>
      <charset val="238"/>
    </font>
    <font>
      <b/>
      <sz val="14"/>
      <name val="Calibri Light"/>
      <family val="2"/>
      <charset val="238"/>
    </font>
    <font>
      <u/>
      <sz val="12"/>
      <name val="Calibri Light"/>
      <family val="2"/>
      <charset val="238"/>
    </font>
    <font>
      <sz val="12"/>
      <name val="Calibri Light"/>
      <family val="2"/>
      <charset val="238"/>
    </font>
    <font>
      <u/>
      <sz val="11"/>
      <name val="Calibri Light"/>
      <family val="2"/>
      <charset val="238"/>
    </font>
    <font>
      <sz val="11"/>
      <color indexed="8"/>
      <name val="Calibri Light"/>
      <family val="2"/>
      <charset val="238"/>
    </font>
    <font>
      <vertAlign val="superscript"/>
      <sz val="11"/>
      <name val="Calibri Light"/>
      <family val="2"/>
      <charset val="238"/>
    </font>
    <font>
      <b/>
      <i/>
      <sz val="11"/>
      <name val="Calibri Light"/>
      <family val="2"/>
      <charset val="238"/>
    </font>
    <font>
      <b/>
      <sz val="9"/>
      <name val="Calibri Light"/>
      <family val="2"/>
      <charset val="238"/>
    </font>
    <font>
      <sz val="11"/>
      <color theme="1"/>
      <name val="Calibri Light"/>
      <family val="2"/>
      <charset val="238"/>
    </font>
    <font>
      <sz val="10"/>
      <color theme="1"/>
      <name val="Calibri Light"/>
      <family val="2"/>
      <charset val="238"/>
    </font>
    <font>
      <b/>
      <sz val="10"/>
      <color rgb="FFFF0000"/>
      <name val="Calibri Light"/>
      <family val="2"/>
      <charset val="238"/>
    </font>
    <font>
      <sz val="10"/>
      <color rgb="FFFF0000"/>
      <name val="Calibri Light"/>
      <family val="2"/>
      <charset val="238"/>
    </font>
    <font>
      <sz val="10"/>
      <color indexed="8"/>
      <name val="Calibri Light"/>
      <family val="2"/>
      <charset val="238"/>
    </font>
    <font>
      <b/>
      <i/>
      <sz val="9"/>
      <name val="Calibri Light"/>
      <family val="2"/>
      <charset val="238"/>
    </font>
    <font>
      <b/>
      <sz val="8"/>
      <name val="Calibri Light"/>
      <family val="2"/>
      <charset val="238"/>
    </font>
    <font>
      <sz val="9"/>
      <color theme="1"/>
      <name val="Calibri Light"/>
      <family val="2"/>
      <charset val="238"/>
    </font>
    <font>
      <b/>
      <sz val="9"/>
      <color indexed="8"/>
      <name val="Calibri Light"/>
      <family val="2"/>
      <charset val="238"/>
    </font>
    <font>
      <sz val="9"/>
      <color indexed="8"/>
      <name val="Calibri Light"/>
      <family val="2"/>
      <charset val="238"/>
    </font>
    <font>
      <b/>
      <sz val="10"/>
      <color indexed="8"/>
      <name val="Calibri Light"/>
      <family val="2"/>
      <charset val="238"/>
    </font>
    <font>
      <vertAlign val="superscript"/>
      <sz val="9"/>
      <name val="Calibri Light"/>
      <family val="2"/>
      <charset val="238"/>
    </font>
    <font>
      <b/>
      <sz val="9"/>
      <color theme="1"/>
      <name val="Calibri Light"/>
      <family val="2"/>
      <charset val="238"/>
    </font>
    <font>
      <sz val="11"/>
      <color theme="0"/>
      <name val="Calibri Light"/>
      <family val="2"/>
      <charset val="238"/>
    </font>
    <font>
      <b/>
      <sz val="16"/>
      <name val="Calibri Light"/>
      <family val="2"/>
      <charset val="238"/>
    </font>
    <font>
      <sz val="10"/>
      <color indexed="40"/>
      <name val="Calibri Light"/>
      <family val="2"/>
      <charset val="238"/>
    </font>
    <font>
      <sz val="16"/>
      <color theme="1"/>
      <name val="Calibri Light"/>
      <family val="2"/>
      <charset val="238"/>
    </font>
  </fonts>
  <fills count="3">
    <fill>
      <patternFill patternType="none"/>
    </fill>
    <fill>
      <patternFill patternType="gray125"/>
    </fill>
    <fill>
      <patternFill patternType="solid">
        <fgColor theme="6"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thin">
        <color indexed="64"/>
      </bottom>
      <diagonal/>
    </border>
    <border>
      <left/>
      <right/>
      <top/>
      <bottom style="thin">
        <color indexed="64"/>
      </bottom>
      <diagonal/>
    </border>
    <border>
      <left/>
      <right/>
      <top/>
      <bottom style="double">
        <color indexed="64"/>
      </bottom>
      <diagonal/>
    </border>
  </borders>
  <cellStyleXfs count="10">
    <xf numFmtId="0" fontId="0" fillId="0" borderId="0"/>
    <xf numFmtId="0" fontId="2" fillId="0" borderId="0"/>
    <xf numFmtId="0" fontId="4" fillId="0" borderId="0"/>
    <xf numFmtId="43" fontId="2" fillId="0" borderId="0" applyFont="0" applyFill="0" applyBorder="0" applyAlignment="0" applyProtection="0"/>
    <xf numFmtId="44" fontId="2" fillId="0" borderId="0" applyFont="0" applyFill="0" applyBorder="0" applyAlignment="0" applyProtection="0"/>
    <xf numFmtId="0" fontId="5" fillId="0" borderId="0"/>
    <xf numFmtId="0" fontId="3" fillId="0" borderId="0"/>
    <xf numFmtId="0" fontId="6" fillId="0" borderId="0"/>
    <xf numFmtId="0" fontId="1" fillId="0" borderId="0"/>
    <xf numFmtId="0" fontId="1" fillId="0" borderId="0"/>
  </cellStyleXfs>
  <cellXfs count="423">
    <xf numFmtId="0" fontId="0" fillId="0" borderId="0" xfId="0"/>
    <xf numFmtId="49" fontId="7" fillId="0" borderId="0" xfId="0" applyNumberFormat="1" applyFont="1" applyProtection="1"/>
    <xf numFmtId="0" fontId="8" fillId="0" borderId="0" xfId="0" applyFont="1" applyBorder="1"/>
    <xf numFmtId="0" fontId="8" fillId="0" borderId="0" xfId="0" applyFont="1"/>
    <xf numFmtId="0" fontId="13" fillId="0" borderId="0" xfId="0" applyFont="1" applyAlignment="1">
      <alignment horizontal="justify" vertical="top"/>
    </xf>
    <xf numFmtId="0" fontId="13" fillId="0" borderId="0" xfId="0" applyFont="1" applyBorder="1" applyAlignment="1">
      <alignment horizontal="justify" vertical="top" wrapText="1"/>
    </xf>
    <xf numFmtId="0" fontId="13" fillId="0" borderId="0" xfId="0" applyFont="1" applyAlignment="1">
      <alignment horizontal="justify"/>
    </xf>
    <xf numFmtId="0" fontId="8" fillId="0" borderId="0" xfId="0" applyFont="1" applyFill="1" applyAlignment="1" applyProtection="1">
      <alignment horizontal="justify" vertical="top" wrapText="1"/>
    </xf>
    <xf numFmtId="0" fontId="8" fillId="0" borderId="0" xfId="0" applyFont="1" applyFill="1" applyAlignment="1" applyProtection="1">
      <alignment horizontal="center" vertical="top" wrapText="1"/>
    </xf>
    <xf numFmtId="165" fontId="8" fillId="0" borderId="0" xfId="0" applyNumberFormat="1" applyFont="1" applyFill="1" applyAlignment="1" applyProtection="1">
      <alignment horizontal="center" vertical="top" wrapText="1"/>
    </xf>
    <xf numFmtId="0" fontId="8" fillId="0" borderId="0" xfId="0" applyFont="1" applyFill="1" applyAlignment="1" applyProtection="1">
      <alignment horizontal="center" vertical="top"/>
    </xf>
    <xf numFmtId="0" fontId="8" fillId="0" borderId="0" xfId="0" applyFont="1" applyFill="1" applyAlignment="1" applyProtection="1">
      <alignment horizontal="left" vertical="top" wrapText="1"/>
    </xf>
    <xf numFmtId="0" fontId="8" fillId="0" borderId="0" xfId="0" applyFont="1" applyFill="1" applyAlignment="1" applyProtection="1">
      <alignment horizontal="center" wrapText="1"/>
    </xf>
    <xf numFmtId="165" fontId="8" fillId="0" borderId="0" xfId="0" applyNumberFormat="1" applyFont="1" applyFill="1" applyAlignment="1" applyProtection="1">
      <alignment horizontal="center" wrapText="1"/>
    </xf>
    <xf numFmtId="0" fontId="8" fillId="0" borderId="0" xfId="6" applyFont="1" applyFill="1" applyBorder="1" applyAlignment="1" applyProtection="1">
      <alignment vertical="top"/>
    </xf>
    <xf numFmtId="3" fontId="8" fillId="0" borderId="0" xfId="2" applyNumberFormat="1" applyFont="1" applyFill="1" applyBorder="1" applyAlignment="1" applyProtection="1">
      <alignment vertical="top" wrapText="1"/>
    </xf>
    <xf numFmtId="49" fontId="8" fillId="0" borderId="0" xfId="7" applyNumberFormat="1" applyFont="1" applyFill="1" applyBorder="1" applyAlignment="1" applyProtection="1">
      <alignment horizontal="left" vertical="top" wrapText="1" shrinkToFit="1"/>
    </xf>
    <xf numFmtId="0" fontId="8" fillId="0" borderId="0" xfId="2" applyNumberFormat="1" applyFont="1" applyFill="1" applyBorder="1" applyAlignment="1" applyProtection="1">
      <alignment vertical="top" wrapText="1"/>
    </xf>
    <xf numFmtId="168" fontId="31" fillId="0" borderId="0" xfId="3" applyNumberFormat="1" applyFont="1" applyFill="1" applyBorder="1" applyAlignment="1" applyProtection="1"/>
    <xf numFmtId="165" fontId="15" fillId="0" borderId="0" xfId="3" applyNumberFormat="1" applyFont="1" applyFill="1" applyBorder="1" applyAlignment="1" applyProtection="1">
      <alignment horizontal="right"/>
    </xf>
    <xf numFmtId="0" fontId="15" fillId="0" borderId="0" xfId="8" applyFont="1" applyFill="1" applyAlignment="1" applyProtection="1">
      <alignment horizontal="left" vertical="top" wrapText="1"/>
    </xf>
    <xf numFmtId="0" fontId="24" fillId="0" borderId="0" xfId="8" applyFont="1" applyFill="1" applyAlignment="1" applyProtection="1">
      <alignment horizontal="left" vertical="top" wrapText="1"/>
    </xf>
    <xf numFmtId="168" fontId="15" fillId="0" borderId="0" xfId="3" applyNumberFormat="1" applyFont="1" applyFill="1" applyBorder="1" applyAlignment="1" applyProtection="1">
      <alignment horizontal="right"/>
    </xf>
    <xf numFmtId="1" fontId="15" fillId="0" borderId="0" xfId="3" applyNumberFormat="1" applyFont="1" applyFill="1" applyBorder="1" applyAlignment="1" applyProtection="1">
      <alignment horizontal="right"/>
    </xf>
    <xf numFmtId="49" fontId="18" fillId="0" borderId="5" xfId="0" applyNumberFormat="1" applyFont="1" applyBorder="1" applyProtection="1"/>
    <xf numFmtId="49" fontId="16" fillId="0" borderId="5" xfId="0" applyNumberFormat="1" applyFont="1" applyBorder="1" applyProtection="1"/>
    <xf numFmtId="164" fontId="16" fillId="0" borderId="5" xfId="0" applyNumberFormat="1" applyFont="1" applyBorder="1" applyProtection="1"/>
    <xf numFmtId="49" fontId="19" fillId="0" borderId="2" xfId="0" applyNumberFormat="1" applyFont="1" applyBorder="1" applyProtection="1"/>
    <xf numFmtId="49" fontId="16" fillId="0" borderId="2" xfId="0" applyNumberFormat="1" applyFont="1" applyBorder="1" applyProtection="1"/>
    <xf numFmtId="164" fontId="16" fillId="0" borderId="2" xfId="0" applyNumberFormat="1" applyFont="1" applyBorder="1" applyProtection="1"/>
    <xf numFmtId="49" fontId="16" fillId="0" borderId="0" xfId="0" applyNumberFormat="1" applyFont="1" applyBorder="1" applyProtection="1"/>
    <xf numFmtId="164" fontId="16" fillId="0" borderId="0" xfId="0" applyNumberFormat="1" applyFont="1" applyBorder="1" applyProtection="1"/>
    <xf numFmtId="49" fontId="19" fillId="0" borderId="0" xfId="0" applyNumberFormat="1" applyFont="1" applyBorder="1" applyProtection="1"/>
    <xf numFmtId="165" fontId="13" fillId="0" borderId="0" xfId="0" applyNumberFormat="1" applyFont="1" applyFill="1" applyBorder="1" applyAlignment="1" applyProtection="1">
      <alignment horizontal="right"/>
    </xf>
    <xf numFmtId="0" fontId="8" fillId="0" borderId="0" xfId="0" applyFont="1" applyBorder="1" applyProtection="1"/>
    <xf numFmtId="0" fontId="8" fillId="0" borderId="0" xfId="0" applyFont="1" applyProtection="1"/>
    <xf numFmtId="2" fontId="9" fillId="0" borderId="0" xfId="0" applyNumberFormat="1" applyFont="1" applyAlignment="1" applyProtection="1">
      <alignment wrapText="1"/>
    </xf>
    <xf numFmtId="2" fontId="10" fillId="0" borderId="0" xfId="0" applyNumberFormat="1" applyFont="1" applyAlignment="1" applyProtection="1">
      <alignment wrapText="1"/>
    </xf>
    <xf numFmtId="49" fontId="11" fillId="0" borderId="0" xfId="0" applyNumberFormat="1" applyFont="1" applyProtection="1"/>
    <xf numFmtId="49" fontId="12" fillId="0" borderId="0" xfId="0" applyNumberFormat="1" applyFont="1" applyProtection="1"/>
    <xf numFmtId="49" fontId="13" fillId="0" borderId="0" xfId="0" applyNumberFormat="1" applyFont="1" applyProtection="1"/>
    <xf numFmtId="0" fontId="14" fillId="0" borderId="0" xfId="0" applyFont="1" applyProtection="1"/>
    <xf numFmtId="49" fontId="15" fillId="0" borderId="0" xfId="0" applyNumberFormat="1" applyFont="1" applyProtection="1"/>
    <xf numFmtId="0" fontId="7" fillId="0" borderId="0" xfId="0" applyFont="1" applyProtection="1"/>
    <xf numFmtId="164" fontId="7" fillId="0" borderId="0" xfId="0" applyNumberFormat="1" applyFont="1" applyProtection="1"/>
    <xf numFmtId="164" fontId="7" fillId="0" borderId="0" xfId="0" applyNumberFormat="1" applyFont="1" applyFill="1" applyBorder="1" applyProtection="1"/>
    <xf numFmtId="49" fontId="16" fillId="0" borderId="3" xfId="0" applyNumberFormat="1" applyFont="1" applyBorder="1" applyProtection="1"/>
    <xf numFmtId="49" fontId="17" fillId="0" borderId="2" xfId="0" applyNumberFormat="1" applyFont="1" applyBorder="1" applyProtection="1"/>
    <xf numFmtId="164" fontId="7" fillId="0" borderId="2" xfId="0" applyNumberFormat="1" applyFont="1" applyBorder="1" applyProtection="1"/>
    <xf numFmtId="2" fontId="13" fillId="0" borderId="0" xfId="0" applyNumberFormat="1" applyFont="1" applyFill="1" applyBorder="1" applyAlignment="1" applyProtection="1">
      <alignment vertical="center" wrapText="1"/>
    </xf>
    <xf numFmtId="164" fontId="7" fillId="0" borderId="4" xfId="0" applyNumberFormat="1" applyFont="1" applyFill="1" applyBorder="1" applyAlignment="1" applyProtection="1"/>
    <xf numFmtId="2" fontId="7" fillId="0" borderId="2" xfId="0" applyNumberFormat="1" applyFont="1" applyFill="1" applyBorder="1" applyAlignment="1" applyProtection="1">
      <alignment vertical="center" wrapText="1"/>
    </xf>
    <xf numFmtId="164" fontId="7" fillId="0" borderId="2" xfId="0" applyNumberFormat="1" applyFont="1" applyFill="1" applyBorder="1" applyAlignment="1" applyProtection="1"/>
    <xf numFmtId="49" fontId="18" fillId="0" borderId="0" xfId="0" applyNumberFormat="1" applyFont="1" applyProtection="1"/>
    <xf numFmtId="0" fontId="19" fillId="0" borderId="0" xfId="0" applyFont="1" applyProtection="1"/>
    <xf numFmtId="49" fontId="19" fillId="0" borderId="3" xfId="0" applyNumberFormat="1" applyFont="1" applyBorder="1" applyProtection="1"/>
    <xf numFmtId="2" fontId="7" fillId="2" borderId="1" xfId="0" applyNumberFormat="1" applyFont="1" applyFill="1" applyBorder="1" applyAlignment="1" applyProtection="1">
      <alignment horizontal="center" vertical="top"/>
    </xf>
    <xf numFmtId="49" fontId="7" fillId="2" borderId="1" xfId="0" applyNumberFormat="1" applyFont="1" applyFill="1" applyBorder="1" applyAlignment="1" applyProtection="1">
      <alignment horizontal="justify" vertical="top" wrapText="1"/>
    </xf>
    <xf numFmtId="49" fontId="7" fillId="2" borderId="1" xfId="0" applyNumberFormat="1" applyFont="1" applyFill="1" applyBorder="1" applyAlignment="1" applyProtection="1">
      <alignment horizontal="center" vertical="top" wrapText="1"/>
    </xf>
    <xf numFmtId="4" fontId="7" fillId="2" borderId="1" xfId="0" applyNumberFormat="1" applyFont="1" applyFill="1" applyBorder="1" applyAlignment="1" applyProtection="1">
      <alignment horizontal="center"/>
    </xf>
    <xf numFmtId="0" fontId="7" fillId="2" borderId="1" xfId="0" applyFont="1" applyFill="1" applyBorder="1" applyAlignment="1" applyProtection="1">
      <alignment horizontal="center"/>
    </xf>
    <xf numFmtId="0" fontId="8" fillId="0" borderId="0" xfId="0" applyFont="1" applyAlignment="1" applyProtection="1">
      <alignment horizontal="center"/>
    </xf>
    <xf numFmtId="0" fontId="17" fillId="0" borderId="0" xfId="0" applyFont="1" applyAlignment="1" applyProtection="1">
      <alignment horizontal="left" vertical="top"/>
    </xf>
    <xf numFmtId="0" fontId="17" fillId="0" borderId="0" xfId="0" applyFont="1" applyProtection="1"/>
    <xf numFmtId="0" fontId="16" fillId="0" borderId="0" xfId="0" applyFont="1" applyAlignment="1" applyProtection="1">
      <alignment horizontal="center"/>
    </xf>
    <xf numFmtId="0" fontId="16" fillId="0" borderId="0" xfId="0" applyFont="1" applyAlignment="1" applyProtection="1">
      <alignment horizontal="left" vertical="top"/>
    </xf>
    <xf numFmtId="0" fontId="16" fillId="0" borderId="0" xfId="0" applyFont="1" applyProtection="1"/>
    <xf numFmtId="2" fontId="13" fillId="0" borderId="0" xfId="0" applyNumberFormat="1" applyFont="1" applyFill="1" applyAlignment="1" applyProtection="1">
      <alignment vertical="top" wrapText="1"/>
    </xf>
    <xf numFmtId="2" fontId="7" fillId="0" borderId="0" xfId="0" applyNumberFormat="1" applyFont="1" applyFill="1" applyAlignment="1" applyProtection="1">
      <alignment horizontal="left" vertical="top"/>
    </xf>
    <xf numFmtId="0" fontId="21" fillId="0" borderId="0" xfId="0" applyNumberFormat="1" applyFont="1" applyBorder="1" applyAlignment="1" applyProtection="1">
      <alignment vertical="justify" wrapText="1"/>
    </xf>
    <xf numFmtId="0" fontId="13" fillId="0" borderId="0" xfId="0" applyNumberFormat="1" applyFont="1" applyFill="1" applyBorder="1" applyAlignment="1" applyProtection="1">
      <alignment horizontal="center"/>
    </xf>
    <xf numFmtId="4" fontId="13" fillId="0" borderId="0" xfId="0" applyNumberFormat="1" applyFont="1" applyFill="1" applyBorder="1" applyProtection="1"/>
    <xf numFmtId="0" fontId="13" fillId="0" borderId="0" xfId="0" applyNumberFormat="1" applyFont="1" applyFill="1" applyBorder="1" applyAlignment="1" applyProtection="1">
      <alignment vertical="top"/>
    </xf>
    <xf numFmtId="49" fontId="13" fillId="0" borderId="0" xfId="0" applyNumberFormat="1" applyFont="1" applyFill="1" applyAlignment="1" applyProtection="1">
      <alignment horizontal="center" wrapText="1"/>
    </xf>
    <xf numFmtId="165" fontId="7" fillId="0" borderId="0" xfId="0" applyNumberFormat="1" applyFont="1" applyFill="1" applyBorder="1" applyProtection="1"/>
    <xf numFmtId="0" fontId="21" fillId="0" borderId="0" xfId="0" applyNumberFormat="1" applyFont="1" applyBorder="1" applyAlignment="1" applyProtection="1">
      <alignment horizontal="left" vertical="top" wrapText="1"/>
    </xf>
    <xf numFmtId="0" fontId="13" fillId="0" borderId="0" xfId="0" applyNumberFormat="1" applyFont="1" applyAlignment="1" applyProtection="1">
      <alignment vertical="justify" wrapText="1"/>
    </xf>
    <xf numFmtId="0" fontId="21" fillId="0" borderId="0" xfId="0" applyNumberFormat="1" applyFont="1" applyBorder="1" applyAlignment="1" applyProtection="1">
      <alignment vertical="top" wrapText="1"/>
    </xf>
    <xf numFmtId="0" fontId="13" fillId="0" borderId="0" xfId="0" applyNumberFormat="1" applyFont="1" applyFill="1" applyBorder="1" applyAlignment="1" applyProtection="1">
      <alignment vertical="justify" wrapText="1"/>
    </xf>
    <xf numFmtId="0" fontId="21" fillId="0" borderId="0" xfId="0" applyFont="1" applyBorder="1" applyAlignment="1" applyProtection="1">
      <alignment vertical="top" wrapText="1"/>
    </xf>
    <xf numFmtId="165" fontId="7" fillId="0" borderId="0" xfId="0" applyNumberFormat="1" applyFont="1" applyFill="1" applyBorder="1" applyAlignment="1" applyProtection="1">
      <alignment horizontal="right"/>
    </xf>
    <xf numFmtId="49" fontId="23" fillId="0" borderId="2" xfId="0" applyNumberFormat="1" applyFont="1" applyFill="1" applyBorder="1" applyAlignment="1" applyProtection="1">
      <alignment horizontal="justify" wrapText="1"/>
    </xf>
    <xf numFmtId="49" fontId="23" fillId="0" borderId="2" xfId="0" applyNumberFormat="1" applyFont="1" applyFill="1" applyBorder="1" applyAlignment="1" applyProtection="1">
      <alignment horizontal="center" wrapText="1"/>
    </xf>
    <xf numFmtId="4" fontId="13" fillId="0" borderId="2" xfId="0" applyNumberFormat="1" applyFont="1" applyFill="1" applyBorder="1" applyAlignment="1" applyProtection="1"/>
    <xf numFmtId="4" fontId="13" fillId="0" borderId="2" xfId="0" applyNumberFormat="1" applyFont="1" applyFill="1" applyBorder="1" applyProtection="1"/>
    <xf numFmtId="165" fontId="7" fillId="0" borderId="2" xfId="0" applyNumberFormat="1" applyFont="1" applyFill="1" applyBorder="1" applyAlignment="1" applyProtection="1">
      <alignment horizontal="right" vertical="top"/>
    </xf>
    <xf numFmtId="49" fontId="7" fillId="0" borderId="0" xfId="0" applyNumberFormat="1" applyFont="1" applyFill="1" applyAlignment="1" applyProtection="1">
      <alignment horizontal="justify" wrapText="1"/>
    </xf>
    <xf numFmtId="49" fontId="7" fillId="0" borderId="0" xfId="0" applyNumberFormat="1" applyFont="1" applyFill="1" applyAlignment="1" applyProtection="1">
      <alignment horizontal="center" wrapText="1"/>
    </xf>
    <xf numFmtId="4" fontId="13" fillId="0" borderId="0" xfId="0" applyNumberFormat="1" applyFont="1" applyAlignment="1" applyProtection="1"/>
    <xf numFmtId="4" fontId="13" fillId="0" borderId="0" xfId="0" applyNumberFormat="1" applyFont="1" applyProtection="1"/>
    <xf numFmtId="2" fontId="13" fillId="0" borderId="0" xfId="0" applyNumberFormat="1" applyFont="1" applyFill="1" applyAlignment="1" applyProtection="1">
      <alignment horizontal="center" vertical="top" wrapText="1"/>
    </xf>
    <xf numFmtId="2" fontId="13" fillId="0" borderId="0" xfId="0" applyNumberFormat="1" applyFont="1" applyFill="1" applyBorder="1" applyAlignment="1" applyProtection="1">
      <alignment vertical="top" wrapText="1"/>
    </xf>
    <xf numFmtId="165" fontId="13" fillId="0" borderId="0" xfId="0" applyNumberFormat="1" applyFont="1" applyProtection="1"/>
    <xf numFmtId="0" fontId="13" fillId="0" borderId="0" xfId="0" applyFont="1" applyFill="1" applyBorder="1" applyAlignment="1" applyProtection="1">
      <alignment horizontal="left" vertical="top" wrapText="1"/>
    </xf>
    <xf numFmtId="49" fontId="13" fillId="0" borderId="0" xfId="0" applyNumberFormat="1" applyFont="1" applyFill="1" applyAlignment="1" applyProtection="1">
      <alignment horizontal="justify" wrapText="1"/>
    </xf>
    <xf numFmtId="0" fontId="13" fillId="0" borderId="0" xfId="0" applyFont="1" applyAlignment="1" applyProtection="1">
      <alignment horizontal="justify" vertical="top"/>
    </xf>
    <xf numFmtId="0" fontId="13" fillId="0" borderId="0" xfId="0" applyFont="1" applyFill="1" applyBorder="1" applyAlignment="1" applyProtection="1">
      <alignment horizontal="justify" vertical="top" wrapText="1"/>
    </xf>
    <xf numFmtId="2" fontId="13" fillId="0" borderId="0" xfId="0" applyNumberFormat="1" applyFont="1" applyFill="1" applyAlignment="1" applyProtection="1">
      <alignment horizontal="center" wrapText="1"/>
    </xf>
    <xf numFmtId="0" fontId="21" fillId="0" borderId="0" xfId="0" applyFont="1" applyBorder="1" applyAlignment="1" applyProtection="1">
      <alignment horizontal="center" wrapText="1"/>
    </xf>
    <xf numFmtId="0" fontId="21" fillId="0" borderId="0" xfId="0" applyFont="1" applyBorder="1" applyAlignment="1" applyProtection="1">
      <alignment horizontal="right" wrapText="1"/>
    </xf>
    <xf numFmtId="165" fontId="13" fillId="0" borderId="0" xfId="0" applyNumberFormat="1" applyFont="1" applyFill="1" applyBorder="1" applyProtection="1"/>
    <xf numFmtId="0" fontId="24" fillId="0" borderId="0" xfId="0" applyFont="1" applyAlignment="1" applyProtection="1">
      <alignment horizontal="left" wrapText="1"/>
    </xf>
    <xf numFmtId="0" fontId="24" fillId="0" borderId="0" xfId="0" applyFont="1" applyAlignment="1" applyProtection="1">
      <alignment horizontal="center" wrapText="1"/>
    </xf>
    <xf numFmtId="164" fontId="13" fillId="0" borderId="0" xfId="0" applyNumberFormat="1" applyFont="1" applyProtection="1"/>
    <xf numFmtId="164" fontId="7" fillId="0" borderId="2" xfId="0" applyNumberFormat="1" applyFont="1" applyFill="1" applyBorder="1" applyProtection="1"/>
    <xf numFmtId="49" fontId="23" fillId="0" borderId="0" xfId="0" applyNumberFormat="1" applyFont="1" applyFill="1" applyBorder="1" applyAlignment="1" applyProtection="1">
      <alignment horizontal="justify" wrapText="1"/>
    </xf>
    <xf numFmtId="49" fontId="23" fillId="0" borderId="0" xfId="0" applyNumberFormat="1" applyFont="1" applyFill="1" applyBorder="1" applyAlignment="1" applyProtection="1">
      <alignment horizontal="center" wrapText="1"/>
    </xf>
    <xf numFmtId="4" fontId="13" fillId="0" borderId="0" xfId="0" applyNumberFormat="1" applyFont="1" applyFill="1" applyBorder="1" applyAlignment="1" applyProtection="1"/>
    <xf numFmtId="49" fontId="7" fillId="0" borderId="0" xfId="0" applyNumberFormat="1" applyFont="1" applyFill="1" applyBorder="1" applyAlignment="1" applyProtection="1">
      <alignment horizontal="justify" vertical="top" wrapText="1"/>
    </xf>
    <xf numFmtId="49" fontId="7" fillId="0" borderId="0" xfId="0" applyNumberFormat="1" applyFont="1" applyFill="1" applyBorder="1" applyAlignment="1" applyProtection="1">
      <alignment horizontal="center" vertical="top" wrapText="1"/>
    </xf>
    <xf numFmtId="4" fontId="13" fillId="0" borderId="0" xfId="0" applyNumberFormat="1" applyFont="1" applyBorder="1" applyAlignment="1" applyProtection="1"/>
    <xf numFmtId="4" fontId="13" fillId="0" borderId="0" xfId="0" applyNumberFormat="1" applyFont="1" applyBorder="1" applyProtection="1"/>
    <xf numFmtId="49" fontId="13" fillId="0" borderId="0" xfId="0" applyNumberFormat="1" applyFont="1" applyFill="1" applyAlignment="1" applyProtection="1">
      <alignment horizontal="justify" vertical="top" wrapText="1"/>
    </xf>
    <xf numFmtId="49" fontId="13" fillId="0" borderId="0" xfId="0" applyNumberFormat="1" applyFont="1" applyFill="1" applyAlignment="1" applyProtection="1">
      <alignment horizontal="center" vertical="top" wrapText="1"/>
    </xf>
    <xf numFmtId="49" fontId="7" fillId="0" borderId="0" xfId="0" applyNumberFormat="1" applyFont="1" applyFill="1" applyAlignment="1" applyProtection="1">
      <alignment horizontal="justify" vertical="top" wrapText="1"/>
    </xf>
    <xf numFmtId="49" fontId="7" fillId="0" borderId="0" xfId="0" applyNumberFormat="1" applyFont="1" applyFill="1" applyAlignment="1" applyProtection="1">
      <alignment horizontal="center" vertical="top" wrapText="1"/>
    </xf>
    <xf numFmtId="2" fontId="13" fillId="0" borderId="0" xfId="0" applyNumberFormat="1" applyFont="1" applyFill="1" applyBorder="1" applyAlignment="1" applyProtection="1">
      <alignment horizontal="center" wrapText="1"/>
    </xf>
    <xf numFmtId="4" fontId="13" fillId="0" borderId="0" xfId="0" applyNumberFormat="1" applyFont="1" applyFill="1" applyBorder="1" applyAlignment="1" applyProtection="1">
      <alignment horizontal="right" wrapText="1"/>
    </xf>
    <xf numFmtId="164" fontId="7" fillId="0" borderId="0" xfId="0" applyNumberFormat="1" applyFont="1" applyAlignment="1" applyProtection="1"/>
    <xf numFmtId="0" fontId="13" fillId="0" borderId="0" xfId="0" applyFont="1" applyAlignment="1" applyProtection="1"/>
    <xf numFmtId="0" fontId="13" fillId="0" borderId="0" xfId="0" applyNumberFormat="1" applyFont="1" applyFill="1" applyBorder="1" applyAlignment="1" applyProtection="1">
      <alignment horizontal="justify" vertical="top" wrapText="1"/>
    </xf>
    <xf numFmtId="0" fontId="13" fillId="0" borderId="0" xfId="0" applyFont="1" applyBorder="1" applyAlignment="1" applyProtection="1">
      <alignment horizontal="justify" vertical="top" wrapText="1"/>
    </xf>
    <xf numFmtId="0" fontId="15" fillId="0" borderId="0" xfId="0" applyFont="1" applyAlignment="1" applyProtection="1">
      <alignment horizontal="left" wrapText="1"/>
    </xf>
    <xf numFmtId="0" fontId="15" fillId="0" borderId="0" xfId="0" applyFont="1" applyAlignment="1" applyProtection="1">
      <alignment horizontal="center" wrapText="1"/>
    </xf>
    <xf numFmtId="49" fontId="23" fillId="0" borderId="2" xfId="0" applyNumberFormat="1" applyFont="1" applyFill="1" applyBorder="1" applyAlignment="1" applyProtection="1">
      <alignment horizontal="justify" vertical="top" wrapText="1"/>
    </xf>
    <xf numFmtId="49" fontId="23" fillId="0" borderId="2" xfId="0" applyNumberFormat="1" applyFont="1" applyFill="1" applyBorder="1" applyAlignment="1" applyProtection="1">
      <alignment horizontal="center" vertical="top" wrapText="1"/>
    </xf>
    <xf numFmtId="0" fontId="13" fillId="0" borderId="0" xfId="0" applyFont="1" applyBorder="1" applyAlignment="1" applyProtection="1">
      <alignment horizontal="left" vertical="top" wrapText="1"/>
    </xf>
    <xf numFmtId="49" fontId="23" fillId="0" borderId="0" xfId="0" applyNumberFormat="1" applyFont="1" applyFill="1" applyBorder="1" applyAlignment="1" applyProtection="1">
      <alignment horizontal="justify" vertical="top" wrapText="1"/>
    </xf>
    <xf numFmtId="49" fontId="23"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left" vertical="top" wrapText="1"/>
    </xf>
    <xf numFmtId="4" fontId="25" fillId="0" borderId="0" xfId="2" applyNumberFormat="1" applyFont="1" applyFill="1" applyBorder="1" applyAlignment="1" applyProtection="1">
      <alignment horizontal="left" vertical="top" wrapText="1"/>
    </xf>
    <xf numFmtId="4" fontId="26" fillId="0" borderId="0" xfId="2" applyNumberFormat="1" applyFont="1" applyFill="1" applyBorder="1" applyAlignment="1" applyProtection="1">
      <alignment horizontal="justify" vertical="top" wrapText="1"/>
    </xf>
    <xf numFmtId="0" fontId="13" fillId="0" borderId="0" xfId="0" applyFont="1" applyAlignment="1" applyProtection="1">
      <alignment vertical="top" wrapText="1"/>
    </xf>
    <xf numFmtId="165" fontId="13" fillId="0" borderId="0" xfId="0" applyNumberFormat="1" applyFont="1" applyAlignment="1" applyProtection="1">
      <alignment horizontal="right"/>
    </xf>
    <xf numFmtId="164" fontId="7" fillId="0" borderId="0" xfId="0" applyNumberFormat="1" applyFont="1" applyAlignment="1" applyProtection="1">
      <alignment horizontal="right"/>
    </xf>
    <xf numFmtId="0" fontId="13" fillId="0" borderId="0" xfId="0" applyFont="1" applyAlignment="1" applyProtection="1">
      <alignment horizontal="right" wrapText="1"/>
    </xf>
    <xf numFmtId="0" fontId="13" fillId="0" borderId="0" xfId="0" applyFont="1" applyAlignment="1" applyProtection="1">
      <alignment horizontal="left" vertical="top"/>
    </xf>
    <xf numFmtId="0" fontId="13" fillId="0" borderId="0" xfId="0" applyFont="1" applyAlignment="1" applyProtection="1">
      <alignment horizontal="right" vertical="top" wrapText="1"/>
    </xf>
    <xf numFmtId="4" fontId="13" fillId="0" borderId="0" xfId="0" applyNumberFormat="1" applyFont="1" applyFill="1" applyBorder="1" applyAlignment="1" applyProtection="1">
      <alignment horizontal="right"/>
    </xf>
    <xf numFmtId="2" fontId="7" fillId="0" borderId="0" xfId="0" applyNumberFormat="1" applyFont="1" applyFill="1" applyAlignment="1" applyProtection="1">
      <alignment horizontal="center" vertical="top"/>
    </xf>
    <xf numFmtId="2" fontId="13" fillId="0" borderId="0" xfId="0" applyNumberFormat="1" applyFont="1" applyProtection="1"/>
    <xf numFmtId="0" fontId="13" fillId="0" borderId="0" xfId="1" applyFont="1" applyAlignment="1" applyProtection="1">
      <alignment horizontal="left" vertical="top" wrapText="1"/>
    </xf>
    <xf numFmtId="2" fontId="13" fillId="0" borderId="0" xfId="0" applyNumberFormat="1" applyFont="1" applyAlignment="1" applyProtection="1">
      <alignment horizontal="justify" vertical="top"/>
    </xf>
    <xf numFmtId="0" fontId="13" fillId="0" borderId="0" xfId="0" applyFont="1" applyProtection="1"/>
    <xf numFmtId="0" fontId="13" fillId="0" borderId="0" xfId="0" applyFont="1" applyAlignment="1" applyProtection="1">
      <alignment horizontal="center"/>
    </xf>
    <xf numFmtId="0" fontId="13" fillId="0" borderId="0" xfId="1" applyFont="1" applyAlignment="1" applyProtection="1">
      <alignment horizontal="justify" vertical="top" wrapText="1"/>
    </xf>
    <xf numFmtId="0" fontId="8" fillId="0" borderId="0" xfId="0" applyFont="1" applyFill="1" applyAlignment="1" applyProtection="1">
      <alignment horizontal="right"/>
    </xf>
    <xf numFmtId="49" fontId="23" fillId="0" borderId="2" xfId="0" applyNumberFormat="1" applyFont="1" applyFill="1" applyBorder="1" applyAlignment="1" applyProtection="1">
      <alignment horizontal="left" vertical="top"/>
    </xf>
    <xf numFmtId="49" fontId="7" fillId="0" borderId="2" xfId="0" applyNumberFormat="1" applyFont="1" applyFill="1" applyBorder="1" applyAlignment="1" applyProtection="1">
      <alignment horizontal="center" vertical="top" wrapText="1"/>
    </xf>
    <xf numFmtId="2" fontId="13" fillId="0" borderId="2" xfId="0" applyNumberFormat="1" applyFont="1" applyBorder="1" applyProtection="1"/>
    <xf numFmtId="165" fontId="13" fillId="0" borderId="2" xfId="0" applyNumberFormat="1" applyFont="1" applyBorder="1" applyProtection="1"/>
    <xf numFmtId="2" fontId="13" fillId="0" borderId="0" xfId="0" applyNumberFormat="1" applyFont="1" applyBorder="1" applyProtection="1"/>
    <xf numFmtId="165" fontId="13" fillId="0" borderId="0" xfId="0" applyNumberFormat="1" applyFont="1" applyBorder="1" applyProtection="1"/>
    <xf numFmtId="164" fontId="7" fillId="0" borderId="0" xfId="0" applyNumberFormat="1" applyFont="1" applyBorder="1" applyProtection="1"/>
    <xf numFmtId="2" fontId="7" fillId="0" borderId="0" xfId="0" applyNumberFormat="1" applyFont="1" applyAlignment="1" applyProtection="1">
      <alignment horizontal="left" vertical="top"/>
    </xf>
    <xf numFmtId="0" fontId="7" fillId="0" borderId="0" xfId="0" applyFont="1" applyBorder="1" applyAlignment="1" applyProtection="1">
      <alignment horizontal="justify" vertical="top"/>
    </xf>
    <xf numFmtId="4" fontId="13" fillId="0" borderId="0" xfId="0" applyNumberFormat="1" applyFont="1" applyAlignment="1" applyProtection="1">
      <alignment horizontal="right"/>
    </xf>
    <xf numFmtId="4" fontId="13" fillId="0" borderId="0" xfId="0" applyNumberFormat="1" applyFont="1" applyFill="1" applyAlignment="1" applyProtection="1">
      <alignment horizontal="left" vertical="top" wrapText="1"/>
    </xf>
    <xf numFmtId="0" fontId="13" fillId="0" borderId="0" xfId="0" applyFont="1" applyAlignment="1" applyProtection="1">
      <alignment horizontal="center" vertical="top" wrapText="1"/>
    </xf>
    <xf numFmtId="0" fontId="7" fillId="0" borderId="0" xfId="0" applyFont="1" applyAlignment="1" applyProtection="1">
      <alignment horizontal="left" vertical="top"/>
    </xf>
    <xf numFmtId="0" fontId="13" fillId="0" borderId="0" xfId="0" applyFont="1" applyAlignment="1" applyProtection="1">
      <alignment horizontal="left" vertical="top" wrapText="1"/>
    </xf>
    <xf numFmtId="0" fontId="13" fillId="0" borderId="0" xfId="0" applyFont="1" applyAlignment="1" applyProtection="1">
      <alignment horizontal="justify"/>
    </xf>
    <xf numFmtId="4" fontId="19" fillId="0" borderId="0" xfId="0" applyNumberFormat="1" applyFont="1" applyBorder="1" applyAlignment="1" applyProtection="1">
      <alignment horizontal="right"/>
    </xf>
    <xf numFmtId="0" fontId="23" fillId="0" borderId="2" xfId="0" applyFont="1" applyBorder="1" applyAlignment="1" applyProtection="1">
      <alignment horizontal="justify" vertical="top"/>
    </xf>
    <xf numFmtId="0" fontId="23" fillId="0" borderId="2" xfId="0" applyFont="1" applyBorder="1" applyAlignment="1" applyProtection="1">
      <alignment horizontal="center" vertical="top"/>
    </xf>
    <xf numFmtId="4" fontId="13" fillId="0" borderId="2" xfId="0" applyNumberFormat="1" applyFont="1" applyFill="1" applyBorder="1" applyAlignment="1" applyProtection="1">
      <alignment horizontal="right"/>
    </xf>
    <xf numFmtId="2" fontId="8" fillId="0" borderId="0" xfId="0" applyNumberFormat="1" applyFont="1" applyFill="1" applyAlignment="1" applyProtection="1">
      <alignment horizontal="right" wrapText="1"/>
    </xf>
    <xf numFmtId="2" fontId="8" fillId="0" borderId="0" xfId="0" applyNumberFormat="1" applyFont="1" applyFill="1" applyAlignment="1" applyProtection="1">
      <alignment horizontal="center" wrapText="1"/>
    </xf>
    <xf numFmtId="2" fontId="8" fillId="0" borderId="0" xfId="0" applyNumberFormat="1" applyFont="1" applyFill="1" applyAlignment="1" applyProtection="1">
      <alignment wrapText="1"/>
    </xf>
    <xf numFmtId="1" fontId="8" fillId="0" borderId="0" xfId="0" applyNumberFormat="1" applyFont="1" applyFill="1" applyAlignment="1" applyProtection="1">
      <alignment horizontal="left" wrapText="1"/>
    </xf>
    <xf numFmtId="0" fontId="13" fillId="0" borderId="0" xfId="0" applyNumberFormat="1" applyFont="1" applyAlignment="1" applyProtection="1">
      <alignment horizontal="left" vertical="top" wrapText="1"/>
    </xf>
    <xf numFmtId="0" fontId="8" fillId="0" borderId="0" xfId="0" applyNumberFormat="1" applyFont="1" applyAlignment="1" applyProtection="1">
      <alignment vertical="top" wrapText="1"/>
    </xf>
    <xf numFmtId="2" fontId="8" fillId="0" borderId="0" xfId="0" applyNumberFormat="1" applyFont="1" applyFill="1" applyBorder="1" applyAlignment="1" applyProtection="1">
      <alignment horizontal="center" wrapText="1"/>
    </xf>
    <xf numFmtId="4" fontId="8" fillId="0" borderId="0" xfId="0" applyNumberFormat="1" applyFont="1" applyFill="1" applyBorder="1" applyAlignment="1" applyProtection="1">
      <alignment horizontal="right" wrapText="1"/>
    </xf>
    <xf numFmtId="165" fontId="8" fillId="0" borderId="0" xfId="0" applyNumberFormat="1" applyFont="1" applyFill="1" applyAlignment="1" applyProtection="1">
      <alignment wrapText="1"/>
    </xf>
    <xf numFmtId="164" fontId="8" fillId="0" borderId="0" xfId="0" applyNumberFormat="1" applyFont="1" applyAlignment="1" applyProtection="1"/>
    <xf numFmtId="0" fontId="7" fillId="0" borderId="0" xfId="0" applyFont="1" applyAlignment="1" applyProtection="1">
      <alignment horizontal="justify"/>
    </xf>
    <xf numFmtId="49" fontId="13" fillId="0" borderId="0" xfId="0" applyNumberFormat="1" applyFont="1" applyFill="1" applyAlignment="1" applyProtection="1">
      <alignment horizontal="justify"/>
    </xf>
    <xf numFmtId="0" fontId="23" fillId="0" borderId="0" xfId="0" applyFont="1" applyBorder="1" applyAlignment="1" applyProtection="1">
      <alignment horizontal="justify" vertical="top"/>
    </xf>
    <xf numFmtId="2" fontId="17" fillId="0" borderId="0" xfId="0" applyNumberFormat="1" applyFont="1" applyFill="1" applyBorder="1" applyAlignment="1" applyProtection="1">
      <alignment horizontal="left" vertical="top"/>
    </xf>
    <xf numFmtId="0" fontId="17" fillId="0" borderId="0" xfId="0" applyFont="1" applyBorder="1" applyAlignment="1" applyProtection="1">
      <alignment horizontal="left" vertical="top"/>
    </xf>
    <xf numFmtId="0" fontId="23" fillId="0" borderId="0" xfId="0" applyFont="1" applyBorder="1" applyAlignment="1" applyProtection="1">
      <alignment horizontal="center" vertical="top"/>
    </xf>
    <xf numFmtId="0" fontId="14" fillId="0" borderId="0" xfId="0" applyNumberFormat="1" applyFont="1" applyAlignment="1" applyProtection="1">
      <alignment horizontal="justify" vertical="top" wrapText="1"/>
    </xf>
    <xf numFmtId="0" fontId="14" fillId="0" borderId="0" xfId="0" applyFont="1" applyAlignment="1" applyProtection="1">
      <alignment horizontal="justify" vertical="top" wrapText="1"/>
    </xf>
    <xf numFmtId="0" fontId="8" fillId="0" borderId="0" xfId="0" applyFont="1" applyBorder="1" applyAlignment="1" applyProtection="1">
      <alignment horizontal="center" vertical="top" wrapText="1"/>
    </xf>
    <xf numFmtId="0" fontId="14" fillId="0" borderId="0" xfId="0" applyFont="1" applyBorder="1" applyAlignment="1" applyProtection="1">
      <alignment horizontal="center" vertical="top" wrapText="1"/>
    </xf>
    <xf numFmtId="4" fontId="8" fillId="0" borderId="0" xfId="0" applyNumberFormat="1" applyFont="1" applyFill="1" applyAlignment="1" applyProtection="1">
      <alignment horizontal="center" vertical="top"/>
    </xf>
    <xf numFmtId="0" fontId="14" fillId="0" borderId="0" xfId="0" applyFont="1" applyBorder="1" applyAlignment="1" applyProtection="1">
      <alignment horizontal="justify" vertical="top" wrapText="1"/>
    </xf>
    <xf numFmtId="0" fontId="8" fillId="0" borderId="0" xfId="0" applyFont="1" applyBorder="1" applyAlignment="1" applyProtection="1">
      <alignment horizontal="justify" vertical="top" wrapText="1"/>
    </xf>
    <xf numFmtId="0" fontId="27" fillId="0" borderId="0" xfId="0" applyFont="1" applyBorder="1" applyAlignment="1" applyProtection="1">
      <alignment horizontal="justify" vertical="top" wrapText="1"/>
    </xf>
    <xf numFmtId="0" fontId="28" fillId="0" borderId="0" xfId="0" applyFont="1" applyBorder="1" applyAlignment="1" applyProtection="1">
      <alignment horizontal="center" vertical="top" wrapText="1"/>
    </xf>
    <xf numFmtId="0" fontId="28" fillId="0" borderId="0" xfId="0" applyFont="1" applyAlignment="1" applyProtection="1">
      <alignment horizontal="center" vertical="top" wrapText="1"/>
    </xf>
    <xf numFmtId="165" fontId="28" fillId="0" borderId="0" xfId="0" applyNumberFormat="1" applyFont="1" applyBorder="1" applyAlignment="1" applyProtection="1">
      <alignment horizontal="center" vertical="top" wrapText="1"/>
    </xf>
    <xf numFmtId="165" fontId="28" fillId="0" borderId="0" xfId="0" applyNumberFormat="1" applyFont="1" applyFill="1" applyAlignment="1" applyProtection="1">
      <alignment horizontal="center" vertical="top"/>
    </xf>
    <xf numFmtId="0" fontId="28" fillId="0" borderId="0" xfId="0" applyFont="1" applyAlignment="1" applyProtection="1">
      <alignment horizontal="justify" vertical="top" wrapText="1"/>
    </xf>
    <xf numFmtId="165" fontId="8" fillId="0" borderId="0" xfId="0" applyNumberFormat="1" applyFont="1" applyAlignment="1" applyProtection="1">
      <alignment horizontal="center"/>
    </xf>
    <xf numFmtId="165" fontId="8" fillId="0" borderId="0" xfId="0" applyNumberFormat="1" applyFont="1" applyFill="1" applyAlignment="1" applyProtection="1">
      <alignment horizontal="center"/>
    </xf>
    <xf numFmtId="0" fontId="29" fillId="0" borderId="0" xfId="0" applyFont="1" applyAlignment="1" applyProtection="1">
      <alignment horizontal="justify" vertical="top" wrapText="1"/>
    </xf>
    <xf numFmtId="0" fontId="8" fillId="0" borderId="0" xfId="0" applyFont="1" applyAlignment="1" applyProtection="1">
      <alignment horizontal="center" vertical="top" wrapText="1"/>
    </xf>
    <xf numFmtId="165" fontId="8" fillId="0" borderId="0" xfId="0" applyNumberFormat="1" applyFont="1" applyBorder="1" applyAlignment="1" applyProtection="1">
      <alignment horizontal="center" vertical="top" wrapText="1"/>
    </xf>
    <xf numFmtId="165" fontId="8" fillId="0" borderId="0" xfId="0" applyNumberFormat="1" applyFont="1" applyFill="1" applyAlignment="1" applyProtection="1">
      <alignment horizontal="center" vertical="top"/>
    </xf>
    <xf numFmtId="0" fontId="8" fillId="0" borderId="0" xfId="0" applyFont="1" applyBorder="1" applyAlignment="1" applyProtection="1">
      <alignment horizontal="center" wrapText="1"/>
    </xf>
    <xf numFmtId="0" fontId="8" fillId="0" borderId="0" xfId="5" applyFont="1" applyFill="1" applyAlignment="1" applyProtection="1">
      <alignment horizontal="justify" vertical="top" wrapText="1"/>
    </xf>
    <xf numFmtId="2" fontId="8" fillId="0" borderId="0" xfId="0" applyNumberFormat="1" applyFont="1" applyFill="1" applyBorder="1" applyAlignment="1" applyProtection="1">
      <alignment horizontal="left" vertical="top" wrapText="1"/>
    </xf>
    <xf numFmtId="0" fontId="8" fillId="0" borderId="0" xfId="0" applyFont="1" applyFill="1" applyBorder="1" applyAlignment="1" applyProtection="1">
      <alignment vertical="top"/>
    </xf>
    <xf numFmtId="0" fontId="8" fillId="0" borderId="0" xfId="0" applyNumberFormat="1" applyFont="1" applyFill="1" applyBorder="1" applyAlignment="1" applyProtection="1">
      <alignment vertical="top" wrapText="1"/>
    </xf>
    <xf numFmtId="0" fontId="8" fillId="0" borderId="0" xfId="0" applyFont="1" applyAlignment="1" applyProtection="1">
      <alignment wrapText="1"/>
    </xf>
    <xf numFmtId="0" fontId="8" fillId="0" borderId="0" xfId="0" applyFont="1" applyAlignment="1" applyProtection="1">
      <alignment horizontal="justify" vertical="top" wrapText="1"/>
    </xf>
    <xf numFmtId="2" fontId="8" fillId="0" borderId="0" xfId="0" applyNumberFormat="1" applyFont="1" applyFill="1" applyAlignment="1" applyProtection="1">
      <alignment horizontal="left" vertical="top" wrapText="1"/>
    </xf>
    <xf numFmtId="10" fontId="8" fillId="0" borderId="0" xfId="0" applyNumberFormat="1" applyFont="1" applyAlignment="1" applyProtection="1">
      <alignment horizontal="center" vertical="top" wrapText="1"/>
    </xf>
    <xf numFmtId="0" fontId="8" fillId="0" borderId="5" xfId="0" applyFont="1" applyBorder="1" applyAlignment="1" applyProtection="1">
      <alignment horizontal="justify" vertical="top" wrapText="1"/>
    </xf>
    <xf numFmtId="0" fontId="8" fillId="0" borderId="5" xfId="0" applyFont="1" applyBorder="1" applyAlignment="1" applyProtection="1">
      <alignment horizontal="center" vertical="top" wrapText="1"/>
    </xf>
    <xf numFmtId="4" fontId="8" fillId="0" borderId="5" xfId="0" applyNumberFormat="1" applyFont="1" applyFill="1" applyBorder="1" applyAlignment="1" applyProtection="1">
      <alignment horizontal="center" vertical="top"/>
    </xf>
    <xf numFmtId="165" fontId="14" fillId="0" borderId="0" xfId="0" applyNumberFormat="1" applyFont="1" applyFill="1" applyAlignment="1" applyProtection="1">
      <alignment horizontal="center" vertical="top"/>
    </xf>
    <xf numFmtId="0" fontId="15" fillId="0" borderId="0" xfId="0" applyFont="1" applyAlignment="1" applyProtection="1">
      <alignment horizontal="right"/>
    </xf>
    <xf numFmtId="0" fontId="23" fillId="0" borderId="0" xfId="0" applyFont="1" applyFill="1" applyAlignment="1" applyProtection="1">
      <alignment wrapText="1"/>
    </xf>
    <xf numFmtId="0" fontId="15" fillId="0" borderId="0" xfId="0" applyFont="1" applyAlignment="1" applyProtection="1">
      <alignment horizontal="left"/>
    </xf>
    <xf numFmtId="166" fontId="15" fillId="0" borderId="0" xfId="3" applyNumberFormat="1" applyFont="1" applyAlignment="1" applyProtection="1"/>
    <xf numFmtId="165" fontId="15" fillId="0" borderId="0" xfId="3" applyNumberFormat="1" applyFont="1" applyAlignment="1" applyProtection="1">
      <alignment horizontal="right"/>
    </xf>
    <xf numFmtId="165" fontId="15" fillId="0" borderId="0" xfId="3" applyNumberFormat="1" applyFont="1" applyFill="1" applyAlignment="1" applyProtection="1">
      <alignment horizontal="right"/>
    </xf>
    <xf numFmtId="0" fontId="29" fillId="0" borderId="0" xfId="0" applyFont="1" applyAlignment="1" applyProtection="1">
      <alignment horizontal="left" vertical="top" wrapText="1"/>
    </xf>
    <xf numFmtId="0" fontId="30" fillId="0" borderId="0" xfId="0" applyFont="1" applyFill="1" applyAlignment="1" applyProtection="1">
      <alignment wrapText="1"/>
    </xf>
    <xf numFmtId="0" fontId="15" fillId="0" borderId="0" xfId="0" applyFont="1" applyProtection="1"/>
    <xf numFmtId="0" fontId="15" fillId="0" borderId="0" xfId="0" applyFont="1" applyFill="1" applyProtection="1"/>
    <xf numFmtId="0" fontId="30" fillId="0" borderId="0" xfId="0" applyFont="1" applyFill="1" applyProtection="1"/>
    <xf numFmtId="166" fontId="15" fillId="0" borderId="0" xfId="3" applyNumberFormat="1" applyFont="1" applyProtection="1"/>
    <xf numFmtId="0" fontId="24" fillId="0" borderId="0" xfId="0" applyFont="1" applyAlignment="1" applyProtection="1">
      <alignment vertical="top" wrapText="1"/>
    </xf>
    <xf numFmtId="0" fontId="15" fillId="0" borderId="6" xfId="0" applyFont="1" applyBorder="1" applyAlignment="1" applyProtection="1">
      <alignment horizontal="right"/>
    </xf>
    <xf numFmtId="0" fontId="30" fillId="0" borderId="6" xfId="0" applyFont="1" applyBorder="1" applyProtection="1"/>
    <xf numFmtId="0" fontId="15" fillId="0" borderId="6" xfId="0" applyFont="1" applyBorder="1" applyProtection="1"/>
    <xf numFmtId="166" fontId="15" fillId="0" borderId="6" xfId="3" applyNumberFormat="1" applyFont="1" applyBorder="1" applyAlignment="1" applyProtection="1"/>
    <xf numFmtId="165" fontId="15" fillId="0" borderId="6" xfId="3" applyNumberFormat="1" applyFont="1" applyBorder="1" applyAlignment="1" applyProtection="1">
      <alignment horizontal="right"/>
    </xf>
    <xf numFmtId="165" fontId="15" fillId="0" borderId="6" xfId="3" applyNumberFormat="1" applyFont="1" applyFill="1" applyBorder="1" applyAlignment="1" applyProtection="1">
      <alignment horizontal="right"/>
    </xf>
    <xf numFmtId="0" fontId="15" fillId="0" borderId="0" xfId="0" applyFont="1" applyBorder="1" applyAlignment="1" applyProtection="1">
      <alignment horizontal="right"/>
    </xf>
    <xf numFmtId="0" fontId="15" fillId="0" borderId="0" xfId="0" applyFont="1" applyBorder="1" applyProtection="1"/>
    <xf numFmtId="166" fontId="15" fillId="0" borderId="0" xfId="3" applyNumberFormat="1" applyFont="1" applyBorder="1" applyAlignment="1" applyProtection="1"/>
    <xf numFmtId="165" fontId="15" fillId="0" borderId="0" xfId="3" applyNumberFormat="1" applyFont="1" applyBorder="1" applyAlignment="1" applyProtection="1">
      <alignment horizontal="right"/>
    </xf>
    <xf numFmtId="0" fontId="24" fillId="0" borderId="0" xfId="0" applyFont="1" applyFill="1" applyProtection="1"/>
    <xf numFmtId="167" fontId="15" fillId="0" borderId="0" xfId="4" applyNumberFormat="1" applyFont="1" applyFill="1" applyProtection="1"/>
    <xf numFmtId="165" fontId="24" fillId="0" borderId="0" xfId="3" applyNumberFormat="1" applyFont="1" applyAlignment="1" applyProtection="1">
      <alignment horizontal="right"/>
    </xf>
    <xf numFmtId="0" fontId="15" fillId="0" borderId="0" xfId="0" applyFont="1" applyBorder="1" applyAlignment="1" applyProtection="1"/>
    <xf numFmtId="165" fontId="24" fillId="0" borderId="0" xfId="3" applyNumberFormat="1" applyFont="1" applyFill="1" applyAlignment="1" applyProtection="1">
      <alignment horizontal="right"/>
    </xf>
    <xf numFmtId="0" fontId="24" fillId="0" borderId="0" xfId="0" applyFont="1" applyAlignment="1" applyProtection="1">
      <alignment horizontal="left"/>
    </xf>
    <xf numFmtId="0" fontId="24" fillId="0" borderId="0" xfId="0" applyFont="1" applyProtection="1"/>
    <xf numFmtId="0" fontId="24" fillId="0" borderId="0" xfId="0" applyFont="1" applyAlignment="1" applyProtection="1">
      <alignment horizontal="right" vertical="top"/>
    </xf>
    <xf numFmtId="0" fontId="24" fillId="0" borderId="0" xfId="0" applyFont="1" applyAlignment="1" applyProtection="1"/>
    <xf numFmtId="166" fontId="24" fillId="0" borderId="0" xfId="3" applyNumberFormat="1" applyFont="1" applyAlignment="1" applyProtection="1"/>
    <xf numFmtId="0" fontId="31" fillId="0" borderId="0" xfId="0" applyFont="1" applyAlignment="1" applyProtection="1">
      <alignment horizontal="right"/>
    </xf>
    <xf numFmtId="0" fontId="31" fillId="0" borderId="0" xfId="0" applyFont="1" applyAlignment="1" applyProtection="1">
      <alignment horizontal="left"/>
    </xf>
    <xf numFmtId="165" fontId="31" fillId="0" borderId="0" xfId="0" applyNumberFormat="1" applyFont="1" applyAlignment="1" applyProtection="1">
      <alignment horizontal="right"/>
    </xf>
    <xf numFmtId="165" fontId="31" fillId="0" borderId="0" xfId="3" applyNumberFormat="1" applyFont="1" applyFill="1" applyAlignment="1" applyProtection="1">
      <alignment horizontal="right"/>
    </xf>
    <xf numFmtId="0" fontId="15" fillId="0" borderId="0" xfId="0" applyFont="1" applyAlignment="1" applyProtection="1">
      <alignment horizontal="right" vertical="top"/>
    </xf>
    <xf numFmtId="0" fontId="32" fillId="0" borderId="0" xfId="0" applyFont="1" applyAlignment="1" applyProtection="1">
      <alignment horizontal="left" vertical="top" wrapText="1"/>
    </xf>
    <xf numFmtId="0" fontId="15" fillId="0" borderId="0" xfId="0" applyFont="1" applyAlignment="1" applyProtection="1"/>
    <xf numFmtId="0" fontId="34" fillId="0" borderId="0" xfId="0" applyFont="1" applyAlignment="1" applyProtection="1">
      <alignment horizontal="left" vertical="top" wrapText="1"/>
    </xf>
    <xf numFmtId="0" fontId="26" fillId="0" borderId="0" xfId="0" applyFont="1" applyAlignment="1" applyProtection="1">
      <alignment horizontal="left" vertical="top" wrapText="1"/>
    </xf>
    <xf numFmtId="0" fontId="8" fillId="0" borderId="0" xfId="0" applyFont="1" applyFill="1" applyAlignment="1" applyProtection="1">
      <alignment horizontal="right" vertical="top"/>
    </xf>
    <xf numFmtId="0" fontId="15" fillId="0" borderId="0" xfId="0" applyFont="1" applyAlignment="1" applyProtection="1">
      <alignment vertical="top" wrapText="1"/>
    </xf>
    <xf numFmtId="9" fontId="15" fillId="0" borderId="0" xfId="0" applyNumberFormat="1" applyFont="1" applyAlignment="1" applyProtection="1">
      <alignment horizontal="left"/>
    </xf>
    <xf numFmtId="0" fontId="15" fillId="0" borderId="6" xfId="0" applyFont="1" applyBorder="1" applyAlignment="1" applyProtection="1">
      <alignment horizontal="left"/>
    </xf>
    <xf numFmtId="0" fontId="15" fillId="0" borderId="0" xfId="0" applyFont="1" applyAlignment="1" applyProtection="1">
      <alignment vertical="top"/>
    </xf>
    <xf numFmtId="0" fontId="15" fillId="0" borderId="0" xfId="0" applyFont="1" applyBorder="1" applyAlignment="1" applyProtection="1">
      <alignment horizontal="left"/>
    </xf>
    <xf numFmtId="0" fontId="15" fillId="0" borderId="0" xfId="0" applyFont="1" applyAlignment="1" applyProtection="1">
      <alignment horizontal="left" vertical="top"/>
    </xf>
    <xf numFmtId="49" fontId="15" fillId="0" borderId="0" xfId="0" applyNumberFormat="1" applyFont="1" applyFill="1" applyBorder="1" applyAlignment="1" applyProtection="1">
      <alignment horizontal="right" vertical="top"/>
    </xf>
    <xf numFmtId="0" fontId="15" fillId="0" borderId="0" xfId="0" applyFont="1" applyFill="1" applyBorder="1" applyAlignment="1" applyProtection="1">
      <alignment horizontal="left"/>
    </xf>
    <xf numFmtId="3" fontId="15" fillId="0" borderId="0" xfId="0" applyNumberFormat="1" applyFont="1" applyFill="1" applyBorder="1" applyAlignment="1" applyProtection="1">
      <alignment horizontal="right"/>
    </xf>
    <xf numFmtId="165" fontId="15" fillId="0" borderId="0" xfId="0" applyNumberFormat="1" applyFont="1" applyFill="1" applyBorder="1" applyAlignment="1" applyProtection="1">
      <alignment horizontal="right"/>
    </xf>
    <xf numFmtId="0" fontId="15" fillId="0" borderId="0" xfId="0" applyFont="1" applyAlignment="1" applyProtection="1">
      <alignment horizontal="left" vertical="top" wrapText="1"/>
    </xf>
    <xf numFmtId="49" fontId="15" fillId="0" borderId="0" xfId="0" applyNumberFormat="1" applyFont="1" applyFill="1" applyBorder="1" applyAlignment="1" applyProtection="1">
      <alignment horizontal="left"/>
    </xf>
    <xf numFmtId="165" fontId="15" fillId="0" borderId="0" xfId="0" applyNumberFormat="1" applyFont="1" applyAlignment="1" applyProtection="1">
      <alignment horizontal="right"/>
    </xf>
    <xf numFmtId="49" fontId="15" fillId="0" borderId="0" xfId="0" applyNumberFormat="1" applyFont="1" applyAlignment="1" applyProtection="1">
      <alignment horizontal="right" vertical="top"/>
    </xf>
    <xf numFmtId="3" fontId="15" fillId="0" borderId="0" xfId="0" applyNumberFormat="1" applyFont="1" applyAlignment="1" applyProtection="1"/>
    <xf numFmtId="165" fontId="15" fillId="0" borderId="0" xfId="0" applyNumberFormat="1" applyFont="1" applyBorder="1" applyAlignment="1" applyProtection="1">
      <alignment horizontal="right"/>
    </xf>
    <xf numFmtId="1" fontId="15" fillId="0" borderId="6" xfId="0" applyNumberFormat="1" applyFont="1" applyBorder="1" applyAlignment="1" applyProtection="1">
      <alignment horizontal="right" vertical="top"/>
    </xf>
    <xf numFmtId="0" fontId="15" fillId="0" borderId="6" xfId="0" applyFont="1" applyBorder="1" applyAlignment="1" applyProtection="1">
      <alignment vertical="top" wrapText="1"/>
    </xf>
    <xf numFmtId="49" fontId="15" fillId="0" borderId="6" xfId="0" applyNumberFormat="1" applyFont="1" applyBorder="1" applyProtection="1"/>
    <xf numFmtId="0" fontId="15" fillId="0" borderId="6" xfId="0" applyFont="1" applyBorder="1" applyAlignment="1" applyProtection="1"/>
    <xf numFmtId="165" fontId="15" fillId="0" borderId="6" xfId="0" applyNumberFormat="1" applyFont="1" applyBorder="1" applyAlignment="1" applyProtection="1">
      <alignment horizontal="right"/>
    </xf>
    <xf numFmtId="1" fontId="15" fillId="0" borderId="0" xfId="0" applyNumberFormat="1" applyFont="1" applyAlignment="1" applyProtection="1">
      <alignment horizontal="right" vertical="top"/>
    </xf>
    <xf numFmtId="9" fontId="15" fillId="0" borderId="0" xfId="0" applyNumberFormat="1" applyFont="1" applyAlignment="1" applyProtection="1"/>
    <xf numFmtId="0" fontId="32" fillId="0" borderId="0" xfId="0" applyFont="1" applyAlignment="1" applyProtection="1">
      <alignment vertical="top" wrapText="1"/>
    </xf>
    <xf numFmtId="0" fontId="32" fillId="0" borderId="0" xfId="0" applyFont="1" applyAlignment="1" applyProtection="1">
      <alignment horizontal="left"/>
    </xf>
    <xf numFmtId="3" fontId="15" fillId="0" borderId="0" xfId="0" applyNumberFormat="1" applyFont="1" applyProtection="1"/>
    <xf numFmtId="4" fontId="32" fillId="0" borderId="0" xfId="0" applyNumberFormat="1" applyFont="1" applyAlignment="1" applyProtection="1">
      <alignment horizontal="right"/>
    </xf>
    <xf numFmtId="165" fontId="32" fillId="0" borderId="0" xfId="0" applyNumberFormat="1" applyFont="1" applyAlignment="1" applyProtection="1">
      <alignment horizontal="right"/>
    </xf>
    <xf numFmtId="0" fontId="32" fillId="0" borderId="0" xfId="0" applyFont="1" applyProtection="1"/>
    <xf numFmtId="0" fontId="37" fillId="0" borderId="0" xfId="0" applyFont="1" applyProtection="1"/>
    <xf numFmtId="4" fontId="15" fillId="0" borderId="0" xfId="0" applyNumberFormat="1" applyFont="1" applyAlignment="1" applyProtection="1">
      <alignment horizontal="right"/>
    </xf>
    <xf numFmtId="0" fontId="32" fillId="0" borderId="5" xfId="0" applyFont="1" applyBorder="1" applyProtection="1"/>
    <xf numFmtId="0" fontId="32" fillId="0" borderId="5" xfId="0" applyFont="1" applyBorder="1" applyAlignment="1" applyProtection="1">
      <alignment horizontal="left"/>
    </xf>
    <xf numFmtId="0" fontId="32" fillId="0" borderId="5" xfId="0" applyFont="1" applyBorder="1" applyAlignment="1" applyProtection="1">
      <alignment horizontal="right"/>
    </xf>
    <xf numFmtId="4" fontId="32" fillId="0" borderId="5" xfId="0" applyNumberFormat="1" applyFont="1" applyBorder="1" applyAlignment="1" applyProtection="1">
      <alignment horizontal="right"/>
    </xf>
    <xf numFmtId="0" fontId="32" fillId="0" borderId="0" xfId="0" applyFont="1" applyAlignment="1" applyProtection="1"/>
    <xf numFmtId="165" fontId="32" fillId="0" borderId="0" xfId="3" applyNumberFormat="1" applyFont="1" applyFill="1" applyAlignment="1" applyProtection="1">
      <alignment horizontal="right"/>
    </xf>
    <xf numFmtId="0" fontId="15" fillId="0" borderId="0" xfId="0" applyNumberFormat="1" applyFont="1" applyAlignment="1" applyProtection="1">
      <alignment horizontal="right" vertical="top"/>
    </xf>
    <xf numFmtId="0" fontId="15" fillId="0" borderId="0" xfId="0" applyFont="1" applyFill="1" applyBorder="1" applyAlignment="1" applyProtection="1">
      <alignment wrapText="1"/>
    </xf>
    <xf numFmtId="0" fontId="15" fillId="0" borderId="0" xfId="0" applyFont="1" applyFill="1" applyAlignment="1" applyProtection="1">
      <alignment horizontal="justify" vertical="top"/>
    </xf>
    <xf numFmtId="0" fontId="15" fillId="0" borderId="0" xfId="0" applyFont="1" applyFill="1" applyAlignment="1" applyProtection="1">
      <alignment horizontal="right"/>
    </xf>
    <xf numFmtId="1" fontId="15" fillId="0" borderId="0" xfId="0" applyNumberFormat="1" applyFont="1" applyFill="1" applyAlignment="1" applyProtection="1">
      <alignment horizontal="right"/>
    </xf>
    <xf numFmtId="165" fontId="15" fillId="0" borderId="0" xfId="0" applyNumberFormat="1" applyFont="1" applyFill="1" applyAlignment="1" applyProtection="1">
      <alignment horizontal="right"/>
    </xf>
    <xf numFmtId="0" fontId="15" fillId="0" borderId="0" xfId="0" applyNumberFormat="1" applyFont="1" applyAlignment="1" applyProtection="1">
      <alignment horizontal="right" vertical="justify"/>
    </xf>
    <xf numFmtId="0" fontId="15" fillId="0" borderId="6" xfId="0" applyFont="1" applyBorder="1" applyAlignment="1" applyProtection="1">
      <alignment horizontal="right" vertical="top"/>
    </xf>
    <xf numFmtId="0" fontId="15" fillId="0" borderId="6" xfId="0" applyNumberFormat="1" applyFont="1" applyBorder="1" applyAlignment="1" applyProtection="1">
      <alignment vertical="top" wrapText="1"/>
    </xf>
    <xf numFmtId="9" fontId="15" fillId="0" borderId="6" xfId="0" applyNumberFormat="1" applyFont="1" applyBorder="1" applyAlignment="1" applyProtection="1">
      <alignment horizontal="right"/>
    </xf>
    <xf numFmtId="1" fontId="15" fillId="0" borderId="6" xfId="0" applyNumberFormat="1" applyFont="1" applyBorder="1" applyAlignment="1" applyProtection="1">
      <alignment horizontal="right"/>
    </xf>
    <xf numFmtId="0" fontId="15" fillId="0" borderId="0" xfId="0" applyNumberFormat="1" applyFont="1" applyAlignment="1" applyProtection="1">
      <alignment wrapText="1"/>
    </xf>
    <xf numFmtId="9" fontId="15" fillId="0" borderId="0" xfId="0" applyNumberFormat="1" applyFont="1" applyAlignment="1" applyProtection="1">
      <alignment horizontal="right"/>
    </xf>
    <xf numFmtId="1" fontId="15" fillId="0" borderId="0" xfId="0" applyNumberFormat="1" applyFont="1" applyAlignment="1" applyProtection="1">
      <alignment horizontal="right"/>
    </xf>
    <xf numFmtId="49" fontId="24" fillId="0" borderId="0" xfId="0" applyNumberFormat="1" applyFont="1" applyAlignment="1" applyProtection="1">
      <alignment horizontal="right" vertical="top"/>
    </xf>
    <xf numFmtId="1" fontId="24" fillId="0" borderId="0" xfId="0" applyNumberFormat="1" applyFont="1" applyProtection="1"/>
    <xf numFmtId="3" fontId="24" fillId="0" borderId="0" xfId="0" applyNumberFormat="1" applyFont="1" applyAlignment="1" applyProtection="1"/>
    <xf numFmtId="165" fontId="24" fillId="0" borderId="0" xfId="0" applyNumberFormat="1" applyFont="1" applyAlignment="1" applyProtection="1">
      <alignment horizontal="right"/>
    </xf>
    <xf numFmtId="0" fontId="15" fillId="0" borderId="0" xfId="0" quotePrefix="1" applyFont="1" applyBorder="1" applyAlignment="1" applyProtection="1">
      <alignment horizontal="right" vertical="top" wrapText="1"/>
    </xf>
    <xf numFmtId="0" fontId="15" fillId="0" borderId="0" xfId="0" quotePrefix="1" applyFont="1" applyAlignment="1" applyProtection="1">
      <alignment vertical="top" wrapText="1"/>
    </xf>
    <xf numFmtId="0" fontId="15" fillId="0" borderId="0" xfId="0" applyFont="1" applyBorder="1" applyAlignment="1" applyProtection="1">
      <alignment horizontal="right" vertical="top" wrapText="1"/>
    </xf>
    <xf numFmtId="0" fontId="15" fillId="0" borderId="6" xfId="0" applyFont="1" applyBorder="1" applyAlignment="1" applyProtection="1">
      <alignment horizontal="right" vertical="top" wrapText="1"/>
    </xf>
    <xf numFmtId="3" fontId="15" fillId="0" borderId="6" xfId="0" applyNumberFormat="1" applyFont="1" applyBorder="1" applyAlignment="1" applyProtection="1"/>
    <xf numFmtId="165" fontId="13" fillId="2" borderId="0" xfId="0" applyNumberFormat="1" applyFont="1" applyFill="1" applyBorder="1" applyAlignment="1" applyProtection="1">
      <alignment horizontal="right"/>
      <protection locked="0"/>
    </xf>
    <xf numFmtId="165" fontId="13" fillId="2" borderId="0" xfId="0" applyNumberFormat="1" applyFont="1" applyFill="1" applyProtection="1">
      <protection locked="0"/>
    </xf>
    <xf numFmtId="165" fontId="13" fillId="2" borderId="0" xfId="0" applyNumberFormat="1" applyFont="1" applyFill="1" applyAlignment="1" applyProtection="1">
      <alignment wrapText="1"/>
      <protection locked="0"/>
    </xf>
    <xf numFmtId="164" fontId="13" fillId="2" borderId="0" xfId="0" applyNumberFormat="1" applyFont="1" applyFill="1" applyProtection="1">
      <protection locked="0"/>
    </xf>
    <xf numFmtId="164" fontId="38" fillId="0" borderId="0" xfId="0" applyNumberFormat="1" applyFont="1" applyFill="1" applyBorder="1" applyProtection="1"/>
    <xf numFmtId="165" fontId="8" fillId="2" borderId="0" xfId="0" applyNumberFormat="1" applyFont="1" applyFill="1" applyAlignment="1" applyProtection="1">
      <alignment horizontal="center"/>
      <protection locked="0"/>
    </xf>
    <xf numFmtId="165" fontId="8" fillId="2" borderId="0" xfId="0" applyNumberFormat="1" applyFont="1" applyFill="1" applyAlignment="1" applyProtection="1">
      <alignment horizontal="center" wrapText="1"/>
      <protection locked="0"/>
    </xf>
    <xf numFmtId="165" fontId="8" fillId="2" borderId="0" xfId="0" applyNumberFormat="1" applyFont="1" applyFill="1" applyBorder="1" applyAlignment="1" applyProtection="1">
      <alignment horizontal="center" wrapText="1"/>
      <protection locked="0"/>
    </xf>
    <xf numFmtId="165" fontId="8" fillId="2" borderId="0" xfId="0" applyNumberFormat="1" applyFont="1" applyFill="1" applyAlignment="1" applyProtection="1">
      <alignment horizontal="center" vertical="top" wrapText="1"/>
      <protection locked="0"/>
    </xf>
    <xf numFmtId="165" fontId="8" fillId="0" borderId="0" xfId="0" applyNumberFormat="1" applyFont="1" applyFill="1" applyAlignment="1" applyProtection="1">
      <alignment horizontal="center" vertical="top" wrapText="1"/>
      <protection locked="0"/>
    </xf>
    <xf numFmtId="165" fontId="15" fillId="2" borderId="0" xfId="3" applyNumberFormat="1" applyFont="1" applyFill="1" applyAlignment="1" applyProtection="1">
      <alignment horizontal="right"/>
      <protection locked="0"/>
    </xf>
    <xf numFmtId="165" fontId="15" fillId="2" borderId="0" xfId="0" applyNumberFormat="1" applyFont="1" applyFill="1" applyAlignment="1" applyProtection="1">
      <alignment horizontal="right"/>
      <protection locked="0"/>
    </xf>
    <xf numFmtId="165" fontId="15" fillId="2" borderId="6" xfId="0" applyNumberFormat="1" applyFont="1" applyFill="1" applyBorder="1" applyAlignment="1" applyProtection="1">
      <alignment horizontal="right"/>
      <protection locked="0"/>
    </xf>
    <xf numFmtId="4" fontId="32" fillId="2" borderId="0" xfId="0" applyNumberFormat="1" applyFont="1" applyFill="1" applyAlignment="1" applyProtection="1">
      <alignment horizontal="right"/>
      <protection locked="0"/>
    </xf>
    <xf numFmtId="0" fontId="39" fillId="0" borderId="0" xfId="0" applyFont="1"/>
    <xf numFmtId="0" fontId="21" fillId="0" borderId="0" xfId="0" applyFont="1" applyAlignment="1">
      <alignment horizontal="justify" vertical="top"/>
    </xf>
    <xf numFmtId="0" fontId="21" fillId="0" borderId="0" xfId="0" applyFont="1" applyAlignment="1">
      <alignment horizontal="justify" vertical="top" wrapText="1"/>
    </xf>
    <xf numFmtId="0" fontId="13" fillId="0" borderId="0" xfId="9" applyFont="1" applyAlignment="1">
      <alignment horizontal="justify" vertical="top" wrapText="1"/>
    </xf>
    <xf numFmtId="0" fontId="13" fillId="0" borderId="0" xfId="0" applyFont="1" applyAlignment="1">
      <alignment horizontal="justify" vertical="top" wrapText="1"/>
    </xf>
    <xf numFmtId="0" fontId="13" fillId="0" borderId="0" xfId="0" quotePrefix="1" applyFont="1" applyAlignment="1">
      <alignment horizontal="justify" vertical="top" wrapText="1"/>
    </xf>
    <xf numFmtId="0" fontId="40" fillId="0" borderId="0" xfId="0" applyFont="1"/>
    <xf numFmtId="0" fontId="13" fillId="0" borderId="0" xfId="0" applyNumberFormat="1" applyFont="1" applyAlignment="1">
      <alignment horizontal="justify" vertical="top" wrapText="1"/>
    </xf>
    <xf numFmtId="0" fontId="21" fillId="0" borderId="0" xfId="0" applyFont="1" applyAlignment="1">
      <alignment horizontal="left" vertical="top" wrapText="1"/>
    </xf>
    <xf numFmtId="0" fontId="13" fillId="0" borderId="0" xfId="9" applyFont="1" applyAlignment="1">
      <alignment vertical="top" wrapText="1"/>
    </xf>
    <xf numFmtId="0" fontId="21" fillId="0" borderId="0" xfId="0" applyFont="1" applyBorder="1" applyAlignment="1">
      <alignment horizontal="left" vertical="center" indent="1"/>
    </xf>
    <xf numFmtId="0" fontId="13" fillId="0" borderId="0" xfId="0" applyFont="1" applyBorder="1" applyAlignment="1">
      <alignment horizontal="left" vertical="center" wrapText="1" indent="1"/>
    </xf>
    <xf numFmtId="0" fontId="13" fillId="0" borderId="0" xfId="0" applyFont="1" applyBorder="1" applyAlignment="1">
      <alignment horizontal="left" vertical="top" wrapText="1" indent="1"/>
    </xf>
    <xf numFmtId="0" fontId="13" fillId="0" borderId="0" xfId="0" applyFont="1" applyBorder="1" applyAlignment="1">
      <alignment horizontal="justify" vertical="center" wrapText="1"/>
    </xf>
    <xf numFmtId="0" fontId="13" fillId="0" borderId="0" xfId="0" applyFont="1" applyBorder="1" applyAlignment="1">
      <alignment horizontal="left" vertical="distributed" indent="1"/>
    </xf>
    <xf numFmtId="0" fontId="13" fillId="0" borderId="0" xfId="0" applyFont="1" applyAlignment="1">
      <alignment horizontal="justify" vertical="distributed"/>
    </xf>
    <xf numFmtId="0" fontId="13" fillId="0" borderId="0" xfId="0" applyFont="1" applyAlignment="1">
      <alignment horizontal="justify" vertical="center"/>
    </xf>
    <xf numFmtId="2" fontId="8" fillId="2" borderId="1" xfId="0" applyNumberFormat="1" applyFont="1" applyFill="1" applyBorder="1" applyAlignment="1" applyProtection="1">
      <alignment horizontal="center" vertical="top"/>
    </xf>
    <xf numFmtId="49" fontId="8" fillId="2" borderId="1" xfId="0" applyNumberFormat="1" applyFont="1" applyFill="1" applyBorder="1" applyAlignment="1" applyProtection="1">
      <alignment vertical="distributed"/>
    </xf>
    <xf numFmtId="2" fontId="29" fillId="2" borderId="1" xfId="0" applyNumberFormat="1" applyFont="1" applyFill="1" applyBorder="1" applyAlignment="1" applyProtection="1">
      <alignment horizontal="center"/>
    </xf>
    <xf numFmtId="0" fontId="29" fillId="0" borderId="0" xfId="0" applyFont="1" applyBorder="1" applyAlignment="1" applyProtection="1"/>
    <xf numFmtId="2" fontId="29" fillId="2" borderId="1" xfId="0" applyNumberFormat="1" applyFont="1" applyFill="1" applyBorder="1" applyAlignment="1" applyProtection="1">
      <alignment horizontal="center" vertical="top"/>
    </xf>
    <xf numFmtId="0" fontId="29" fillId="2" borderId="1" xfId="0" applyFont="1" applyFill="1" applyBorder="1" applyAlignment="1" applyProtection="1">
      <alignment vertical="distributed"/>
    </xf>
    <xf numFmtId="2" fontId="8" fillId="0" borderId="0" xfId="0" applyNumberFormat="1" applyFont="1" applyAlignment="1" applyProtection="1">
      <alignment horizontal="center"/>
    </xf>
    <xf numFmtId="0" fontId="41" fillId="0" borderId="0" xfId="0" applyFont="1" applyProtection="1"/>
    <xf numFmtId="0" fontId="29" fillId="2" borderId="1" xfId="0" applyFont="1" applyFill="1" applyBorder="1" applyAlignment="1" applyProtection="1"/>
    <xf numFmtId="0" fontId="8" fillId="2" borderId="1" xfId="0" applyFont="1" applyFill="1" applyBorder="1" applyAlignment="1" applyProtection="1">
      <alignment horizontal="center"/>
    </xf>
    <xf numFmtId="0" fontId="29" fillId="2" borderId="1" xfId="0" applyFont="1" applyFill="1" applyBorder="1" applyAlignment="1" applyProtection="1">
      <alignment horizontal="center"/>
    </xf>
    <xf numFmtId="0" fontId="15" fillId="0" borderId="1" xfId="0" applyFont="1" applyBorder="1" applyAlignment="1" applyProtection="1">
      <alignment horizontal="right" vertical="top"/>
    </xf>
    <xf numFmtId="0" fontId="32" fillId="0" borderId="1" xfId="0" applyFont="1" applyBorder="1" applyAlignment="1" applyProtection="1">
      <alignment horizontal="left" vertical="top" wrapText="1"/>
    </xf>
    <xf numFmtId="0" fontId="15" fillId="0" borderId="1" xfId="0" applyFont="1" applyBorder="1" applyAlignment="1" applyProtection="1"/>
    <xf numFmtId="0" fontId="34" fillId="0" borderId="1" xfId="0" applyFont="1" applyBorder="1" applyAlignment="1" applyProtection="1">
      <alignment horizontal="left" vertical="top" wrapText="1"/>
    </xf>
    <xf numFmtId="49" fontId="15" fillId="0" borderId="1" xfId="0" applyNumberFormat="1" applyFont="1" applyFill="1" applyBorder="1" applyAlignment="1" applyProtection="1">
      <alignment horizontal="right" vertical="top"/>
    </xf>
    <xf numFmtId="0" fontId="15" fillId="0" borderId="1" xfId="0" applyFont="1" applyBorder="1" applyAlignment="1" applyProtection="1">
      <alignment vertical="top" wrapText="1"/>
    </xf>
    <xf numFmtId="3" fontId="15" fillId="0" borderId="1" xfId="0" applyNumberFormat="1" applyFont="1" applyFill="1" applyBorder="1" applyAlignment="1" applyProtection="1">
      <alignment horizontal="right"/>
    </xf>
    <xf numFmtId="0" fontId="15" fillId="0" borderId="1" xfId="0" applyFont="1" applyBorder="1" applyAlignment="1" applyProtection="1">
      <alignment horizontal="left" vertical="top" wrapText="1"/>
    </xf>
    <xf numFmtId="49" fontId="15" fillId="0" borderId="1" xfId="0" applyNumberFormat="1" applyFont="1" applyBorder="1" applyAlignment="1" applyProtection="1">
      <alignment horizontal="right" vertical="top"/>
    </xf>
    <xf numFmtId="0" fontId="15" fillId="0" borderId="1" xfId="8" applyFont="1" applyFill="1" applyBorder="1" applyAlignment="1" applyProtection="1">
      <alignment horizontal="left" vertical="top" wrapText="1"/>
    </xf>
    <xf numFmtId="3" fontId="15" fillId="0" borderId="1" xfId="0" applyNumberFormat="1" applyFont="1" applyBorder="1" applyAlignment="1" applyProtection="1"/>
    <xf numFmtId="168" fontId="15" fillId="0" borderId="1" xfId="3" applyNumberFormat="1" applyFont="1" applyFill="1" applyBorder="1" applyAlignment="1" applyProtection="1">
      <alignment horizontal="right"/>
    </xf>
    <xf numFmtId="0" fontId="15" fillId="0" borderId="1" xfId="0" applyFont="1" applyBorder="1" applyAlignment="1" applyProtection="1">
      <alignment horizontal="right"/>
    </xf>
    <xf numFmtId="0" fontId="15" fillId="0" borderId="1" xfId="0" applyNumberFormat="1" applyFont="1" applyBorder="1" applyAlignment="1" applyProtection="1">
      <alignment horizontal="right" vertical="top"/>
    </xf>
    <xf numFmtId="0" fontId="15" fillId="0" borderId="1" xfId="0" applyFont="1" applyFill="1" applyBorder="1" applyAlignment="1" applyProtection="1">
      <alignment wrapText="1"/>
    </xf>
    <xf numFmtId="0" fontId="15" fillId="0" borderId="1" xfId="0" applyFont="1" applyFill="1" applyBorder="1" applyAlignment="1" applyProtection="1">
      <alignment horizontal="justify" vertical="top"/>
    </xf>
    <xf numFmtId="2" fontId="34" fillId="0" borderId="1" xfId="0" applyNumberFormat="1" applyFont="1" applyFill="1" applyBorder="1" applyAlignment="1" applyProtection="1">
      <alignment horizontal="center" vertical="top"/>
    </xf>
    <xf numFmtId="0" fontId="34" fillId="0" borderId="1" xfId="0" applyFont="1" applyFill="1" applyBorder="1" applyAlignment="1" applyProtection="1">
      <alignment vertical="distributed"/>
    </xf>
    <xf numFmtId="2" fontId="34" fillId="0" borderId="1" xfId="0" applyNumberFormat="1" applyFont="1" applyBorder="1" applyAlignment="1" applyProtection="1">
      <alignment horizontal="center"/>
    </xf>
    <xf numFmtId="0" fontId="15" fillId="0" borderId="1" xfId="0" applyFont="1" applyFill="1" applyBorder="1" applyAlignment="1" applyProtection="1">
      <alignment horizontal="center" vertical="distributed"/>
    </xf>
    <xf numFmtId="0" fontId="34" fillId="0" borderId="1" xfId="0" applyFont="1" applyBorder="1" applyAlignment="1" applyProtection="1">
      <alignment vertical="distributed"/>
    </xf>
    <xf numFmtId="2" fontId="15" fillId="0" borderId="1" xfId="0" applyNumberFormat="1" applyFont="1" applyFill="1" applyBorder="1" applyAlignment="1" applyProtection="1">
      <alignment horizontal="left" vertical="top"/>
    </xf>
    <xf numFmtId="4" fontId="15" fillId="0" borderId="1" xfId="0" applyNumberFormat="1" applyFont="1" applyBorder="1" applyAlignment="1" applyProtection="1"/>
    <xf numFmtId="0" fontId="15" fillId="0" borderId="1" xfId="0" applyFont="1" applyBorder="1" applyAlignment="1" applyProtection="1">
      <alignment horizontal="right" wrapText="1"/>
    </xf>
    <xf numFmtId="0" fontId="15" fillId="0" borderId="1" xfId="0" applyFont="1" applyFill="1" applyBorder="1" applyAlignment="1" applyProtection="1">
      <alignment horizontal="left" vertical="top" wrapText="1"/>
    </xf>
    <xf numFmtId="0" fontId="15" fillId="0" borderId="1" xfId="0" applyNumberFormat="1" applyFont="1" applyFill="1" applyBorder="1" applyAlignment="1" applyProtection="1">
      <alignment horizontal="left" vertical="top" wrapText="1"/>
    </xf>
    <xf numFmtId="0" fontId="15" fillId="0" borderId="1" xfId="1" applyFont="1" applyBorder="1" applyAlignment="1" applyProtection="1">
      <alignment horizontal="left" vertical="top" wrapText="1"/>
    </xf>
    <xf numFmtId="2" fontId="15" fillId="0" borderId="1" xfId="0" applyNumberFormat="1" applyFont="1" applyBorder="1" applyProtection="1"/>
    <xf numFmtId="0" fontId="15" fillId="0" borderId="1" xfId="0" applyFont="1" applyBorder="1" applyProtection="1"/>
    <xf numFmtId="2" fontId="15" fillId="0" borderId="1" xfId="0" applyNumberFormat="1" applyFont="1" applyBorder="1" applyAlignment="1" applyProtection="1">
      <alignment horizontal="justify" vertical="top"/>
    </xf>
    <xf numFmtId="49" fontId="15" fillId="0" borderId="1" xfId="0" applyNumberFormat="1" applyFont="1" applyFill="1" applyBorder="1" applyAlignment="1" applyProtection="1">
      <alignment horizontal="justify" wrapText="1"/>
    </xf>
    <xf numFmtId="0" fontId="15" fillId="0" borderId="1" xfId="0" applyFont="1" applyBorder="1" applyAlignment="1" applyProtection="1">
      <alignment horizontal="justify" vertical="top"/>
    </xf>
    <xf numFmtId="2" fontId="15" fillId="0" borderId="1" xfId="0" applyNumberFormat="1" applyFont="1" applyBorder="1" applyAlignment="1" applyProtection="1">
      <alignment horizontal="left" vertical="top"/>
    </xf>
    <xf numFmtId="0" fontId="15" fillId="0" borderId="1" xfId="0" applyFont="1" applyBorder="1" applyAlignment="1" applyProtection="1">
      <alignment horizontal="justify"/>
    </xf>
    <xf numFmtId="0" fontId="15" fillId="0" borderId="1" xfId="0" applyFont="1" applyBorder="1" applyAlignment="1" applyProtection="1">
      <alignment horizontal="justify" vertical="top" wrapText="1"/>
    </xf>
    <xf numFmtId="0" fontId="15" fillId="0" borderId="1" xfId="0" applyFont="1" applyFill="1" applyBorder="1" applyAlignment="1" applyProtection="1">
      <alignment horizontal="justify" vertical="top" wrapText="1"/>
    </xf>
    <xf numFmtId="0" fontId="15" fillId="0" borderId="1" xfId="0" applyFont="1" applyBorder="1" applyAlignment="1" applyProtection="1">
      <alignment horizontal="center" wrapText="1"/>
    </xf>
    <xf numFmtId="0" fontId="34" fillId="0" borderId="1" xfId="0" applyFont="1" applyBorder="1" applyAlignment="1" applyProtection="1">
      <alignment horizontal="justify" vertical="top" wrapText="1"/>
    </xf>
    <xf numFmtId="0" fontId="15" fillId="0" borderId="1" xfId="0" applyFont="1" applyBorder="1" applyAlignment="1" applyProtection="1">
      <alignment horizontal="center" vertical="top" wrapText="1"/>
    </xf>
    <xf numFmtId="0" fontId="15" fillId="0" borderId="1" xfId="5" applyFont="1" applyFill="1" applyBorder="1" applyAlignment="1" applyProtection="1">
      <alignment horizontal="justify" vertical="top" wrapText="1"/>
    </xf>
    <xf numFmtId="0" fontId="15" fillId="0" borderId="1" xfId="6" applyFont="1" applyFill="1" applyBorder="1" applyAlignment="1" applyProtection="1">
      <alignment vertical="top"/>
    </xf>
    <xf numFmtId="2" fontId="15" fillId="0" borderId="1" xfId="0" applyNumberFormat="1" applyFont="1" applyFill="1" applyBorder="1" applyAlignment="1" applyProtection="1">
      <alignment horizontal="left" vertical="top" wrapText="1"/>
    </xf>
    <xf numFmtId="0" fontId="15" fillId="0" borderId="1" xfId="0" applyFont="1" applyFill="1" applyBorder="1" applyAlignment="1" applyProtection="1">
      <alignment vertical="top"/>
    </xf>
    <xf numFmtId="0" fontId="15" fillId="0" borderId="1" xfId="0" applyNumberFormat="1" applyFont="1" applyFill="1" applyBorder="1" applyAlignment="1" applyProtection="1">
      <alignment vertical="top" wrapText="1"/>
    </xf>
    <xf numFmtId="3" fontId="15" fillId="0" borderId="1" xfId="2" applyNumberFormat="1" applyFont="1" applyFill="1" applyBorder="1" applyAlignment="1" applyProtection="1">
      <alignment vertical="top" wrapText="1"/>
    </xf>
    <xf numFmtId="49" fontId="15" fillId="0" borderId="1" xfId="7" applyNumberFormat="1" applyFont="1" applyFill="1" applyBorder="1" applyAlignment="1" applyProtection="1">
      <alignment horizontal="left" vertical="top" wrapText="1" shrinkToFit="1"/>
    </xf>
    <xf numFmtId="0" fontId="15" fillId="0" borderId="1" xfId="0" applyFont="1" applyBorder="1" applyAlignment="1" applyProtection="1">
      <alignment wrapText="1"/>
    </xf>
    <xf numFmtId="0" fontId="15" fillId="0" borderId="1" xfId="2" applyNumberFormat="1" applyFont="1" applyFill="1" applyBorder="1" applyAlignment="1" applyProtection="1">
      <alignment vertical="top" wrapText="1"/>
    </xf>
    <xf numFmtId="0" fontId="15" fillId="0" borderId="1" xfId="0" applyFont="1" applyFill="1" applyBorder="1" applyAlignment="1" applyProtection="1">
      <alignment horizontal="right" vertical="top"/>
    </xf>
    <xf numFmtId="0" fontId="15" fillId="0" borderId="1" xfId="0" applyFont="1" applyBorder="1" applyAlignment="1" applyProtection="1">
      <alignment horizontal="left"/>
    </xf>
    <xf numFmtId="168" fontId="15" fillId="0" borderId="1" xfId="3" applyNumberFormat="1" applyFont="1" applyFill="1" applyBorder="1" applyAlignment="1" applyProtection="1"/>
    <xf numFmtId="165" fontId="15" fillId="0" borderId="1" xfId="0" applyNumberFormat="1" applyFont="1" applyFill="1" applyBorder="1" applyAlignment="1" applyProtection="1">
      <alignment vertical="distributed"/>
      <protection locked="0"/>
    </xf>
    <xf numFmtId="0" fontId="15" fillId="0" borderId="1" xfId="0" applyFont="1" applyBorder="1" applyAlignment="1" applyProtection="1">
      <alignment vertical="distributed"/>
      <protection locked="0"/>
    </xf>
    <xf numFmtId="165" fontId="15" fillId="0" borderId="1" xfId="0" applyNumberFormat="1" applyFont="1" applyFill="1" applyBorder="1" applyAlignment="1" applyProtection="1">
      <alignment horizontal="right" vertical="distributed"/>
      <protection locked="0"/>
    </xf>
    <xf numFmtId="164" fontId="15" fillId="0" borderId="1" xfId="0" applyNumberFormat="1" applyFont="1" applyFill="1" applyBorder="1" applyAlignment="1" applyProtection="1">
      <alignment vertical="distributed"/>
      <protection locked="0"/>
    </xf>
    <xf numFmtId="0" fontId="15" fillId="0" borderId="1" xfId="0" applyFont="1" applyFill="1" applyBorder="1" applyAlignment="1" applyProtection="1">
      <alignment vertical="distributed"/>
      <protection locked="0"/>
    </xf>
    <xf numFmtId="4" fontId="15" fillId="0" borderId="1" xfId="0" applyNumberFormat="1" applyFont="1" applyFill="1" applyBorder="1" applyAlignment="1" applyProtection="1">
      <alignment vertical="distributed"/>
      <protection locked="0"/>
    </xf>
    <xf numFmtId="0" fontId="15" fillId="0" borderId="1" xfId="0" applyFont="1" applyFill="1" applyBorder="1" applyAlignment="1" applyProtection="1">
      <alignment horizontal="left" vertical="distributed"/>
      <protection locked="0"/>
    </xf>
    <xf numFmtId="4" fontId="15" fillId="0" borderId="1" xfId="0" applyNumberFormat="1" applyFont="1" applyFill="1" applyBorder="1" applyAlignment="1" applyProtection="1">
      <alignment horizontal="right" vertical="distributed"/>
      <protection locked="0"/>
    </xf>
    <xf numFmtId="165" fontId="15" fillId="0" borderId="1" xfId="0" applyNumberFormat="1" applyFont="1" applyFill="1" applyBorder="1" applyAlignment="1" applyProtection="1">
      <alignment horizontal="center" vertical="distributed" wrapText="1"/>
      <protection locked="0"/>
    </xf>
    <xf numFmtId="0" fontId="15" fillId="0" borderId="1" xfId="6" applyFont="1" applyFill="1" applyBorder="1" applyAlignment="1" applyProtection="1">
      <alignment vertical="distributed"/>
      <protection locked="0"/>
    </xf>
    <xf numFmtId="165" fontId="15" fillId="0" borderId="1" xfId="3" applyNumberFormat="1" applyFont="1" applyFill="1" applyBorder="1" applyAlignment="1" applyProtection="1">
      <alignment horizontal="right" vertical="distributed"/>
      <protection locked="0"/>
    </xf>
    <xf numFmtId="0" fontId="7" fillId="0" borderId="0" xfId="0" applyFont="1" applyAlignment="1" applyProtection="1">
      <alignment horizontal="left" vertical="top"/>
    </xf>
    <xf numFmtId="0" fontId="29" fillId="2" borderId="1" xfId="0" applyFont="1" applyFill="1" applyBorder="1" applyAlignment="1" applyProtection="1">
      <alignment horizontal="center"/>
    </xf>
  </cellXfs>
  <cellStyles count="10">
    <cellStyle name="Navadno" xfId="0" builtinId="0"/>
    <cellStyle name="Navadno 2" xfId="8"/>
    <cellStyle name="Navadno 3" xfId="9"/>
    <cellStyle name="Navadno 6" xfId="6"/>
    <cellStyle name="Navadno 7" xfId="5"/>
    <cellStyle name="Navadno_Obrtniška dela" xfId="1"/>
    <cellStyle name="Normal 2" xfId="2"/>
    <cellStyle name="Normal_08-010-000105-TP" xfId="7"/>
    <cellStyle name="Valuta" xfId="4" builtinId="4"/>
    <cellStyle name="Vejica" xfId="3" builtinId="3"/>
  </cellStyles>
  <dxfs count="2">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F610"/>
  <sheetViews>
    <sheetView showZeros="0" tabSelected="1" zoomScaleNormal="100" zoomScaleSheetLayoutView="100" workbookViewId="0">
      <selection activeCell="E12" sqref="E12"/>
    </sheetView>
  </sheetViews>
  <sheetFormatPr defaultColWidth="8.85546875" defaultRowHeight="12.75"/>
  <cols>
    <col min="1" max="1" width="6.140625" style="35" customWidth="1"/>
    <col min="2" max="2" width="39.7109375" style="35" customWidth="1"/>
    <col min="3" max="3" width="5.85546875" style="35" customWidth="1"/>
    <col min="4" max="4" width="9.7109375" style="35" customWidth="1"/>
    <col min="5" max="5" width="12.85546875" style="35" customWidth="1"/>
    <col min="6" max="6" width="14.85546875" style="35" bestFit="1" customWidth="1"/>
    <col min="7" max="16384" width="8.85546875" style="35"/>
  </cols>
  <sheetData>
    <row r="1" spans="1:6">
      <c r="A1" s="34"/>
    </row>
    <row r="2" spans="1:6" ht="26.25">
      <c r="B2" s="36" t="s">
        <v>55</v>
      </c>
    </row>
    <row r="3" spans="1:6" ht="21">
      <c r="B3" s="37" t="s">
        <v>56</v>
      </c>
    </row>
    <row r="4" spans="1:6" ht="21">
      <c r="B4" s="37" t="s">
        <v>57</v>
      </c>
    </row>
    <row r="6" spans="1:6" ht="18.75">
      <c r="B6" s="38" t="s">
        <v>11</v>
      </c>
      <c r="C6" s="38"/>
    </row>
    <row r="7" spans="1:6" ht="18.75">
      <c r="B7" s="38" t="s">
        <v>12</v>
      </c>
      <c r="C7" s="38"/>
    </row>
    <row r="8" spans="1:6" ht="18.75">
      <c r="B8" s="39" t="s">
        <v>25</v>
      </c>
      <c r="C8" s="40"/>
    </row>
    <row r="9" spans="1:6" ht="15">
      <c r="B9" s="40"/>
      <c r="C9" s="40"/>
      <c r="D9" s="41"/>
    </row>
    <row r="10" spans="1:6" ht="15">
      <c r="B10" s="42" t="s">
        <v>0</v>
      </c>
      <c r="C10" s="1"/>
      <c r="D10" s="41"/>
    </row>
    <row r="11" spans="1:6" ht="15">
      <c r="B11" s="1" t="s">
        <v>58</v>
      </c>
      <c r="C11" s="1"/>
      <c r="D11" s="41"/>
    </row>
    <row r="12" spans="1:6" ht="15">
      <c r="B12" s="1" t="s">
        <v>107</v>
      </c>
      <c r="C12" s="1"/>
      <c r="D12" s="41"/>
    </row>
    <row r="13" spans="1:6" ht="15">
      <c r="B13" s="1"/>
      <c r="C13" s="1"/>
      <c r="D13" s="41"/>
    </row>
    <row r="14" spans="1:6" ht="15">
      <c r="B14" s="42" t="s">
        <v>1</v>
      </c>
      <c r="C14" s="1"/>
      <c r="D14" s="41"/>
    </row>
    <row r="15" spans="1:6" ht="15">
      <c r="B15" s="1" t="s">
        <v>59</v>
      </c>
      <c r="C15" s="40"/>
      <c r="D15" s="41"/>
      <c r="F15" s="43"/>
    </row>
    <row r="16" spans="1:6" ht="15">
      <c r="B16" s="1" t="s">
        <v>60</v>
      </c>
      <c r="C16" s="40"/>
      <c r="D16" s="41"/>
      <c r="F16" s="43"/>
    </row>
    <row r="17" spans="2:6" ht="15">
      <c r="B17" s="42"/>
      <c r="C17" s="40"/>
      <c r="D17" s="41"/>
      <c r="F17" s="43"/>
    </row>
    <row r="18" spans="2:6" ht="15">
      <c r="B18" s="42" t="s">
        <v>2</v>
      </c>
      <c r="C18" s="1"/>
      <c r="D18" s="41"/>
      <c r="F18" s="43"/>
    </row>
    <row r="19" spans="2:6" ht="15">
      <c r="B19" s="1" t="s">
        <v>108</v>
      </c>
      <c r="C19" s="1"/>
      <c r="D19" s="41"/>
      <c r="F19" s="43"/>
    </row>
    <row r="20" spans="2:6" ht="15">
      <c r="B20" s="1"/>
      <c r="C20" s="1"/>
      <c r="D20" s="41"/>
      <c r="F20" s="43"/>
    </row>
    <row r="21" spans="2:6" ht="15">
      <c r="B21" s="40"/>
      <c r="C21" s="40"/>
      <c r="D21" s="41"/>
      <c r="F21" s="43"/>
    </row>
    <row r="22" spans="2:6" ht="18.75">
      <c r="B22" s="38" t="s">
        <v>3</v>
      </c>
      <c r="C22" s="38"/>
      <c r="D22" s="41"/>
      <c r="F22" s="43"/>
    </row>
    <row r="23" spans="2:6" ht="15">
      <c r="B23" s="1"/>
      <c r="C23" s="1"/>
      <c r="D23" s="41"/>
      <c r="F23" s="43"/>
    </row>
    <row r="24" spans="2:6" ht="15">
      <c r="B24" s="1" t="s">
        <v>61</v>
      </c>
      <c r="C24" s="1"/>
      <c r="D24" s="44"/>
      <c r="E24" s="45"/>
      <c r="F24" s="44">
        <f>F40</f>
        <v>0</v>
      </c>
    </row>
    <row r="25" spans="2:6" ht="15">
      <c r="B25" s="1" t="s">
        <v>62</v>
      </c>
      <c r="C25" s="1"/>
      <c r="D25" s="44"/>
      <c r="E25" s="45"/>
      <c r="F25" s="44">
        <f>F51</f>
        <v>0</v>
      </c>
    </row>
    <row r="26" spans="2:6" ht="15">
      <c r="B26" s="1" t="s">
        <v>82</v>
      </c>
      <c r="C26" s="1"/>
      <c r="D26" s="44"/>
      <c r="E26" s="45"/>
      <c r="F26" s="44">
        <f>F58</f>
        <v>0</v>
      </c>
    </row>
    <row r="27" spans="2:6" ht="15">
      <c r="B27" s="1" t="s">
        <v>306</v>
      </c>
      <c r="C27" s="1"/>
      <c r="D27" s="44"/>
      <c r="E27" s="45"/>
      <c r="F27" s="44">
        <f>$F$62</f>
        <v>0</v>
      </c>
    </row>
    <row r="28" spans="2:6" ht="15">
      <c r="B28" s="1" t="s">
        <v>307</v>
      </c>
      <c r="C28" s="1"/>
      <c r="D28" s="44"/>
      <c r="E28" s="45"/>
      <c r="F28" s="44">
        <f>$F$65</f>
        <v>0</v>
      </c>
    </row>
    <row r="29" spans="2:6" ht="19.5" thickBot="1">
      <c r="B29" s="46" t="s">
        <v>106</v>
      </c>
      <c r="C29" s="47"/>
      <c r="D29" s="48"/>
      <c r="E29" s="48"/>
      <c r="F29" s="48">
        <f>SUM(F24:F28)</f>
        <v>0</v>
      </c>
    </row>
    <row r="30" spans="2:6" ht="15.75" thickTop="1">
      <c r="B30" s="49" t="s">
        <v>104</v>
      </c>
      <c r="C30" s="50"/>
      <c r="D30" s="44"/>
      <c r="E30" s="44"/>
      <c r="F30" s="50">
        <f>F29*0.22</f>
        <v>0</v>
      </c>
    </row>
    <row r="31" spans="2:6" ht="15.75" thickBot="1">
      <c r="B31" s="51" t="s">
        <v>105</v>
      </c>
      <c r="C31" s="52"/>
      <c r="D31" s="48"/>
      <c r="E31" s="48"/>
      <c r="F31" s="52">
        <f>SUM(F29:F30)</f>
        <v>0</v>
      </c>
    </row>
    <row r="32" spans="2:6" ht="13.5" thickTop="1"/>
    <row r="33" spans="1:6" ht="18.75">
      <c r="B33" s="53" t="s">
        <v>83</v>
      </c>
      <c r="C33" s="38"/>
      <c r="D33" s="41"/>
      <c r="F33" s="43"/>
    </row>
    <row r="34" spans="1:6" ht="9" customHeight="1">
      <c r="B34" s="40"/>
      <c r="C34" s="1"/>
      <c r="D34" s="41"/>
      <c r="F34" s="43"/>
    </row>
    <row r="35" spans="1:6" ht="15">
      <c r="B35" s="40" t="s">
        <v>84</v>
      </c>
      <c r="C35" s="1"/>
      <c r="D35" s="44"/>
      <c r="E35" s="45"/>
      <c r="F35" s="44">
        <f>F100</f>
        <v>0</v>
      </c>
    </row>
    <row r="36" spans="1:6" ht="15">
      <c r="B36" s="40" t="s">
        <v>85</v>
      </c>
      <c r="C36" s="1"/>
      <c r="D36" s="44"/>
      <c r="E36" s="45"/>
      <c r="F36" s="44">
        <f>F129</f>
        <v>0</v>
      </c>
    </row>
    <row r="37" spans="1:6" ht="15">
      <c r="B37" s="40" t="s">
        <v>86</v>
      </c>
      <c r="C37" s="1"/>
      <c r="D37" s="44"/>
      <c r="E37" s="45"/>
      <c r="F37" s="44">
        <f>F145</f>
        <v>0</v>
      </c>
    </row>
    <row r="38" spans="1:6" ht="15">
      <c r="B38" s="40" t="s">
        <v>131</v>
      </c>
      <c r="C38" s="1"/>
      <c r="D38" s="44"/>
      <c r="E38" s="45"/>
      <c r="F38" s="44">
        <f>F155</f>
        <v>0</v>
      </c>
    </row>
    <row r="39" spans="1:6" ht="15">
      <c r="B39" s="40" t="s">
        <v>132</v>
      </c>
      <c r="C39" s="1"/>
      <c r="D39" s="44"/>
      <c r="E39" s="45"/>
      <c r="F39" s="44">
        <f>F167</f>
        <v>0</v>
      </c>
    </row>
    <row r="40" spans="1:6" ht="16.5" thickBot="1">
      <c r="A40" s="54"/>
      <c r="B40" s="55" t="s">
        <v>87</v>
      </c>
      <c r="C40" s="28"/>
      <c r="D40" s="29"/>
      <c r="E40" s="29"/>
      <c r="F40" s="29">
        <f>SUM(F35:F39)</f>
        <v>0</v>
      </c>
    </row>
    <row r="41" spans="1:6" ht="12.75" customHeight="1" thickTop="1">
      <c r="A41" s="54"/>
      <c r="B41" s="32"/>
      <c r="C41" s="30"/>
      <c r="D41" s="31"/>
      <c r="E41" s="31"/>
      <c r="F41" s="31"/>
    </row>
    <row r="43" spans="1:6" ht="18.75">
      <c r="B43" s="53" t="s">
        <v>88</v>
      </c>
      <c r="C43" s="38"/>
      <c r="D43" s="41"/>
      <c r="F43" s="43"/>
    </row>
    <row r="44" spans="1:6" ht="9" customHeight="1">
      <c r="B44" s="40"/>
      <c r="C44" s="1"/>
      <c r="D44" s="41"/>
      <c r="F44" s="43"/>
    </row>
    <row r="45" spans="1:6" ht="15">
      <c r="B45" s="40" t="s">
        <v>90</v>
      </c>
      <c r="C45" s="1"/>
      <c r="D45" s="44"/>
      <c r="E45" s="45"/>
      <c r="F45" s="44">
        <f>F208</f>
        <v>0</v>
      </c>
    </row>
    <row r="46" spans="1:6" ht="15">
      <c r="B46" s="40" t="s">
        <v>91</v>
      </c>
      <c r="C46" s="1"/>
      <c r="D46" s="44"/>
      <c r="E46" s="45"/>
      <c r="F46" s="44">
        <f>F246</f>
        <v>0</v>
      </c>
    </row>
    <row r="47" spans="1:6" ht="15">
      <c r="B47" s="40" t="s">
        <v>92</v>
      </c>
      <c r="C47" s="1"/>
      <c r="D47" s="44"/>
      <c r="E47" s="45"/>
      <c r="F47" s="44">
        <f>F306</f>
        <v>0</v>
      </c>
    </row>
    <row r="48" spans="1:6" ht="15">
      <c r="B48" s="40" t="s">
        <v>93</v>
      </c>
      <c r="C48" s="1"/>
      <c r="D48" s="44"/>
      <c r="E48" s="45"/>
      <c r="F48" s="44">
        <f>F315</f>
        <v>0</v>
      </c>
    </row>
    <row r="49" spans="2:6" ht="15">
      <c r="B49" s="40" t="s">
        <v>103</v>
      </c>
      <c r="C49" s="1"/>
      <c r="D49" s="44"/>
      <c r="E49" s="45"/>
      <c r="F49" s="44">
        <f>F322</f>
        <v>0</v>
      </c>
    </row>
    <row r="50" spans="2:6" ht="15">
      <c r="B50" s="40" t="s">
        <v>102</v>
      </c>
      <c r="C50" s="1"/>
      <c r="D50" s="44"/>
      <c r="E50" s="45"/>
      <c r="F50" s="44">
        <f>F329</f>
        <v>0</v>
      </c>
    </row>
    <row r="51" spans="2:6" ht="16.5" thickBot="1">
      <c r="B51" s="55" t="s">
        <v>94</v>
      </c>
      <c r="C51" s="28"/>
      <c r="D51" s="29"/>
      <c r="E51" s="29"/>
      <c r="F51" s="29">
        <f>SUM(F45:F50)</f>
        <v>0</v>
      </c>
    </row>
    <row r="52" spans="2:6" ht="12.75" customHeight="1" thickTop="1">
      <c r="B52" s="32"/>
      <c r="C52" s="30"/>
      <c r="D52" s="31"/>
      <c r="E52" s="31"/>
      <c r="F52" s="31"/>
    </row>
    <row r="53" spans="2:6" ht="12.75" customHeight="1">
      <c r="B53" s="32"/>
      <c r="C53" s="30"/>
      <c r="D53" s="31"/>
      <c r="E53" s="31"/>
      <c r="F53" s="31"/>
    </row>
    <row r="54" spans="2:6" ht="18.75">
      <c r="B54" s="53" t="s">
        <v>89</v>
      </c>
      <c r="C54" s="38"/>
      <c r="D54" s="41"/>
      <c r="F54" s="43"/>
    </row>
    <row r="55" spans="2:6" ht="9" customHeight="1">
      <c r="B55" s="40"/>
      <c r="C55" s="1"/>
      <c r="D55" s="41"/>
      <c r="F55" s="43"/>
    </row>
    <row r="56" spans="2:6" ht="16.5" customHeight="1">
      <c r="B56" s="40" t="s">
        <v>185</v>
      </c>
      <c r="C56" s="1"/>
      <c r="D56" s="44"/>
      <c r="E56" s="45"/>
      <c r="F56" s="44">
        <f>F346</f>
        <v>0</v>
      </c>
    </row>
    <row r="57" spans="2:6" ht="15">
      <c r="B57" s="40" t="s">
        <v>184</v>
      </c>
      <c r="C57" s="1"/>
      <c r="D57" s="44"/>
      <c r="E57" s="45"/>
      <c r="F57" s="44">
        <f>F352</f>
        <v>0</v>
      </c>
    </row>
    <row r="58" spans="2:6" ht="16.5" thickBot="1">
      <c r="B58" s="55" t="s">
        <v>95</v>
      </c>
      <c r="C58" s="28"/>
      <c r="D58" s="29"/>
      <c r="E58" s="29"/>
      <c r="F58" s="29">
        <f>SUM(F56:F57)</f>
        <v>0</v>
      </c>
    </row>
    <row r="59" spans="2:6" ht="16.5" thickTop="1">
      <c r="B59" s="30"/>
      <c r="C59" s="30"/>
      <c r="D59" s="31"/>
      <c r="E59" s="31"/>
      <c r="F59" s="31"/>
    </row>
    <row r="60" spans="2:6" ht="15.75">
      <c r="B60" s="30"/>
      <c r="C60" s="30"/>
      <c r="D60" s="31"/>
      <c r="E60" s="31"/>
      <c r="F60" s="31"/>
    </row>
    <row r="61" spans="2:6" ht="15.75">
      <c r="B61" s="24" t="s">
        <v>362</v>
      </c>
      <c r="C61" s="25"/>
      <c r="D61" s="26"/>
      <c r="E61" s="26"/>
      <c r="F61" s="26"/>
    </row>
    <row r="62" spans="2:6" ht="16.5" thickBot="1">
      <c r="B62" s="27" t="s">
        <v>363</v>
      </c>
      <c r="C62" s="28"/>
      <c r="D62" s="29"/>
      <c r="E62" s="29"/>
      <c r="F62" s="29">
        <f>$F$438</f>
        <v>0</v>
      </c>
    </row>
    <row r="63" spans="2:6" ht="16.5" thickTop="1">
      <c r="B63" s="30"/>
      <c r="C63" s="30"/>
      <c r="D63" s="31"/>
      <c r="E63" s="31"/>
      <c r="F63" s="31"/>
    </row>
    <row r="64" spans="2:6" ht="15.75">
      <c r="B64" s="24" t="s">
        <v>364</v>
      </c>
      <c r="C64" s="25"/>
      <c r="D64" s="26"/>
      <c r="E64" s="26"/>
      <c r="F64" s="26"/>
    </row>
    <row r="65" spans="1:6" ht="16.5" thickBot="1">
      <c r="B65" s="27" t="s">
        <v>365</v>
      </c>
      <c r="C65" s="28"/>
      <c r="D65" s="29"/>
      <c r="E65" s="29"/>
      <c r="F65" s="29">
        <f>$F$467</f>
        <v>0</v>
      </c>
    </row>
    <row r="66" spans="1:6" ht="16.5" thickTop="1">
      <c r="B66" s="32"/>
      <c r="C66" s="30"/>
      <c r="D66" s="31"/>
      <c r="E66" s="31"/>
      <c r="F66" s="31"/>
    </row>
    <row r="67" spans="1:6" ht="15.75">
      <c r="B67" s="32"/>
      <c r="C67" s="30"/>
      <c r="D67" s="31"/>
      <c r="E67" s="31"/>
      <c r="F67" s="31"/>
    </row>
    <row r="69" spans="1:6" ht="15">
      <c r="A69" s="56" t="s">
        <v>4</v>
      </c>
      <c r="B69" s="57" t="s">
        <v>5</v>
      </c>
      <c r="C69" s="58" t="s">
        <v>37</v>
      </c>
      <c r="D69" s="59" t="s">
        <v>6</v>
      </c>
      <c r="E69" s="59" t="s">
        <v>38</v>
      </c>
      <c r="F69" s="60" t="s">
        <v>7</v>
      </c>
    </row>
    <row r="70" spans="1:6">
      <c r="C70" s="61"/>
    </row>
    <row r="71" spans="1:6" ht="18.75">
      <c r="A71" s="62" t="s">
        <v>22</v>
      </c>
      <c r="B71" s="63" t="s">
        <v>63</v>
      </c>
      <c r="C71" s="64"/>
    </row>
    <row r="72" spans="1:6" ht="15.75">
      <c r="A72" s="65"/>
      <c r="B72" s="66"/>
      <c r="C72" s="64"/>
    </row>
    <row r="73" spans="1:6" ht="15.75">
      <c r="A73" s="65" t="s">
        <v>39</v>
      </c>
      <c r="B73" s="66" t="s">
        <v>40</v>
      </c>
      <c r="C73" s="64"/>
    </row>
    <row r="74" spans="1:6" ht="60">
      <c r="A74" s="65"/>
      <c r="B74" s="67" t="s">
        <v>308</v>
      </c>
      <c r="C74" s="64"/>
    </row>
    <row r="75" spans="1:6" ht="15.75">
      <c r="A75" s="65"/>
      <c r="B75" s="67"/>
      <c r="C75" s="64"/>
    </row>
    <row r="76" spans="1:6" ht="30">
      <c r="A76" s="68">
        <v>1.01</v>
      </c>
      <c r="B76" s="69" t="s">
        <v>28</v>
      </c>
      <c r="C76" s="70"/>
      <c r="D76" s="71"/>
      <c r="E76" s="71"/>
      <c r="F76" s="71"/>
    </row>
    <row r="77" spans="1:6" ht="30">
      <c r="A77" s="72"/>
      <c r="B77" s="69" t="s">
        <v>47</v>
      </c>
      <c r="C77" s="73" t="s">
        <v>309</v>
      </c>
      <c r="D77" s="71">
        <v>112.5</v>
      </c>
      <c r="E77" s="317"/>
      <c r="F77" s="74">
        <f t="shared" ref="F77:F98" si="0">D77*E77</f>
        <v>0</v>
      </c>
    </row>
    <row r="78" spans="1:6" ht="30">
      <c r="A78" s="72"/>
      <c r="B78" s="75" t="s">
        <v>109</v>
      </c>
      <c r="C78" s="73" t="s">
        <v>310</v>
      </c>
      <c r="D78" s="71">
        <v>227</v>
      </c>
      <c r="E78" s="317"/>
      <c r="F78" s="74">
        <f t="shared" si="0"/>
        <v>0</v>
      </c>
    </row>
    <row r="79" spans="1:6" ht="15">
      <c r="A79" s="72"/>
      <c r="B79" s="69" t="s">
        <v>42</v>
      </c>
      <c r="C79" s="70" t="s">
        <v>21</v>
      </c>
      <c r="D79" s="71">
        <v>1</v>
      </c>
      <c r="E79" s="317"/>
      <c r="F79" s="74">
        <f t="shared" si="0"/>
        <v>0</v>
      </c>
    </row>
    <row r="80" spans="1:6" ht="15">
      <c r="A80" s="72"/>
      <c r="B80" s="76" t="s">
        <v>43</v>
      </c>
      <c r="C80" s="70" t="s">
        <v>29</v>
      </c>
      <c r="D80" s="71">
        <v>8</v>
      </c>
      <c r="E80" s="317"/>
      <c r="F80" s="74">
        <f t="shared" si="0"/>
        <v>0</v>
      </c>
    </row>
    <row r="81" spans="1:6" ht="45">
      <c r="A81" s="72"/>
      <c r="B81" s="69" t="s">
        <v>30</v>
      </c>
      <c r="C81" s="70" t="s">
        <v>21</v>
      </c>
      <c r="D81" s="71">
        <v>1</v>
      </c>
      <c r="E81" s="317"/>
      <c r="F81" s="74">
        <f t="shared" si="0"/>
        <v>0</v>
      </c>
    </row>
    <row r="82" spans="1:6" ht="45">
      <c r="A82" s="72"/>
      <c r="B82" s="77" t="s">
        <v>31</v>
      </c>
      <c r="C82" s="70" t="s">
        <v>21</v>
      </c>
      <c r="D82" s="71">
        <v>1</v>
      </c>
      <c r="E82" s="317"/>
      <c r="F82" s="74">
        <f t="shared" si="0"/>
        <v>0</v>
      </c>
    </row>
    <row r="83" spans="1:6" ht="45">
      <c r="A83" s="72"/>
      <c r="B83" s="69" t="s">
        <v>32</v>
      </c>
      <c r="C83" s="70" t="s">
        <v>21</v>
      </c>
      <c r="D83" s="71">
        <v>1</v>
      </c>
      <c r="E83" s="317"/>
      <c r="F83" s="74">
        <f t="shared" si="0"/>
        <v>0</v>
      </c>
    </row>
    <row r="84" spans="1:6" ht="60">
      <c r="A84" s="72"/>
      <c r="B84" s="78" t="s">
        <v>34</v>
      </c>
      <c r="C84" s="70" t="s">
        <v>21</v>
      </c>
      <c r="D84" s="71">
        <v>1</v>
      </c>
      <c r="E84" s="317"/>
      <c r="F84" s="74">
        <f t="shared" si="0"/>
        <v>0</v>
      </c>
    </row>
    <row r="85" spans="1:6" ht="15">
      <c r="A85" s="72"/>
      <c r="B85" s="78"/>
      <c r="C85" s="70"/>
      <c r="D85" s="71"/>
      <c r="E85" s="317"/>
      <c r="F85" s="74"/>
    </row>
    <row r="86" spans="1:6" ht="17.25">
      <c r="A86" s="68">
        <f>SUM(A76,0.01)</f>
        <v>1.02</v>
      </c>
      <c r="B86" s="69" t="s">
        <v>65</v>
      </c>
      <c r="C86" s="73" t="s">
        <v>310</v>
      </c>
      <c r="D86" s="71">
        <v>32.270000000000003</v>
      </c>
      <c r="E86" s="317"/>
      <c r="F86" s="74">
        <f t="shared" ref="F86" si="1">D86*E86</f>
        <v>0</v>
      </c>
    </row>
    <row r="87" spans="1:6" ht="15">
      <c r="A87" s="68"/>
      <c r="B87" s="78"/>
      <c r="C87" s="70"/>
      <c r="D87" s="71"/>
      <c r="E87" s="33"/>
      <c r="F87" s="74"/>
    </row>
    <row r="88" spans="1:6" ht="60">
      <c r="A88" s="68">
        <f>SUM(A86,0.01)</f>
        <v>1.03</v>
      </c>
      <c r="B88" s="69" t="s">
        <v>64</v>
      </c>
      <c r="C88" s="73" t="s">
        <v>310</v>
      </c>
      <c r="D88" s="71">
        <v>500</v>
      </c>
      <c r="E88" s="317"/>
      <c r="F88" s="74">
        <f t="shared" si="0"/>
        <v>0</v>
      </c>
    </row>
    <row r="89" spans="1:6" ht="15">
      <c r="A89" s="72"/>
      <c r="B89" s="69"/>
      <c r="C89" s="70"/>
      <c r="D89" s="71"/>
      <c r="E89" s="33"/>
      <c r="F89" s="74"/>
    </row>
    <row r="90" spans="1:6" ht="30">
      <c r="A90" s="68">
        <f>SUM(A88,0.01)</f>
        <v>1.04</v>
      </c>
      <c r="B90" s="79" t="s">
        <v>44</v>
      </c>
      <c r="C90" s="70" t="s">
        <v>33</v>
      </c>
      <c r="D90" s="71">
        <v>4</v>
      </c>
      <c r="E90" s="317"/>
      <c r="F90" s="74">
        <f t="shared" si="0"/>
        <v>0</v>
      </c>
    </row>
    <row r="91" spans="1:6" ht="15">
      <c r="A91" s="72"/>
      <c r="B91" s="79"/>
      <c r="C91" s="70"/>
      <c r="D91" s="71"/>
      <c r="E91" s="33"/>
      <c r="F91" s="74"/>
    </row>
    <row r="92" spans="1:6" ht="45">
      <c r="A92" s="68">
        <f>SUM(A90,0.01)</f>
        <v>1.05</v>
      </c>
      <c r="B92" s="78" t="s">
        <v>35</v>
      </c>
      <c r="C92" s="73" t="s">
        <v>310</v>
      </c>
      <c r="D92" s="71">
        <v>500</v>
      </c>
      <c r="E92" s="317"/>
      <c r="F92" s="74">
        <f t="shared" si="0"/>
        <v>0</v>
      </c>
    </row>
    <row r="93" spans="1:6" ht="15">
      <c r="A93" s="72"/>
      <c r="B93" s="78"/>
      <c r="C93" s="70"/>
      <c r="D93" s="71"/>
      <c r="E93" s="33"/>
      <c r="F93" s="74"/>
    </row>
    <row r="94" spans="1:6" ht="75">
      <c r="A94" s="68">
        <f>SUM(A92,0.01)</f>
        <v>1.06</v>
      </c>
      <c r="B94" s="78" t="s">
        <v>36</v>
      </c>
      <c r="C94" s="73" t="s">
        <v>310</v>
      </c>
      <c r="D94" s="71">
        <v>107</v>
      </c>
      <c r="E94" s="317"/>
      <c r="F94" s="74">
        <f t="shared" si="0"/>
        <v>0</v>
      </c>
    </row>
    <row r="95" spans="1:6" ht="15">
      <c r="A95" s="72"/>
      <c r="B95" s="78"/>
      <c r="C95" s="70"/>
      <c r="D95" s="71"/>
      <c r="E95" s="33"/>
      <c r="F95" s="74"/>
    </row>
    <row r="96" spans="1:6" ht="60">
      <c r="A96" s="68">
        <f>SUM(A94,0.01)</f>
        <v>1.07</v>
      </c>
      <c r="B96" s="78" t="s">
        <v>67</v>
      </c>
      <c r="C96" s="73" t="s">
        <v>310</v>
      </c>
      <c r="D96" s="71">
        <v>32</v>
      </c>
      <c r="E96" s="317"/>
      <c r="F96" s="74">
        <f t="shared" si="0"/>
        <v>0</v>
      </c>
    </row>
    <row r="97" spans="1:6" ht="15">
      <c r="A97" s="72"/>
      <c r="B97" s="78"/>
      <c r="C97" s="70"/>
      <c r="D97" s="71"/>
      <c r="E97" s="33"/>
      <c r="F97" s="74"/>
    </row>
    <row r="98" spans="1:6" ht="45">
      <c r="A98" s="68">
        <f>SUM(A96,0.01)</f>
        <v>1.08</v>
      </c>
      <c r="B98" s="78" t="s">
        <v>66</v>
      </c>
      <c r="C98" s="73" t="s">
        <v>310</v>
      </c>
      <c r="D98" s="71">
        <v>192.5</v>
      </c>
      <c r="E98" s="317"/>
      <c r="F98" s="74">
        <f t="shared" si="0"/>
        <v>0</v>
      </c>
    </row>
    <row r="99" spans="1:6" ht="15">
      <c r="A99" s="72"/>
      <c r="B99" s="78"/>
      <c r="C99" s="70"/>
      <c r="D99" s="71"/>
      <c r="E99" s="33"/>
      <c r="F99" s="80"/>
    </row>
    <row r="100" spans="1:6" ht="16.5" thickBot="1">
      <c r="A100" s="65"/>
      <c r="B100" s="81" t="s">
        <v>41</v>
      </c>
      <c r="C100" s="82"/>
      <c r="D100" s="83"/>
      <c r="E100" s="84"/>
      <c r="F100" s="85">
        <f>SUM(F77:F98)</f>
        <v>0</v>
      </c>
    </row>
    <row r="101" spans="1:6" ht="16.5" thickTop="1">
      <c r="A101" s="65"/>
      <c r="B101" s="66"/>
      <c r="C101" s="64"/>
    </row>
    <row r="102" spans="1:6" ht="15">
      <c r="A102" s="68" t="s">
        <v>26</v>
      </c>
      <c r="B102" s="86" t="s">
        <v>13</v>
      </c>
      <c r="C102" s="87"/>
      <c r="D102" s="88"/>
      <c r="E102" s="89"/>
      <c r="F102" s="43"/>
    </row>
    <row r="103" spans="1:6" ht="60">
      <c r="A103" s="68"/>
      <c r="B103" s="67" t="s">
        <v>308</v>
      </c>
      <c r="C103" s="90"/>
      <c r="D103" s="88"/>
      <c r="E103" s="89"/>
      <c r="F103" s="43"/>
    </row>
    <row r="104" spans="1:6" ht="15">
      <c r="A104" s="68"/>
      <c r="B104" s="67"/>
      <c r="C104" s="90"/>
      <c r="D104" s="88"/>
      <c r="E104" s="89"/>
      <c r="F104" s="43"/>
    </row>
    <row r="105" spans="1:6" ht="60">
      <c r="A105" s="68">
        <v>2.0099999999999998</v>
      </c>
      <c r="B105" s="91" t="s">
        <v>110</v>
      </c>
      <c r="C105" s="73" t="s">
        <v>310</v>
      </c>
      <c r="D105" s="88">
        <v>38</v>
      </c>
      <c r="E105" s="318"/>
      <c r="F105" s="44">
        <f>D105*E105</f>
        <v>0</v>
      </c>
    </row>
    <row r="106" spans="1:6" ht="15">
      <c r="A106" s="68"/>
      <c r="B106" s="91"/>
      <c r="C106" s="73"/>
      <c r="D106" s="88"/>
      <c r="E106" s="92"/>
      <c r="F106" s="44"/>
    </row>
    <row r="107" spans="1:6" ht="45">
      <c r="A107" s="68">
        <f>SUM(A105,0.01)</f>
        <v>2.0199999999999996</v>
      </c>
      <c r="B107" s="93" t="s">
        <v>111</v>
      </c>
      <c r="C107" s="73" t="s">
        <v>309</v>
      </c>
      <c r="D107" s="88">
        <v>309.64999999999998</v>
      </c>
      <c r="E107" s="318"/>
      <c r="F107" s="44">
        <f>D107*E107</f>
        <v>0</v>
      </c>
    </row>
    <row r="108" spans="1:6" ht="15">
      <c r="A108" s="68"/>
      <c r="B108" s="94"/>
      <c r="C108" s="73"/>
      <c r="D108" s="95"/>
      <c r="E108" s="89"/>
      <c r="F108" s="43"/>
    </row>
    <row r="109" spans="1:6" ht="45">
      <c r="A109" s="68">
        <f>SUM(A107,0.01)</f>
        <v>2.0299999999999994</v>
      </c>
      <c r="B109" s="91" t="s">
        <v>113</v>
      </c>
      <c r="C109" s="73" t="s">
        <v>309</v>
      </c>
      <c r="D109" s="88">
        <v>71.5</v>
      </c>
      <c r="E109" s="318"/>
      <c r="F109" s="44">
        <f>D109*E109</f>
        <v>0</v>
      </c>
    </row>
    <row r="110" spans="1:6" ht="15">
      <c r="A110" s="68"/>
      <c r="B110" s="94"/>
      <c r="C110" s="73"/>
      <c r="D110" s="95"/>
      <c r="E110" s="89"/>
      <c r="F110" s="43"/>
    </row>
    <row r="111" spans="1:6" ht="45">
      <c r="A111" s="68">
        <f>SUM(A109,0.01)</f>
        <v>2.0399999999999991</v>
      </c>
      <c r="B111" s="91" t="s">
        <v>112</v>
      </c>
      <c r="C111" s="73" t="s">
        <v>309</v>
      </c>
      <c r="D111" s="88">
        <v>35.299999999999997</v>
      </c>
      <c r="E111" s="318"/>
      <c r="F111" s="44">
        <f>D111*E111</f>
        <v>0</v>
      </c>
    </row>
    <row r="112" spans="1:6" ht="15">
      <c r="A112" s="68"/>
      <c r="B112" s="91"/>
      <c r="C112" s="73"/>
      <c r="D112" s="88"/>
      <c r="E112" s="92"/>
      <c r="F112" s="44"/>
    </row>
    <row r="113" spans="1:6" ht="45">
      <c r="A113" s="68">
        <f>SUM(A111,0.01)</f>
        <v>2.0499999999999989</v>
      </c>
      <c r="B113" s="91" t="s">
        <v>114</v>
      </c>
      <c r="C113" s="73" t="s">
        <v>310</v>
      </c>
      <c r="D113" s="88">
        <v>354.2</v>
      </c>
      <c r="E113" s="318"/>
      <c r="F113" s="44">
        <f>D113*E113</f>
        <v>0</v>
      </c>
    </row>
    <row r="114" spans="1:6" ht="15">
      <c r="A114" s="68"/>
      <c r="B114" s="91"/>
      <c r="C114" s="73"/>
      <c r="D114" s="88"/>
      <c r="E114" s="92"/>
      <c r="F114" s="44"/>
    </row>
    <row r="115" spans="1:6" ht="30">
      <c r="A115" s="68">
        <f>SUM(A113,0.01)</f>
        <v>2.0599999999999987</v>
      </c>
      <c r="B115" s="96" t="s">
        <v>115</v>
      </c>
      <c r="C115" s="73" t="s">
        <v>310</v>
      </c>
      <c r="D115" s="88">
        <v>354.2</v>
      </c>
      <c r="E115" s="318"/>
      <c r="F115" s="44">
        <f>D115*E115</f>
        <v>0</v>
      </c>
    </row>
    <row r="116" spans="1:6" ht="15">
      <c r="A116" s="68"/>
      <c r="B116" s="94"/>
      <c r="C116" s="73"/>
      <c r="D116" s="95"/>
      <c r="E116" s="89"/>
      <c r="F116" s="43"/>
    </row>
    <row r="117" spans="1:6" ht="45">
      <c r="A117" s="68">
        <f>SUM(A115,0.01)</f>
        <v>2.0699999999999985</v>
      </c>
      <c r="B117" s="96" t="s">
        <v>116</v>
      </c>
      <c r="C117" s="73" t="s">
        <v>310</v>
      </c>
      <c r="D117" s="88">
        <v>354.2</v>
      </c>
      <c r="E117" s="318"/>
      <c r="F117" s="44">
        <f>D117*E117</f>
        <v>0</v>
      </c>
    </row>
    <row r="118" spans="1:6" ht="15">
      <c r="A118" s="68"/>
      <c r="B118" s="94"/>
      <c r="C118" s="73"/>
      <c r="D118" s="95"/>
      <c r="E118" s="89"/>
      <c r="F118" s="43"/>
    </row>
    <row r="119" spans="1:6" ht="45">
      <c r="A119" s="68">
        <f>SUM(A117,0.01)</f>
        <v>2.0799999999999983</v>
      </c>
      <c r="B119" s="91" t="s">
        <v>45</v>
      </c>
      <c r="C119" s="73" t="s">
        <v>21</v>
      </c>
      <c r="D119" s="88">
        <v>1</v>
      </c>
      <c r="E119" s="318"/>
      <c r="F119" s="44">
        <f>D119*E119</f>
        <v>0</v>
      </c>
    </row>
    <row r="120" spans="1:6" ht="15">
      <c r="A120" s="68"/>
      <c r="B120" s="94"/>
      <c r="C120" s="73"/>
      <c r="D120" s="95"/>
      <c r="E120" s="89"/>
      <c r="F120" s="43"/>
    </row>
    <row r="121" spans="1:6" ht="60">
      <c r="A121" s="68">
        <f>SUM(A119,0.01)</f>
        <v>2.0899999999999981</v>
      </c>
      <c r="B121" s="67" t="s">
        <v>68</v>
      </c>
      <c r="C121" s="97" t="s">
        <v>21</v>
      </c>
      <c r="D121" s="88">
        <v>2</v>
      </c>
      <c r="E121" s="318"/>
      <c r="F121" s="44">
        <f>D121*E121</f>
        <v>0</v>
      </c>
    </row>
    <row r="122" spans="1:6" ht="15">
      <c r="A122" s="68"/>
      <c r="B122" s="67"/>
      <c r="C122" s="97"/>
      <c r="D122" s="88"/>
      <c r="E122" s="92"/>
      <c r="F122" s="44"/>
    </row>
    <row r="123" spans="1:6" ht="60">
      <c r="A123" s="68">
        <f>SUM(A121,0.01)</f>
        <v>2.0999999999999979</v>
      </c>
      <c r="B123" s="67" t="s">
        <v>69</v>
      </c>
      <c r="C123" s="97" t="s">
        <v>33</v>
      </c>
      <c r="D123" s="88">
        <v>20</v>
      </c>
      <c r="E123" s="318"/>
      <c r="F123" s="44">
        <f>D123*E123</f>
        <v>0</v>
      </c>
    </row>
    <row r="124" spans="1:6" ht="15">
      <c r="A124" s="68"/>
      <c r="B124" s="67"/>
      <c r="C124" s="97"/>
      <c r="D124" s="88"/>
      <c r="E124" s="92"/>
      <c r="F124" s="44"/>
    </row>
    <row r="125" spans="1:6" ht="30">
      <c r="A125" s="68">
        <f>SUM(A123,0.01)</f>
        <v>2.1099999999999977</v>
      </c>
      <c r="B125" s="79" t="s">
        <v>98</v>
      </c>
      <c r="C125" s="98" t="s">
        <v>21</v>
      </c>
      <c r="D125" s="71">
        <v>1</v>
      </c>
      <c r="E125" s="317"/>
      <c r="F125" s="74">
        <f>D125*E125</f>
        <v>0</v>
      </c>
    </row>
    <row r="126" spans="1:6" ht="15">
      <c r="A126" s="68"/>
      <c r="B126" s="79"/>
      <c r="C126" s="99"/>
      <c r="D126" s="71"/>
      <c r="E126" s="33"/>
      <c r="F126" s="100"/>
    </row>
    <row r="127" spans="1:6" ht="105">
      <c r="A127" s="68">
        <f>SUM(A125,0.01)</f>
        <v>2.1199999999999974</v>
      </c>
      <c r="B127" s="67" t="s">
        <v>46</v>
      </c>
      <c r="C127" s="73" t="s">
        <v>311</v>
      </c>
      <c r="D127" s="88">
        <v>55</v>
      </c>
      <c r="E127" s="318"/>
      <c r="F127" s="44">
        <f>D127*E127</f>
        <v>0</v>
      </c>
    </row>
    <row r="128" spans="1:6" ht="15">
      <c r="A128" s="68"/>
      <c r="B128" s="101"/>
      <c r="C128" s="102"/>
      <c r="D128" s="88"/>
      <c r="E128" s="103"/>
      <c r="F128" s="44"/>
    </row>
    <row r="129" spans="1:6" ht="15.75" thickBot="1">
      <c r="A129" s="68"/>
      <c r="B129" s="81" t="s">
        <v>14</v>
      </c>
      <c r="C129" s="82"/>
      <c r="D129" s="83"/>
      <c r="E129" s="84"/>
      <c r="F129" s="104">
        <f>SUM(F105:F127)</f>
        <v>0</v>
      </c>
    </row>
    <row r="130" spans="1:6" ht="15.75" thickTop="1">
      <c r="A130" s="68"/>
      <c r="B130" s="105"/>
      <c r="C130" s="106"/>
      <c r="D130" s="107"/>
      <c r="E130" s="71"/>
      <c r="F130" s="45"/>
    </row>
    <row r="131" spans="1:6" ht="15">
      <c r="A131" s="68" t="s">
        <v>27</v>
      </c>
      <c r="B131" s="108" t="s">
        <v>53</v>
      </c>
      <c r="C131" s="109"/>
      <c r="D131" s="110"/>
      <c r="E131" s="111"/>
      <c r="F131" s="43"/>
    </row>
    <row r="132" spans="1:6" ht="60">
      <c r="A132" s="68"/>
      <c r="B132" s="67" t="s">
        <v>308</v>
      </c>
      <c r="C132" s="90"/>
      <c r="D132" s="110"/>
      <c r="E132" s="111"/>
      <c r="F132" s="43"/>
    </row>
    <row r="133" spans="1:6" ht="30">
      <c r="A133" s="68"/>
      <c r="B133" s="112" t="s">
        <v>54</v>
      </c>
      <c r="C133" s="113"/>
      <c r="D133" s="110"/>
      <c r="E133" s="111"/>
      <c r="F133" s="43"/>
    </row>
    <row r="134" spans="1:6" ht="15">
      <c r="A134" s="68"/>
      <c r="B134" s="114"/>
      <c r="C134" s="115"/>
      <c r="D134" s="110"/>
      <c r="E134" s="111"/>
      <c r="F134" s="43"/>
    </row>
    <row r="135" spans="1:6" ht="105">
      <c r="A135" s="68">
        <v>3.01</v>
      </c>
      <c r="B135" s="93" t="s">
        <v>126</v>
      </c>
      <c r="C135" s="116" t="s">
        <v>311</v>
      </c>
      <c r="D135" s="117">
        <v>24</v>
      </c>
      <c r="E135" s="319"/>
      <c r="F135" s="118">
        <f>D135*E135</f>
        <v>0</v>
      </c>
    </row>
    <row r="136" spans="1:6" ht="15">
      <c r="A136" s="68"/>
      <c r="B136" s="94"/>
      <c r="C136" s="73"/>
      <c r="D136" s="110"/>
      <c r="E136" s="92"/>
      <c r="F136" s="44"/>
    </row>
    <row r="137" spans="1:6" ht="60">
      <c r="A137" s="68">
        <f>A135+0.01</f>
        <v>3.0199999999999996</v>
      </c>
      <c r="B137" s="78" t="s">
        <v>97</v>
      </c>
      <c r="C137" s="73"/>
      <c r="D137" s="110"/>
      <c r="E137" s="92"/>
      <c r="F137" s="44"/>
    </row>
    <row r="138" spans="1:6" ht="17.25">
      <c r="A138" s="68"/>
      <c r="B138" s="119" t="s">
        <v>127</v>
      </c>
      <c r="C138" s="73" t="s">
        <v>310</v>
      </c>
      <c r="D138" s="110">
        <v>40</v>
      </c>
      <c r="E138" s="318"/>
      <c r="F138" s="44">
        <f>D138*E138</f>
        <v>0</v>
      </c>
    </row>
    <row r="139" spans="1:6" ht="17.25">
      <c r="A139" s="68"/>
      <c r="B139" s="119" t="s">
        <v>128</v>
      </c>
      <c r="C139" s="73" t="s">
        <v>310</v>
      </c>
      <c r="D139" s="110">
        <v>40</v>
      </c>
      <c r="E139" s="318"/>
      <c r="F139" s="44">
        <f>D139*E139</f>
        <v>0</v>
      </c>
    </row>
    <row r="140" spans="1:6" ht="15">
      <c r="A140" s="68"/>
      <c r="B140" s="119"/>
      <c r="C140" s="73"/>
      <c r="D140" s="110"/>
      <c r="E140" s="92"/>
      <c r="F140" s="44"/>
    </row>
    <row r="141" spans="1:6" ht="105">
      <c r="A141" s="68">
        <f>A137+0.01</f>
        <v>3.0299999999999994</v>
      </c>
      <c r="B141" s="120" t="s">
        <v>129</v>
      </c>
      <c r="C141" s="73" t="s">
        <v>33</v>
      </c>
      <c r="D141" s="110">
        <v>7</v>
      </c>
      <c r="E141" s="318"/>
      <c r="F141" s="44">
        <f>D141*E141</f>
        <v>0</v>
      </c>
    </row>
    <row r="142" spans="1:6" ht="15">
      <c r="A142" s="68"/>
      <c r="B142" s="94"/>
      <c r="C142" s="73"/>
      <c r="D142" s="110"/>
      <c r="E142" s="92"/>
      <c r="F142" s="44"/>
    </row>
    <row r="143" spans="1:6" ht="105">
      <c r="A143" s="68">
        <f>A141+0.01</f>
        <v>3.0399999999999991</v>
      </c>
      <c r="B143" s="121" t="s">
        <v>130</v>
      </c>
      <c r="C143" s="73" t="s">
        <v>33</v>
      </c>
      <c r="D143" s="110">
        <v>7</v>
      </c>
      <c r="E143" s="318"/>
      <c r="F143" s="44">
        <f>D143*E143</f>
        <v>0</v>
      </c>
    </row>
    <row r="144" spans="1:6" ht="15">
      <c r="B144" s="122"/>
      <c r="C144" s="123"/>
      <c r="D144" s="110"/>
      <c r="E144" s="103"/>
      <c r="F144" s="44"/>
    </row>
    <row r="145" spans="1:6" ht="15.75" thickBot="1">
      <c r="B145" s="124" t="s">
        <v>74</v>
      </c>
      <c r="C145" s="125"/>
      <c r="D145" s="83"/>
      <c r="E145" s="84"/>
      <c r="F145" s="104">
        <f>SUM(F135:F143)</f>
        <v>0</v>
      </c>
    </row>
    <row r="146" spans="1:6" ht="15.75" thickTop="1">
      <c r="A146" s="68"/>
      <c r="B146" s="105"/>
      <c r="C146" s="106"/>
      <c r="D146" s="107"/>
      <c r="E146" s="71"/>
      <c r="F146" s="45"/>
    </row>
    <row r="147" spans="1:6" ht="15">
      <c r="A147" s="68" t="s">
        <v>121</v>
      </c>
      <c r="B147" s="108" t="s">
        <v>117</v>
      </c>
      <c r="C147" s="109"/>
      <c r="D147" s="110"/>
      <c r="E147" s="111"/>
      <c r="F147" s="43"/>
    </row>
    <row r="148" spans="1:6" ht="60">
      <c r="A148" s="68"/>
      <c r="B148" s="67" t="s">
        <v>308</v>
      </c>
      <c r="C148" s="90"/>
      <c r="D148" s="110"/>
      <c r="E148" s="111"/>
      <c r="F148" s="43"/>
    </row>
    <row r="149" spans="1:6" ht="30">
      <c r="A149" s="68"/>
      <c r="B149" s="112" t="s">
        <v>54</v>
      </c>
      <c r="C149" s="113"/>
      <c r="D149" s="110"/>
      <c r="E149" s="111"/>
      <c r="F149" s="43"/>
    </row>
    <row r="150" spans="1:6" ht="15">
      <c r="A150" s="68"/>
      <c r="B150" s="114"/>
      <c r="C150" s="115"/>
      <c r="D150" s="110"/>
      <c r="E150" s="111"/>
      <c r="F150" s="43"/>
    </row>
    <row r="151" spans="1:6" ht="75">
      <c r="A151" s="68">
        <v>4.01</v>
      </c>
      <c r="B151" s="126" t="s">
        <v>119</v>
      </c>
      <c r="C151" s="116" t="s">
        <v>310</v>
      </c>
      <c r="D151" s="117">
        <v>350</v>
      </c>
      <c r="E151" s="319"/>
      <c r="F151" s="118">
        <f>D151*E151</f>
        <v>0</v>
      </c>
    </row>
    <row r="152" spans="1:6" ht="15">
      <c r="A152" s="68"/>
      <c r="B152" s="94"/>
      <c r="C152" s="73"/>
      <c r="D152" s="110"/>
      <c r="E152" s="92"/>
      <c r="F152" s="44"/>
    </row>
    <row r="153" spans="1:6" ht="45">
      <c r="A153" s="68">
        <f>A151+0.01</f>
        <v>4.0199999999999996</v>
      </c>
      <c r="B153" s="93" t="s">
        <v>120</v>
      </c>
      <c r="C153" s="73" t="s">
        <v>309</v>
      </c>
      <c r="D153" s="110">
        <v>42.8</v>
      </c>
      <c r="E153" s="318"/>
      <c r="F153" s="44">
        <f>D153*E153</f>
        <v>0</v>
      </c>
    </row>
    <row r="154" spans="1:6" ht="15">
      <c r="B154" s="122"/>
      <c r="C154" s="123"/>
      <c r="D154" s="110"/>
      <c r="E154" s="103"/>
      <c r="F154" s="44"/>
    </row>
    <row r="155" spans="1:6" ht="15.75" thickBot="1">
      <c r="B155" s="124" t="s">
        <v>118</v>
      </c>
      <c r="C155" s="125"/>
      <c r="D155" s="83"/>
      <c r="E155" s="84"/>
      <c r="F155" s="104">
        <f>SUM(F151:F153)</f>
        <v>0</v>
      </c>
    </row>
    <row r="156" spans="1:6" ht="15.75" thickTop="1">
      <c r="B156" s="127"/>
      <c r="C156" s="128"/>
      <c r="D156" s="107"/>
      <c r="E156" s="71"/>
      <c r="F156" s="45"/>
    </row>
    <row r="157" spans="1:6" ht="15">
      <c r="A157" s="68" t="s">
        <v>125</v>
      </c>
      <c r="B157" s="108" t="s">
        <v>122</v>
      </c>
      <c r="C157" s="109"/>
      <c r="D157" s="110"/>
      <c r="E157" s="111"/>
      <c r="F157" s="43"/>
    </row>
    <row r="158" spans="1:6" ht="60">
      <c r="A158" s="68"/>
      <c r="B158" s="67" t="s">
        <v>308</v>
      </c>
      <c r="C158" s="90"/>
      <c r="D158" s="110"/>
      <c r="E158" s="111"/>
      <c r="F158" s="43"/>
    </row>
    <row r="159" spans="1:6" ht="30">
      <c r="A159" s="68"/>
      <c r="B159" s="112" t="s">
        <v>54</v>
      </c>
      <c r="C159" s="113"/>
      <c r="D159" s="110"/>
      <c r="E159" s="111"/>
      <c r="F159" s="43"/>
    </row>
    <row r="160" spans="1:6" ht="15">
      <c r="A160" s="68"/>
      <c r="B160" s="114"/>
      <c r="C160" s="115"/>
      <c r="D160" s="110"/>
      <c r="E160" s="111"/>
      <c r="F160" s="43"/>
    </row>
    <row r="161" spans="1:6" ht="90">
      <c r="A161" s="68">
        <v>5.01</v>
      </c>
      <c r="B161" s="129" t="s">
        <v>124</v>
      </c>
      <c r="C161" s="116" t="s">
        <v>310</v>
      </c>
      <c r="D161" s="117">
        <v>83.32</v>
      </c>
      <c r="E161" s="319"/>
      <c r="F161" s="118">
        <f>D161*E161</f>
        <v>0</v>
      </c>
    </row>
    <row r="162" spans="1:6" ht="15">
      <c r="A162" s="68"/>
      <c r="B162" s="94"/>
      <c r="C162" s="73"/>
      <c r="D162" s="110"/>
      <c r="E162" s="92"/>
      <c r="F162" s="44"/>
    </row>
    <row r="163" spans="1:6" ht="45">
      <c r="A163" s="68">
        <f>A161+0.01</f>
        <v>5.0199999999999996</v>
      </c>
      <c r="B163" s="129" t="s">
        <v>133</v>
      </c>
      <c r="C163" s="73" t="s">
        <v>310</v>
      </c>
      <c r="D163" s="110">
        <v>34</v>
      </c>
      <c r="E163" s="318"/>
      <c r="F163" s="44">
        <f>D163*E163</f>
        <v>0</v>
      </c>
    </row>
    <row r="164" spans="1:6" ht="15">
      <c r="A164" s="68"/>
      <c r="B164" s="94"/>
      <c r="C164" s="73"/>
      <c r="D164" s="110"/>
      <c r="E164" s="92"/>
      <c r="F164" s="44"/>
    </row>
    <row r="165" spans="1:6" ht="60">
      <c r="A165" s="68">
        <f>A163+0.01</f>
        <v>5.0299999999999994</v>
      </c>
      <c r="B165" s="129" t="s">
        <v>134</v>
      </c>
      <c r="C165" s="73" t="s">
        <v>21</v>
      </c>
      <c r="D165" s="110">
        <v>1</v>
      </c>
      <c r="E165" s="318"/>
      <c r="F165" s="44">
        <f>D165*E165</f>
        <v>0</v>
      </c>
    </row>
    <row r="166" spans="1:6" ht="15">
      <c r="B166" s="122"/>
      <c r="C166" s="123"/>
      <c r="D166" s="110"/>
      <c r="E166" s="103"/>
      <c r="F166" s="44"/>
    </row>
    <row r="167" spans="1:6" ht="15.75" thickBot="1">
      <c r="B167" s="124" t="s">
        <v>123</v>
      </c>
      <c r="C167" s="125"/>
      <c r="D167" s="83"/>
      <c r="E167" s="84"/>
      <c r="F167" s="104">
        <f>SUM(F161:F165)</f>
        <v>0</v>
      </c>
    </row>
    <row r="168" spans="1:6" ht="15.75" thickTop="1">
      <c r="B168" s="127"/>
      <c r="C168" s="128"/>
      <c r="D168" s="107"/>
      <c r="E168" s="71"/>
      <c r="F168" s="45"/>
    </row>
    <row r="169" spans="1:6" ht="15">
      <c r="B169" s="127"/>
      <c r="C169" s="128"/>
      <c r="D169" s="107"/>
      <c r="E169" s="71"/>
      <c r="F169" s="45"/>
    </row>
    <row r="170" spans="1:6">
      <c r="C170" s="61"/>
    </row>
    <row r="171" spans="1:6" ht="18.75">
      <c r="A171" s="62" t="s">
        <v>23</v>
      </c>
      <c r="B171" s="63" t="s">
        <v>96</v>
      </c>
      <c r="C171" s="64"/>
    </row>
    <row r="172" spans="1:6" ht="15">
      <c r="A172" s="68"/>
      <c r="B172" s="105"/>
      <c r="C172" s="106"/>
      <c r="D172" s="107"/>
      <c r="E172" s="71"/>
      <c r="F172" s="45"/>
    </row>
    <row r="173" spans="1:6" ht="15">
      <c r="A173" s="68" t="s">
        <v>15</v>
      </c>
      <c r="B173" s="114" t="s">
        <v>18</v>
      </c>
      <c r="C173" s="115"/>
      <c r="D173" s="88"/>
      <c r="E173" s="89"/>
      <c r="F173" s="43"/>
    </row>
    <row r="174" spans="1:6" ht="60">
      <c r="A174" s="68"/>
      <c r="B174" s="67" t="s">
        <v>308</v>
      </c>
      <c r="C174" s="90"/>
      <c r="D174" s="88"/>
      <c r="E174" s="89"/>
      <c r="F174" s="43"/>
    </row>
    <row r="175" spans="1:6" ht="45">
      <c r="A175" s="68"/>
      <c r="B175" s="67" t="s">
        <v>49</v>
      </c>
      <c r="C175" s="90"/>
      <c r="D175" s="88"/>
      <c r="E175" s="89"/>
      <c r="F175" s="43"/>
    </row>
    <row r="176" spans="1:6" ht="45">
      <c r="A176" s="68"/>
      <c r="B176" s="67" t="s">
        <v>50</v>
      </c>
      <c r="C176" s="90"/>
      <c r="D176" s="88"/>
      <c r="E176" s="89"/>
      <c r="F176" s="43"/>
    </row>
    <row r="177" spans="1:6" ht="90">
      <c r="A177" s="68"/>
      <c r="B177" s="130" t="s">
        <v>169</v>
      </c>
      <c r="C177" s="90"/>
      <c r="D177" s="88"/>
      <c r="E177" s="89"/>
      <c r="F177" s="43"/>
    </row>
    <row r="178" spans="1:6" ht="15">
      <c r="A178" s="68"/>
      <c r="B178" s="131"/>
      <c r="C178" s="90"/>
      <c r="D178" s="88"/>
      <c r="E178" s="89"/>
      <c r="F178" s="43"/>
    </row>
    <row r="179" spans="1:6" ht="259.89999999999998" customHeight="1">
      <c r="A179" s="68">
        <v>1.01</v>
      </c>
      <c r="B179" s="132" t="s">
        <v>312</v>
      </c>
      <c r="C179" s="73"/>
      <c r="D179" s="88"/>
      <c r="E179" s="133"/>
      <c r="F179" s="134"/>
    </row>
    <row r="180" spans="1:6" ht="17.25">
      <c r="A180" s="68"/>
      <c r="B180" s="135" t="s">
        <v>313</v>
      </c>
      <c r="C180" s="73" t="s">
        <v>310</v>
      </c>
      <c r="D180" s="110">
        <v>295.45</v>
      </c>
      <c r="E180" s="318"/>
      <c r="F180" s="44">
        <f t="shared" ref="F180" si="2">D180*E180</f>
        <v>0</v>
      </c>
    </row>
    <row r="182" spans="1:6" ht="15">
      <c r="A182" s="68"/>
      <c r="B182" s="135"/>
      <c r="C182" s="73"/>
      <c r="D182" s="110"/>
      <c r="E182" s="92"/>
      <c r="F182" s="44"/>
    </row>
    <row r="183" spans="1:6" ht="255">
      <c r="A183" s="68">
        <f>A179+0.01</f>
        <v>1.02</v>
      </c>
      <c r="B183" s="132" t="s">
        <v>314</v>
      </c>
      <c r="C183" s="73"/>
      <c r="D183" s="110"/>
      <c r="E183" s="92"/>
      <c r="F183" s="44"/>
    </row>
    <row r="184" spans="1:6" ht="17.25">
      <c r="A184" s="68"/>
      <c r="B184" s="135" t="s">
        <v>315</v>
      </c>
      <c r="C184" s="73" t="s">
        <v>310</v>
      </c>
      <c r="D184" s="110">
        <v>28</v>
      </c>
      <c r="E184" s="318"/>
      <c r="F184" s="44">
        <f>D184*E184</f>
        <v>0</v>
      </c>
    </row>
    <row r="185" spans="1:6" ht="17.25">
      <c r="A185" s="68"/>
      <c r="B185" s="135" t="s">
        <v>316</v>
      </c>
      <c r="C185" s="73" t="s">
        <v>310</v>
      </c>
      <c r="D185" s="110">
        <v>18.5</v>
      </c>
      <c r="E185" s="318"/>
      <c r="F185" s="44">
        <f>D185*E185</f>
        <v>0</v>
      </c>
    </row>
    <row r="186" spans="1:6" ht="15">
      <c r="A186" s="68"/>
      <c r="B186" s="135"/>
      <c r="C186" s="73"/>
      <c r="D186" s="110"/>
      <c r="E186" s="92"/>
      <c r="F186" s="44"/>
    </row>
    <row r="187" spans="1:6" ht="259.89999999999998" customHeight="1">
      <c r="A187" s="68">
        <f>A183+0.01</f>
        <v>1.03</v>
      </c>
      <c r="B187" s="132" t="s">
        <v>317</v>
      </c>
      <c r="C187" s="73"/>
      <c r="D187" s="110"/>
      <c r="E187" s="92"/>
      <c r="F187" s="44"/>
    </row>
    <row r="188" spans="1:6" ht="17.25">
      <c r="A188" s="68"/>
      <c r="B188" s="135" t="s">
        <v>318</v>
      </c>
      <c r="C188" s="73" t="s">
        <v>310</v>
      </c>
      <c r="D188" s="110">
        <v>38</v>
      </c>
      <c r="E188" s="318"/>
      <c r="F188" s="44">
        <f>D188*E188</f>
        <v>0</v>
      </c>
    </row>
    <row r="189" spans="1:6" ht="15">
      <c r="A189" s="68"/>
      <c r="B189" s="135"/>
      <c r="C189" s="73"/>
      <c r="D189" s="110"/>
      <c r="E189" s="92"/>
      <c r="F189" s="44"/>
    </row>
    <row r="190" spans="1:6" ht="259.89999999999998" customHeight="1">
      <c r="A190" s="68">
        <f>A187+0.01</f>
        <v>1.04</v>
      </c>
      <c r="B190" s="132" t="s">
        <v>319</v>
      </c>
      <c r="C190" s="73"/>
      <c r="D190" s="110"/>
      <c r="E190" s="92"/>
      <c r="F190" s="44"/>
    </row>
    <row r="191" spans="1:6" ht="17.25">
      <c r="A191" s="68"/>
      <c r="B191" s="135" t="s">
        <v>320</v>
      </c>
      <c r="C191" s="73" t="s">
        <v>310</v>
      </c>
      <c r="D191" s="110">
        <v>11.35</v>
      </c>
      <c r="E191" s="318"/>
      <c r="F191" s="44">
        <f>D191*E191</f>
        <v>0</v>
      </c>
    </row>
    <row r="192" spans="1:6" ht="15">
      <c r="A192" s="68"/>
      <c r="B192" s="135"/>
      <c r="C192" s="73"/>
      <c r="D192" s="110"/>
      <c r="E192" s="92"/>
      <c r="F192" s="44"/>
    </row>
    <row r="193" spans="1:6" ht="225">
      <c r="A193" s="68">
        <f>A190+0.01</f>
        <v>1.05</v>
      </c>
      <c r="B193" s="132" t="s">
        <v>321</v>
      </c>
      <c r="C193" s="73"/>
      <c r="D193" s="88"/>
      <c r="E193" s="133"/>
      <c r="F193" s="134"/>
    </row>
    <row r="194" spans="1:6" ht="17.25">
      <c r="A194" s="68"/>
      <c r="B194" s="135" t="s">
        <v>135</v>
      </c>
      <c r="C194" s="73" t="s">
        <v>310</v>
      </c>
      <c r="D194" s="110">
        <v>22</v>
      </c>
      <c r="E194" s="318"/>
      <c r="F194" s="44">
        <f>D194*E194</f>
        <v>0</v>
      </c>
    </row>
    <row r="195" spans="1:6" ht="15">
      <c r="A195" s="68"/>
      <c r="B195" s="135"/>
      <c r="C195" s="73"/>
      <c r="D195" s="110"/>
      <c r="E195" s="92"/>
      <c r="F195" s="44"/>
    </row>
    <row r="196" spans="1:6" ht="180">
      <c r="A196" s="68">
        <f>SUM(A193,0.01)</f>
        <v>1.06</v>
      </c>
      <c r="B196" s="93" t="s">
        <v>187</v>
      </c>
      <c r="C196" s="73"/>
      <c r="D196" s="88"/>
      <c r="E196" s="92"/>
      <c r="F196" s="44"/>
    </row>
    <row r="197" spans="1:6" ht="17.25">
      <c r="A197" s="68"/>
      <c r="B197" s="135" t="s">
        <v>135</v>
      </c>
      <c r="C197" s="73" t="s">
        <v>310</v>
      </c>
      <c r="D197" s="110">
        <v>6.5</v>
      </c>
      <c r="E197" s="318"/>
      <c r="F197" s="44">
        <f>D197*E197</f>
        <v>0</v>
      </c>
    </row>
    <row r="198" spans="1:6" ht="17.25">
      <c r="A198" s="68"/>
      <c r="B198" s="135" t="s">
        <v>188</v>
      </c>
      <c r="C198" s="73" t="s">
        <v>310</v>
      </c>
      <c r="D198" s="110">
        <v>13.95</v>
      </c>
      <c r="E198" s="318"/>
      <c r="F198" s="44">
        <f>D198*E198</f>
        <v>0</v>
      </c>
    </row>
    <row r="199" spans="1:6" ht="17.25">
      <c r="A199" s="68"/>
      <c r="B199" s="135" t="s">
        <v>189</v>
      </c>
      <c r="C199" s="73" t="s">
        <v>310</v>
      </c>
      <c r="D199" s="110">
        <v>16.2</v>
      </c>
      <c r="E199" s="318"/>
      <c r="F199" s="44">
        <f>D199*E199</f>
        <v>0</v>
      </c>
    </row>
    <row r="200" spans="1:6" ht="15">
      <c r="A200" s="68"/>
      <c r="B200" s="135"/>
      <c r="C200" s="73"/>
      <c r="D200" s="110"/>
      <c r="E200" s="92"/>
      <c r="F200" s="44"/>
    </row>
    <row r="201" spans="1:6" ht="15">
      <c r="A201" s="68"/>
      <c r="B201" s="136" t="s">
        <v>168</v>
      </c>
      <c r="C201" s="73"/>
      <c r="D201" s="110"/>
      <c r="E201" s="92"/>
      <c r="F201" s="44"/>
    </row>
    <row r="202" spans="1:6" ht="17.25">
      <c r="A202" s="68"/>
      <c r="B202" s="137" t="s">
        <v>167</v>
      </c>
      <c r="C202" s="73" t="s">
        <v>310</v>
      </c>
      <c r="D202" s="110">
        <v>286</v>
      </c>
      <c r="E202" s="92"/>
      <c r="F202" s="44">
        <f t="shared" ref="F202:F206" si="3">D202*E202</f>
        <v>0</v>
      </c>
    </row>
    <row r="203" spans="1:6" ht="17.25">
      <c r="A203" s="68"/>
      <c r="B203" s="137" t="s">
        <v>166</v>
      </c>
      <c r="C203" s="73" t="s">
        <v>310</v>
      </c>
      <c r="D203" s="110">
        <v>99.8</v>
      </c>
      <c r="E203" s="92"/>
      <c r="F203" s="44">
        <f t="shared" si="3"/>
        <v>0</v>
      </c>
    </row>
    <row r="204" spans="1:6" ht="17.25">
      <c r="A204" s="68"/>
      <c r="B204" s="137" t="s">
        <v>165</v>
      </c>
      <c r="C204" s="73" t="s">
        <v>310</v>
      </c>
      <c r="D204" s="110">
        <v>8.8000000000000007</v>
      </c>
      <c r="E204" s="92"/>
      <c r="F204" s="44">
        <f t="shared" si="3"/>
        <v>0</v>
      </c>
    </row>
    <row r="205" spans="1:6" ht="17.25">
      <c r="A205" s="68"/>
      <c r="B205" s="137" t="s">
        <v>77</v>
      </c>
      <c r="C205" s="73" t="s">
        <v>310</v>
      </c>
      <c r="D205" s="110">
        <v>8.8000000000000007</v>
      </c>
      <c r="E205" s="92"/>
      <c r="F205" s="44">
        <f t="shared" si="3"/>
        <v>0</v>
      </c>
    </row>
    <row r="206" spans="1:6" ht="17.25">
      <c r="A206" s="68"/>
      <c r="B206" s="137" t="s">
        <v>78</v>
      </c>
      <c r="C206" s="73" t="s">
        <v>310</v>
      </c>
      <c r="D206" s="110">
        <v>9.9</v>
      </c>
      <c r="E206" s="92"/>
      <c r="F206" s="44">
        <f t="shared" si="3"/>
        <v>0</v>
      </c>
    </row>
    <row r="207" spans="1:6" ht="15">
      <c r="A207" s="68"/>
      <c r="B207" s="94"/>
      <c r="C207" s="73"/>
      <c r="D207" s="138"/>
      <c r="E207" s="92"/>
      <c r="F207" s="44"/>
    </row>
    <row r="208" spans="1:6" ht="15.75" thickBot="1">
      <c r="A208" s="68"/>
      <c r="B208" s="81" t="s">
        <v>17</v>
      </c>
      <c r="C208" s="82"/>
      <c r="D208" s="83"/>
      <c r="E208" s="84"/>
      <c r="F208" s="104">
        <f>SUM(F179:F199)</f>
        <v>0</v>
      </c>
    </row>
    <row r="209" spans="1:6" ht="15.75" thickTop="1">
      <c r="A209" s="68"/>
      <c r="B209" s="105"/>
      <c r="C209" s="106"/>
      <c r="D209" s="107"/>
      <c r="E209" s="71"/>
      <c r="F209" s="43"/>
    </row>
    <row r="210" spans="1:6" ht="15">
      <c r="A210" s="43" t="s">
        <v>16</v>
      </c>
      <c r="B210" s="68" t="s">
        <v>72</v>
      </c>
      <c r="C210" s="139"/>
      <c r="D210" s="140"/>
      <c r="E210" s="92"/>
      <c r="F210" s="44"/>
    </row>
    <row r="211" spans="1:6" ht="60">
      <c r="A211" s="43"/>
      <c r="B211" s="67" t="s">
        <v>308</v>
      </c>
      <c r="C211" s="139"/>
      <c r="D211" s="140"/>
      <c r="E211" s="92"/>
      <c r="F211" s="44"/>
    </row>
    <row r="212" spans="1:6" ht="15">
      <c r="A212" s="43"/>
      <c r="B212" s="68"/>
      <c r="C212" s="139"/>
      <c r="D212" s="140"/>
      <c r="E212" s="92"/>
      <c r="F212" s="44"/>
    </row>
    <row r="213" spans="1:6" ht="105">
      <c r="A213" s="68">
        <v>2.0099999999999998</v>
      </c>
      <c r="B213" s="93" t="s">
        <v>140</v>
      </c>
      <c r="C213" s="73" t="s">
        <v>310</v>
      </c>
      <c r="D213" s="88">
        <v>350</v>
      </c>
      <c r="E213" s="318"/>
      <c r="F213" s="44">
        <f>D213*E213</f>
        <v>0</v>
      </c>
    </row>
    <row r="214" spans="1:6" ht="15">
      <c r="A214" s="68"/>
      <c r="B214" s="68"/>
      <c r="C214" s="139"/>
      <c r="D214" s="140"/>
      <c r="E214" s="92"/>
      <c r="F214" s="44"/>
    </row>
    <row r="215" spans="1:6" ht="90">
      <c r="A215" s="68">
        <f>SUM(A213,0.01)</f>
        <v>2.0199999999999996</v>
      </c>
      <c r="B215" s="93" t="s">
        <v>186</v>
      </c>
      <c r="C215" s="73" t="s">
        <v>310</v>
      </c>
      <c r="D215" s="88">
        <v>75</v>
      </c>
      <c r="E215" s="318"/>
      <c r="F215" s="44">
        <f>D215*E215</f>
        <v>0</v>
      </c>
    </row>
    <row r="216" spans="1:6" ht="15">
      <c r="A216" s="68"/>
      <c r="B216" s="93"/>
      <c r="C216" s="73"/>
      <c r="D216" s="88"/>
      <c r="E216" s="92"/>
      <c r="F216" s="44"/>
    </row>
    <row r="218" spans="1:6" ht="15">
      <c r="A218" s="68"/>
      <c r="B218" s="68"/>
      <c r="C218" s="139"/>
      <c r="D218" s="140"/>
      <c r="E218" s="92"/>
      <c r="F218" s="44"/>
    </row>
    <row r="219" spans="1:6" ht="60">
      <c r="A219" s="68">
        <f>SUM(A196,0.01)</f>
        <v>1.07</v>
      </c>
      <c r="B219" s="141" t="s">
        <v>136</v>
      </c>
      <c r="C219" s="73" t="s">
        <v>309</v>
      </c>
      <c r="D219" s="140">
        <v>52.59</v>
      </c>
      <c r="E219" s="320"/>
      <c r="F219" s="44">
        <f>D219*E219</f>
        <v>0</v>
      </c>
    </row>
    <row r="220" spans="1:6" ht="15">
      <c r="A220" s="68"/>
      <c r="B220" s="141"/>
      <c r="C220" s="73"/>
      <c r="D220" s="140"/>
      <c r="E220" s="103"/>
      <c r="F220" s="44"/>
    </row>
    <row r="221" spans="1:6" ht="77.25">
      <c r="A221" s="68">
        <f>A219+0.01</f>
        <v>1.08</v>
      </c>
      <c r="B221" s="129" t="s">
        <v>322</v>
      </c>
      <c r="C221" s="73" t="s">
        <v>310</v>
      </c>
      <c r="D221" s="88">
        <v>350</v>
      </c>
      <c r="E221" s="318"/>
      <c r="F221" s="44">
        <f>D221*E221</f>
        <v>0</v>
      </c>
    </row>
    <row r="222" spans="1:6" ht="15">
      <c r="A222" s="68"/>
      <c r="B222" s="141"/>
      <c r="C222" s="73"/>
      <c r="D222" s="140"/>
      <c r="E222" s="103"/>
      <c r="F222" s="44"/>
    </row>
    <row r="223" spans="1:6" ht="105">
      <c r="A223" s="68">
        <f>A221+0.01</f>
        <v>1.0900000000000001</v>
      </c>
      <c r="B223" s="129" t="s">
        <v>141</v>
      </c>
      <c r="C223" s="73" t="s">
        <v>310</v>
      </c>
      <c r="D223" s="88">
        <v>4.05</v>
      </c>
      <c r="E223" s="318"/>
      <c r="F223" s="44">
        <f>D223*E223</f>
        <v>0</v>
      </c>
    </row>
    <row r="224" spans="1:6" ht="15">
      <c r="A224" s="68"/>
      <c r="B224" s="112"/>
      <c r="C224" s="113"/>
      <c r="D224" s="142"/>
      <c r="E224" s="143"/>
      <c r="F224" s="43"/>
    </row>
    <row r="225" spans="1:6" ht="75">
      <c r="A225" s="68">
        <f>A223+0.01</f>
        <v>1.1000000000000001</v>
      </c>
      <c r="B225" s="132" t="s">
        <v>323</v>
      </c>
      <c r="C225" s="73" t="s">
        <v>309</v>
      </c>
      <c r="D225" s="140">
        <v>24</v>
      </c>
      <c r="E225" s="320"/>
      <c r="F225" s="44">
        <f>D225*E225</f>
        <v>0</v>
      </c>
    </row>
    <row r="226" spans="1:6" ht="15">
      <c r="A226" s="68"/>
      <c r="B226" s="132"/>
      <c r="C226" s="73"/>
      <c r="D226" s="140"/>
      <c r="E226" s="103"/>
      <c r="F226" s="44"/>
    </row>
    <row r="227" spans="1:6" ht="30">
      <c r="A227" s="68">
        <f>A225+0.01</f>
        <v>1.1100000000000001</v>
      </c>
      <c r="B227" s="132" t="s">
        <v>324</v>
      </c>
      <c r="C227" s="97" t="s">
        <v>33</v>
      </c>
      <c r="D227" s="140">
        <v>8</v>
      </c>
      <c r="E227" s="320"/>
      <c r="F227" s="44">
        <f>D227*E227</f>
        <v>0</v>
      </c>
    </row>
    <row r="228" spans="1:6" ht="15">
      <c r="A228" s="68"/>
      <c r="B228" s="143"/>
      <c r="C228" s="144"/>
      <c r="D228" s="142"/>
      <c r="E228" s="143"/>
      <c r="F228" s="43"/>
    </row>
    <row r="229" spans="1:6" ht="120">
      <c r="A229" s="68">
        <f>A227+0.01</f>
        <v>1.1200000000000001</v>
      </c>
      <c r="B229" s="132" t="s">
        <v>325</v>
      </c>
      <c r="C229" s="97" t="s">
        <v>33</v>
      </c>
      <c r="D229" s="140">
        <v>4</v>
      </c>
      <c r="E229" s="320"/>
      <c r="F229" s="44">
        <f>D229*E229</f>
        <v>0</v>
      </c>
    </row>
    <row r="230" spans="1:6" ht="15">
      <c r="A230" s="68"/>
      <c r="B230" s="94"/>
      <c r="C230" s="73"/>
      <c r="D230" s="95"/>
      <c r="E230" s="89"/>
      <c r="F230" s="43"/>
    </row>
    <row r="231" spans="1:6" ht="135">
      <c r="A231" s="68">
        <f>A229+0.01</f>
        <v>1.1300000000000001</v>
      </c>
      <c r="B231" s="91" t="s">
        <v>139</v>
      </c>
      <c r="C231" s="73" t="s">
        <v>309</v>
      </c>
      <c r="D231" s="88">
        <v>36.21</v>
      </c>
      <c r="E231" s="318"/>
      <c r="F231" s="44">
        <f>D231*E231</f>
        <v>0</v>
      </c>
    </row>
    <row r="232" spans="1:6" ht="15">
      <c r="A232" s="68"/>
      <c r="B232" s="91"/>
      <c r="C232" s="73"/>
      <c r="D232" s="88"/>
      <c r="E232" s="92"/>
      <c r="F232" s="44"/>
    </row>
    <row r="233" spans="1:6" ht="75">
      <c r="A233" s="68">
        <f>A231+0.01</f>
        <v>1.1400000000000001</v>
      </c>
      <c r="B233" s="141" t="s">
        <v>142</v>
      </c>
      <c r="C233" s="73" t="s">
        <v>309</v>
      </c>
      <c r="D233" s="88">
        <v>34.049999999999997</v>
      </c>
      <c r="E233" s="318"/>
      <c r="F233" s="44">
        <f>D233*E233</f>
        <v>0</v>
      </c>
    </row>
    <row r="234" spans="1:6" ht="15">
      <c r="A234" s="68"/>
      <c r="B234" s="91"/>
      <c r="C234" s="73"/>
      <c r="D234" s="88"/>
      <c r="E234" s="92"/>
      <c r="F234" s="44"/>
    </row>
    <row r="235" spans="1:6" ht="90">
      <c r="A235" s="68">
        <f>A233+0.01</f>
        <v>1.1500000000000001</v>
      </c>
      <c r="B235" s="145" t="s">
        <v>143</v>
      </c>
      <c r="C235" s="73"/>
      <c r="D235" s="88"/>
      <c r="E235" s="92"/>
      <c r="F235" s="44"/>
    </row>
    <row r="236" spans="1:6" ht="17.25">
      <c r="A236" s="68"/>
      <c r="B236" s="146" t="s">
        <v>144</v>
      </c>
      <c r="C236" s="73" t="s">
        <v>309</v>
      </c>
      <c r="D236" s="88">
        <v>68.3</v>
      </c>
      <c r="E236" s="318"/>
      <c r="F236" s="44">
        <f t="shared" ref="F236:F238" si="4">D236*E236</f>
        <v>0</v>
      </c>
    </row>
    <row r="237" spans="1:6" ht="17.25">
      <c r="A237" s="68"/>
      <c r="B237" s="146" t="s">
        <v>145</v>
      </c>
      <c r="C237" s="73" t="s">
        <v>309</v>
      </c>
      <c r="D237" s="88">
        <v>68.3</v>
      </c>
      <c r="E237" s="318"/>
      <c r="F237" s="44">
        <f t="shared" si="4"/>
        <v>0</v>
      </c>
    </row>
    <row r="238" spans="1:6" ht="17.25">
      <c r="A238" s="68"/>
      <c r="B238" s="146" t="s">
        <v>146</v>
      </c>
      <c r="C238" s="73" t="s">
        <v>309</v>
      </c>
      <c r="D238" s="88">
        <v>68.3</v>
      </c>
      <c r="E238" s="318"/>
      <c r="F238" s="44">
        <f t="shared" si="4"/>
        <v>0</v>
      </c>
    </row>
    <row r="239" spans="1:6" ht="15">
      <c r="B239" s="91"/>
      <c r="C239" s="73"/>
      <c r="D239" s="88"/>
      <c r="E239" s="92"/>
      <c r="F239" s="44"/>
    </row>
    <row r="240" spans="1:6" ht="105">
      <c r="A240" s="68">
        <f>A235+0.01</f>
        <v>1.1600000000000001</v>
      </c>
      <c r="B240" s="93" t="s">
        <v>138</v>
      </c>
      <c r="C240" s="73" t="s">
        <v>21</v>
      </c>
      <c r="D240" s="88">
        <v>1</v>
      </c>
      <c r="E240" s="318"/>
      <c r="F240" s="44">
        <f>D240*E240</f>
        <v>0</v>
      </c>
    </row>
    <row r="241" spans="1:6" ht="15">
      <c r="B241" s="91"/>
      <c r="C241" s="73"/>
      <c r="D241" s="88"/>
      <c r="E241" s="92"/>
      <c r="F241" s="44"/>
    </row>
    <row r="242" spans="1:6" ht="90">
      <c r="A242" s="68">
        <f>A240+0.01</f>
        <v>1.1700000000000002</v>
      </c>
      <c r="B242" s="93" t="s">
        <v>137</v>
      </c>
      <c r="C242" s="73" t="s">
        <v>310</v>
      </c>
      <c r="D242" s="88">
        <v>11</v>
      </c>
      <c r="E242" s="318"/>
      <c r="F242" s="44">
        <f>D242*E242</f>
        <v>0</v>
      </c>
    </row>
    <row r="243" spans="1:6" ht="15">
      <c r="A243" s="68"/>
      <c r="B243" s="93"/>
      <c r="C243" s="73"/>
      <c r="D243" s="88"/>
      <c r="E243" s="92"/>
      <c r="F243" s="44"/>
    </row>
    <row r="244" spans="1:6" ht="90">
      <c r="A244" s="68">
        <f>A242+0.01</f>
        <v>1.1800000000000002</v>
      </c>
      <c r="B244" s="91" t="s">
        <v>178</v>
      </c>
      <c r="C244" s="73" t="s">
        <v>309</v>
      </c>
      <c r="D244" s="88">
        <v>26</v>
      </c>
      <c r="E244" s="318"/>
      <c r="F244" s="44">
        <f>D244*E244</f>
        <v>0</v>
      </c>
    </row>
    <row r="245" spans="1:6">
      <c r="C245" s="61"/>
    </row>
    <row r="246" spans="1:6" ht="15.75" thickBot="1">
      <c r="B246" s="147" t="s">
        <v>73</v>
      </c>
      <c r="C246" s="148"/>
      <c r="D246" s="149"/>
      <c r="E246" s="150"/>
      <c r="F246" s="48">
        <f>+SUM(F213:F244)</f>
        <v>0</v>
      </c>
    </row>
    <row r="247" spans="1:6" ht="15.75" thickTop="1">
      <c r="B247" s="127"/>
      <c r="C247" s="109"/>
      <c r="D247" s="151"/>
      <c r="E247" s="152"/>
      <c r="F247" s="153"/>
    </row>
    <row r="248" spans="1:6" ht="15">
      <c r="A248" s="154" t="s">
        <v>19</v>
      </c>
      <c r="B248" s="155" t="s">
        <v>70</v>
      </c>
      <c r="C248" s="155"/>
      <c r="D248" s="155"/>
      <c r="E248" s="156"/>
      <c r="F248" s="68"/>
    </row>
    <row r="249" spans="1:6" ht="60">
      <c r="A249" s="154"/>
      <c r="B249" s="67" t="s">
        <v>308</v>
      </c>
      <c r="C249" s="67"/>
      <c r="D249" s="155"/>
      <c r="E249" s="156"/>
      <c r="F249" s="43"/>
    </row>
    <row r="250" spans="1:6" ht="409.5">
      <c r="A250" s="154"/>
      <c r="B250" s="157" t="s">
        <v>148</v>
      </c>
      <c r="C250" s="132"/>
      <c r="D250" s="132"/>
      <c r="E250" s="132"/>
      <c r="F250" s="43"/>
    </row>
    <row r="251" spans="1:6" ht="315">
      <c r="A251" s="154"/>
      <c r="B251" s="157" t="s">
        <v>149</v>
      </c>
      <c r="C251" s="132"/>
      <c r="D251" s="132"/>
      <c r="E251" s="132"/>
      <c r="F251" s="43"/>
    </row>
    <row r="252" spans="1:6" ht="15">
      <c r="A252" s="154"/>
      <c r="B252" s="132"/>
      <c r="C252" s="132"/>
      <c r="D252" s="132"/>
      <c r="E252" s="132"/>
      <c r="F252" s="43"/>
    </row>
    <row r="253" spans="1:6" ht="15">
      <c r="A253" s="154"/>
      <c r="B253" s="421" t="s">
        <v>10</v>
      </c>
      <c r="C253" s="421"/>
      <c r="D253" s="421"/>
      <c r="E253" s="421"/>
      <c r="F253" s="43"/>
    </row>
    <row r="254" spans="1:6" ht="90">
      <c r="A254" s="154"/>
      <c r="B254" s="132" t="s">
        <v>147</v>
      </c>
      <c r="C254" s="132"/>
      <c r="D254" s="132"/>
      <c r="E254" s="132"/>
      <c r="F254" s="132"/>
    </row>
    <row r="255" spans="1:6" ht="75">
      <c r="A255" s="154"/>
      <c r="B255" s="120" t="s">
        <v>172</v>
      </c>
      <c r="C255" s="158"/>
      <c r="D255" s="159"/>
      <c r="E255" s="159"/>
      <c r="F255" s="43"/>
    </row>
    <row r="256" spans="1:6" ht="15">
      <c r="A256" s="154"/>
      <c r="B256" s="160" t="s">
        <v>52</v>
      </c>
      <c r="C256" s="158"/>
      <c r="D256" s="159"/>
      <c r="E256" s="159"/>
      <c r="F256" s="43"/>
    </row>
    <row r="257" spans="1:6" ht="165">
      <c r="A257" s="154"/>
      <c r="B257" s="129" t="s">
        <v>150</v>
      </c>
      <c r="C257" s="158"/>
      <c r="D257" s="159"/>
      <c r="E257" s="159"/>
      <c r="F257" s="43"/>
    </row>
    <row r="258" spans="1:6" ht="90">
      <c r="A258" s="154"/>
      <c r="B258" s="129" t="s">
        <v>152</v>
      </c>
      <c r="C258" s="158"/>
      <c r="D258" s="159"/>
      <c r="E258" s="159"/>
      <c r="F258" s="43"/>
    </row>
    <row r="259" spans="1:6" ht="75">
      <c r="A259" s="154"/>
      <c r="B259" s="132" t="s">
        <v>151</v>
      </c>
      <c r="C259" s="158"/>
      <c r="D259" s="159"/>
      <c r="E259" s="159"/>
      <c r="F259" s="43"/>
    </row>
    <row r="260" spans="1:6" ht="15">
      <c r="A260" s="154"/>
      <c r="B260" s="160"/>
      <c r="C260" s="158"/>
      <c r="D260" s="159"/>
      <c r="E260" s="159"/>
      <c r="F260" s="43"/>
    </row>
    <row r="261" spans="1:6" ht="150">
      <c r="A261" s="154">
        <v>3.01</v>
      </c>
      <c r="B261" s="129" t="s">
        <v>173</v>
      </c>
      <c r="C261" s="158"/>
      <c r="D261" s="95"/>
      <c r="E261" s="159"/>
      <c r="F261" s="43"/>
    </row>
    <row r="262" spans="1:6" ht="15">
      <c r="A262" s="154"/>
      <c r="B262" s="161" t="s">
        <v>326</v>
      </c>
      <c r="C262" s="144" t="s">
        <v>33</v>
      </c>
      <c r="D262" s="88">
        <v>3</v>
      </c>
      <c r="E262" s="320"/>
      <c r="F262" s="44">
        <f>D262*E262</f>
        <v>0</v>
      </c>
    </row>
    <row r="263" spans="1:6" ht="15">
      <c r="A263" s="154"/>
      <c r="B263" s="161"/>
      <c r="C263" s="144"/>
      <c r="D263" s="88"/>
      <c r="E263" s="103"/>
      <c r="F263" s="44"/>
    </row>
    <row r="264" spans="1:6" ht="105">
      <c r="A264" s="154">
        <f>A261+0.01</f>
        <v>3.0199999999999996</v>
      </c>
      <c r="B264" s="129" t="s">
        <v>153</v>
      </c>
      <c r="C264" s="158"/>
      <c r="D264" s="95"/>
      <c r="E264" s="159"/>
      <c r="F264" s="43"/>
    </row>
    <row r="265" spans="1:6" ht="15">
      <c r="A265" s="154"/>
      <c r="B265" s="161" t="s">
        <v>327</v>
      </c>
      <c r="C265" s="144" t="s">
        <v>33</v>
      </c>
      <c r="D265" s="88">
        <v>1</v>
      </c>
      <c r="E265" s="320"/>
      <c r="F265" s="44">
        <f>D265*E265</f>
        <v>0</v>
      </c>
    </row>
    <row r="266" spans="1:6" ht="15">
      <c r="A266" s="154"/>
      <c r="B266" s="161"/>
      <c r="C266" s="144"/>
      <c r="D266" s="88"/>
      <c r="E266" s="103"/>
      <c r="F266" s="44"/>
    </row>
    <row r="267" spans="1:6" ht="30">
      <c r="A267" s="154">
        <f>A264+0.01</f>
        <v>3.0299999999999994</v>
      </c>
      <c r="B267" s="129" t="s">
        <v>154</v>
      </c>
      <c r="C267" s="144"/>
      <c r="D267" s="88"/>
      <c r="E267" s="103"/>
      <c r="F267" s="44"/>
    </row>
    <row r="268" spans="1:6" ht="15">
      <c r="A268" s="154"/>
      <c r="B268" s="161" t="s">
        <v>328</v>
      </c>
      <c r="C268" s="144" t="s">
        <v>33</v>
      </c>
      <c r="D268" s="88">
        <v>2</v>
      </c>
      <c r="E268" s="320"/>
      <c r="F268" s="44">
        <f>D268*E268</f>
        <v>0</v>
      </c>
    </row>
    <row r="269" spans="1:6" ht="15">
      <c r="A269" s="154"/>
      <c r="B269" s="161"/>
      <c r="C269" s="144"/>
      <c r="D269" s="88"/>
      <c r="E269" s="103"/>
      <c r="F269" s="44"/>
    </row>
    <row r="270" spans="1:6" ht="150">
      <c r="A270" s="154">
        <f>A267+0.01</f>
        <v>3.0399999999999991</v>
      </c>
      <c r="B270" s="129" t="s">
        <v>174</v>
      </c>
      <c r="C270" s="144"/>
      <c r="D270" s="88"/>
      <c r="E270" s="103"/>
      <c r="F270" s="44"/>
    </row>
    <row r="271" spans="1:6" ht="15">
      <c r="A271" s="154"/>
      <c r="B271" s="161" t="s">
        <v>329</v>
      </c>
      <c r="C271" s="144" t="s">
        <v>33</v>
      </c>
      <c r="D271" s="88">
        <v>4</v>
      </c>
      <c r="E271" s="320"/>
      <c r="F271" s="44">
        <f>D271*E271</f>
        <v>0</v>
      </c>
    </row>
    <row r="272" spans="1:6" ht="15">
      <c r="A272" s="154"/>
      <c r="B272" s="161"/>
      <c r="C272" s="144"/>
      <c r="D272" s="88"/>
      <c r="E272" s="103"/>
      <c r="F272" s="44"/>
    </row>
    <row r="273" spans="1:6" ht="135">
      <c r="A273" s="154">
        <f>A270+0.01</f>
        <v>3.0499999999999989</v>
      </c>
      <c r="B273" s="129" t="s">
        <v>175</v>
      </c>
      <c r="C273" s="144"/>
      <c r="D273" s="88"/>
      <c r="E273" s="103"/>
      <c r="F273" s="44"/>
    </row>
    <row r="274" spans="1:6" ht="15">
      <c r="A274" s="154"/>
      <c r="B274" s="161" t="s">
        <v>330</v>
      </c>
      <c r="C274" s="144" t="s">
        <v>33</v>
      </c>
      <c r="D274" s="88">
        <v>1</v>
      </c>
      <c r="E274" s="320"/>
      <c r="F274" s="44">
        <f>D274*E274</f>
        <v>0</v>
      </c>
    </row>
    <row r="275" spans="1:6" ht="15">
      <c r="A275" s="154"/>
      <c r="B275" s="161"/>
      <c r="C275" s="144"/>
      <c r="D275" s="88"/>
      <c r="E275" s="103"/>
      <c r="F275" s="44"/>
    </row>
    <row r="276" spans="1:6" ht="135">
      <c r="A276" s="154">
        <f>A273+0.01</f>
        <v>3.0599999999999987</v>
      </c>
      <c r="B276" s="129" t="s">
        <v>155</v>
      </c>
      <c r="C276" s="158"/>
      <c r="D276" s="95"/>
      <c r="E276" s="159"/>
      <c r="F276" s="43"/>
    </row>
    <row r="277" spans="1:6" ht="15">
      <c r="A277" s="154"/>
      <c r="B277" s="161" t="s">
        <v>331</v>
      </c>
      <c r="C277" s="144" t="s">
        <v>33</v>
      </c>
      <c r="D277" s="88">
        <v>2</v>
      </c>
      <c r="E277" s="320"/>
      <c r="F277" s="44">
        <f>D277*E277</f>
        <v>0</v>
      </c>
    </row>
    <row r="278" spans="1:6" ht="15">
      <c r="A278" s="154"/>
      <c r="B278" s="161"/>
      <c r="C278" s="144"/>
      <c r="D278" s="88"/>
      <c r="E278" s="103"/>
      <c r="F278" s="44"/>
    </row>
    <row r="279" spans="1:6" ht="195">
      <c r="A279" s="154">
        <f>A276+0.01</f>
        <v>3.0699999999999985</v>
      </c>
      <c r="B279" s="129" t="s">
        <v>176</v>
      </c>
      <c r="C279" s="158"/>
      <c r="D279" s="95"/>
      <c r="E279" s="159"/>
      <c r="F279" s="43"/>
    </row>
    <row r="280" spans="1:6" ht="15">
      <c r="A280" s="154"/>
      <c r="B280" s="161" t="s">
        <v>332</v>
      </c>
      <c r="C280" s="144" t="s">
        <v>33</v>
      </c>
      <c r="D280" s="88">
        <v>3</v>
      </c>
      <c r="E280" s="320"/>
      <c r="F280" s="44">
        <f>D280*E280</f>
        <v>0</v>
      </c>
    </row>
    <row r="281" spans="1:6" ht="15">
      <c r="A281" s="154"/>
      <c r="B281" s="161"/>
      <c r="C281" s="144"/>
      <c r="D281" s="88"/>
      <c r="E281" s="103"/>
      <c r="F281" s="44"/>
    </row>
    <row r="282" spans="1:6" ht="135">
      <c r="A282" s="154">
        <f>A279+0.01</f>
        <v>3.0799999999999983</v>
      </c>
      <c r="B282" s="129" t="s">
        <v>156</v>
      </c>
      <c r="C282" s="158"/>
      <c r="D282" s="95"/>
      <c r="E282" s="159"/>
      <c r="F282" s="43"/>
    </row>
    <row r="283" spans="1:6" ht="15">
      <c r="A283" s="154"/>
      <c r="B283" s="161" t="s">
        <v>333</v>
      </c>
      <c r="C283" s="144" t="s">
        <v>33</v>
      </c>
      <c r="D283" s="88">
        <v>1</v>
      </c>
      <c r="E283" s="320"/>
      <c r="F283" s="44">
        <f>D283*E283</f>
        <v>0</v>
      </c>
    </row>
    <row r="284" spans="1:6" ht="15">
      <c r="A284" s="154"/>
      <c r="B284" s="161"/>
      <c r="C284" s="144"/>
      <c r="D284" s="88"/>
      <c r="E284" s="103"/>
      <c r="F284" s="44"/>
    </row>
    <row r="285" spans="1:6" ht="180">
      <c r="A285" s="154">
        <f>A282+0.01</f>
        <v>3.0899999999999981</v>
      </c>
      <c r="B285" s="129" t="s">
        <v>177</v>
      </c>
      <c r="C285" s="158"/>
      <c r="D285" s="95"/>
      <c r="E285" s="159"/>
      <c r="F285" s="43"/>
    </row>
    <row r="286" spans="1:6" ht="15">
      <c r="A286" s="154"/>
      <c r="B286" s="161" t="s">
        <v>334</v>
      </c>
      <c r="C286" s="144" t="s">
        <v>33</v>
      </c>
      <c r="D286" s="88">
        <v>4</v>
      </c>
      <c r="E286" s="320"/>
      <c r="F286" s="44">
        <f>D286*E286</f>
        <v>0</v>
      </c>
    </row>
    <row r="287" spans="1:6" ht="15">
      <c r="A287" s="154"/>
      <c r="B287" s="161"/>
      <c r="C287" s="144"/>
      <c r="D287" s="88"/>
      <c r="E287" s="103"/>
      <c r="F287" s="44"/>
    </row>
    <row r="288" spans="1:6" ht="150">
      <c r="A288" s="154">
        <f>A285+0.01</f>
        <v>3.0999999999999979</v>
      </c>
      <c r="B288" s="129" t="s">
        <v>157</v>
      </c>
      <c r="C288" s="158"/>
      <c r="D288" s="95"/>
      <c r="E288" s="159"/>
      <c r="F288" s="43"/>
    </row>
    <row r="289" spans="1:6" ht="15">
      <c r="A289" s="154"/>
      <c r="B289" s="161" t="s">
        <v>335</v>
      </c>
      <c r="C289" s="144" t="s">
        <v>33</v>
      </c>
      <c r="D289" s="88">
        <v>1</v>
      </c>
      <c r="E289" s="320"/>
      <c r="F289" s="44">
        <f>D289*E289</f>
        <v>0</v>
      </c>
    </row>
    <row r="290" spans="1:6" ht="15">
      <c r="A290" s="154"/>
      <c r="B290" s="161"/>
      <c r="C290" s="144"/>
      <c r="D290" s="88"/>
      <c r="E290" s="103"/>
      <c r="F290" s="153"/>
    </row>
    <row r="291" spans="1:6" ht="345">
      <c r="A291" s="154">
        <f>A288+0.01</f>
        <v>3.1099999999999977</v>
      </c>
      <c r="B291" s="129" t="s">
        <v>158</v>
      </c>
      <c r="C291" s="158"/>
      <c r="D291" s="95"/>
      <c r="E291" s="162"/>
      <c r="F291" s="43"/>
    </row>
    <row r="292" spans="1:6" ht="15">
      <c r="A292" s="154"/>
      <c r="B292" s="161" t="s">
        <v>336</v>
      </c>
      <c r="C292" s="144" t="s">
        <v>33</v>
      </c>
      <c r="D292" s="88">
        <v>1</v>
      </c>
      <c r="E292" s="320"/>
      <c r="F292" s="44">
        <f>D292*E292</f>
        <v>0</v>
      </c>
    </row>
    <row r="293" spans="1:6" ht="15">
      <c r="A293" s="154"/>
      <c r="B293" s="161" t="s">
        <v>337</v>
      </c>
      <c r="C293" s="144" t="s">
        <v>33</v>
      </c>
      <c r="D293" s="88">
        <v>1</v>
      </c>
      <c r="E293" s="320"/>
      <c r="F293" s="44">
        <f>D293*E293</f>
        <v>0</v>
      </c>
    </row>
    <row r="294" spans="1:6" ht="15">
      <c r="A294" s="154"/>
      <c r="B294" s="161"/>
      <c r="C294" s="144"/>
      <c r="D294" s="88"/>
      <c r="E294" s="103"/>
      <c r="F294" s="44"/>
    </row>
    <row r="295" spans="1:6" ht="375">
      <c r="A295" s="154">
        <f>A291+0.01</f>
        <v>3.1199999999999974</v>
      </c>
      <c r="B295" s="129" t="s">
        <v>159</v>
      </c>
      <c r="C295" s="158"/>
      <c r="D295" s="95"/>
      <c r="E295" s="162"/>
      <c r="F295" s="43"/>
    </row>
    <row r="296" spans="1:6" ht="15">
      <c r="A296" s="154"/>
      <c r="B296" s="161" t="s">
        <v>338</v>
      </c>
      <c r="C296" s="144" t="s">
        <v>33</v>
      </c>
      <c r="D296" s="88">
        <v>1</v>
      </c>
      <c r="E296" s="320"/>
      <c r="F296" s="44">
        <f>D296*E296</f>
        <v>0</v>
      </c>
    </row>
    <row r="297" spans="1:6" ht="15">
      <c r="A297" s="154"/>
      <c r="B297" s="161"/>
      <c r="C297" s="144"/>
      <c r="D297" s="88"/>
      <c r="E297" s="103"/>
      <c r="F297" s="44"/>
    </row>
    <row r="298" spans="1:6" ht="45">
      <c r="A298" s="154">
        <f>A295+0.01</f>
        <v>3.1299999999999972</v>
      </c>
      <c r="B298" s="129" t="s">
        <v>160</v>
      </c>
      <c r="C298" s="158"/>
      <c r="D298" s="95"/>
      <c r="E298" s="162"/>
      <c r="F298" s="43"/>
    </row>
    <row r="299" spans="1:6" ht="15">
      <c r="A299" s="154"/>
      <c r="B299" s="161" t="s">
        <v>161</v>
      </c>
      <c r="C299" s="144" t="s">
        <v>33</v>
      </c>
      <c r="D299" s="88">
        <v>1</v>
      </c>
      <c r="E299" s="320"/>
      <c r="F299" s="44">
        <f>D299*E299</f>
        <v>0</v>
      </c>
    </row>
    <row r="300" spans="1:6" ht="15">
      <c r="A300" s="154"/>
      <c r="B300" s="161" t="s">
        <v>162</v>
      </c>
      <c r="C300" s="144" t="s">
        <v>33</v>
      </c>
      <c r="D300" s="88">
        <v>3</v>
      </c>
      <c r="E300" s="320"/>
      <c r="F300" s="44">
        <f>D300*E300</f>
        <v>0</v>
      </c>
    </row>
    <row r="301" spans="1:6" ht="15">
      <c r="A301" s="154"/>
      <c r="B301" s="161"/>
      <c r="C301" s="144"/>
      <c r="D301" s="88"/>
      <c r="E301" s="103"/>
      <c r="F301" s="44"/>
    </row>
    <row r="302" spans="1:6" ht="60">
      <c r="A302" s="154">
        <f>A298+0.01</f>
        <v>3.139999999999997</v>
      </c>
      <c r="B302" s="129" t="s">
        <v>164</v>
      </c>
      <c r="C302" s="144"/>
      <c r="D302" s="88"/>
      <c r="E302" s="103"/>
      <c r="F302" s="44"/>
    </row>
    <row r="303" spans="1:6" ht="15">
      <c r="A303" s="154"/>
      <c r="B303" s="136" t="s">
        <v>339</v>
      </c>
      <c r="C303" s="144" t="s">
        <v>33</v>
      </c>
      <c r="D303" s="88">
        <v>1</v>
      </c>
      <c r="E303" s="320"/>
      <c r="F303" s="44">
        <f>D303*E303</f>
        <v>0</v>
      </c>
    </row>
    <row r="304" spans="1:6" ht="15">
      <c r="A304" s="154"/>
      <c r="B304" s="136" t="s">
        <v>340</v>
      </c>
      <c r="C304" s="144" t="s">
        <v>33</v>
      </c>
      <c r="D304" s="88">
        <v>1</v>
      </c>
      <c r="E304" s="320"/>
      <c r="F304" s="44">
        <f>D304*E304</f>
        <v>0</v>
      </c>
    </row>
    <row r="305" spans="1:6" ht="15">
      <c r="A305" s="154"/>
      <c r="B305" s="161"/>
      <c r="C305" s="144"/>
      <c r="D305" s="88"/>
      <c r="E305" s="103"/>
      <c r="F305" s="44"/>
    </row>
    <row r="306" spans="1:6" ht="15.75" thickBot="1">
      <c r="A306" s="154"/>
      <c r="B306" s="163" t="s">
        <v>71</v>
      </c>
      <c r="C306" s="164"/>
      <c r="D306" s="163"/>
      <c r="E306" s="165"/>
      <c r="F306" s="104">
        <f>SUM(F262:F304)</f>
        <v>0</v>
      </c>
    </row>
    <row r="307" spans="1:6" ht="15.75" thickTop="1">
      <c r="A307" s="154"/>
      <c r="B307" s="127"/>
      <c r="C307" s="109"/>
      <c r="D307" s="151"/>
      <c r="E307" s="152"/>
      <c r="F307" s="153"/>
    </row>
    <row r="308" spans="1:6" ht="15">
      <c r="A308" s="154" t="s">
        <v>79</v>
      </c>
      <c r="B308" s="68" t="s">
        <v>75</v>
      </c>
      <c r="C308" s="139"/>
      <c r="D308" s="140"/>
      <c r="E308" s="92"/>
      <c r="F308" s="44"/>
    </row>
    <row r="309" spans="1:6" ht="60">
      <c r="A309" s="43"/>
      <c r="B309" s="67" t="s">
        <v>308</v>
      </c>
      <c r="C309" s="139"/>
      <c r="D309" s="140"/>
      <c r="E309" s="92"/>
      <c r="F309" s="44"/>
    </row>
    <row r="310" spans="1:6" ht="15">
      <c r="A310" s="43"/>
      <c r="B310" s="67"/>
      <c r="C310" s="139"/>
      <c r="D310" s="140"/>
      <c r="E310" s="92"/>
      <c r="F310" s="44"/>
    </row>
    <row r="311" spans="1:6" ht="90">
      <c r="A311" s="68">
        <v>4.01</v>
      </c>
      <c r="B311" s="67" t="s">
        <v>48</v>
      </c>
      <c r="C311" s="97" t="s">
        <v>21</v>
      </c>
      <c r="D311" s="88">
        <v>2</v>
      </c>
      <c r="E311" s="318"/>
      <c r="F311" s="44">
        <f>D311*E311</f>
        <v>0</v>
      </c>
    </row>
    <row r="312" spans="1:6" ht="15">
      <c r="A312" s="68"/>
      <c r="B312" s="67"/>
      <c r="C312" s="97"/>
      <c r="D312" s="88"/>
      <c r="E312" s="92"/>
      <c r="F312" s="44"/>
    </row>
    <row r="313" spans="1:6" ht="45">
      <c r="A313" s="68">
        <f>SUM(A311,0.01)</f>
        <v>4.0199999999999996</v>
      </c>
      <c r="B313" s="67" t="s">
        <v>81</v>
      </c>
      <c r="C313" s="97" t="s">
        <v>33</v>
      </c>
      <c r="D313" s="88">
        <v>20</v>
      </c>
      <c r="E313" s="318"/>
      <c r="F313" s="44">
        <f>D313*E313</f>
        <v>0</v>
      </c>
    </row>
    <row r="314" spans="1:6">
      <c r="C314" s="61"/>
    </row>
    <row r="315" spans="1:6" ht="15.75" thickBot="1">
      <c r="B315" s="124" t="s">
        <v>76</v>
      </c>
      <c r="C315" s="148"/>
      <c r="D315" s="149"/>
      <c r="E315" s="150"/>
      <c r="F315" s="48">
        <f>+SUM(F311:F313)</f>
        <v>0</v>
      </c>
    </row>
    <row r="316" spans="1:6" ht="15.75" thickTop="1">
      <c r="B316" s="127"/>
      <c r="C316" s="109"/>
      <c r="D316" s="151"/>
      <c r="E316" s="152"/>
      <c r="F316" s="153"/>
    </row>
    <row r="317" spans="1:6" ht="15">
      <c r="A317" s="43" t="s">
        <v>80</v>
      </c>
      <c r="B317" s="68" t="s">
        <v>100</v>
      </c>
      <c r="C317" s="166"/>
      <c r="D317" s="167"/>
      <c r="E317" s="168"/>
      <c r="F317" s="168"/>
    </row>
    <row r="318" spans="1:6" ht="60">
      <c r="A318" s="43"/>
      <c r="B318" s="67" t="s">
        <v>308</v>
      </c>
      <c r="C318" s="166"/>
      <c r="D318" s="167"/>
      <c r="E318" s="168"/>
      <c r="F318" s="168"/>
    </row>
    <row r="319" spans="1:6">
      <c r="A319" s="169"/>
      <c r="B319" s="168"/>
      <c r="C319" s="166"/>
      <c r="D319" s="167"/>
      <c r="E319" s="168"/>
      <c r="F319" s="168"/>
    </row>
    <row r="320" spans="1:6" ht="90">
      <c r="A320" s="68">
        <v>5.01</v>
      </c>
      <c r="B320" s="170" t="s">
        <v>341</v>
      </c>
      <c r="C320" s="116" t="s">
        <v>310</v>
      </c>
      <c r="D320" s="117">
        <v>32.270000000000003</v>
      </c>
      <c r="E320" s="319"/>
      <c r="F320" s="118">
        <f>D320*E320</f>
        <v>0</v>
      </c>
    </row>
    <row r="321" spans="1:6">
      <c r="A321" s="169"/>
      <c r="B321" s="171"/>
      <c r="C321" s="172"/>
      <c r="D321" s="173"/>
      <c r="E321" s="174"/>
      <c r="F321" s="175"/>
    </row>
    <row r="322" spans="1:6" ht="15.75" thickBot="1">
      <c r="A322" s="169"/>
      <c r="B322" s="124" t="s">
        <v>101</v>
      </c>
      <c r="C322" s="148"/>
      <c r="D322" s="149"/>
      <c r="E322" s="150"/>
      <c r="F322" s="48">
        <f>+SUM(F320:F320)</f>
        <v>0</v>
      </c>
    </row>
    <row r="323" spans="1:6" ht="15.75" thickTop="1">
      <c r="B323" s="127"/>
      <c r="C323" s="109"/>
      <c r="D323" s="151"/>
      <c r="E323" s="152"/>
      <c r="F323" s="153"/>
    </row>
    <row r="324" spans="1:6" ht="15">
      <c r="A324" s="154" t="s">
        <v>99</v>
      </c>
      <c r="B324" s="176" t="s">
        <v>8</v>
      </c>
      <c r="C324" s="176"/>
      <c r="D324" s="88"/>
      <c r="E324" s="156"/>
      <c r="F324" s="43"/>
    </row>
    <row r="325" spans="1:6" ht="60">
      <c r="A325" s="154"/>
      <c r="B325" s="67" t="s">
        <v>308</v>
      </c>
      <c r="C325" s="67"/>
      <c r="D325" s="88"/>
      <c r="E325" s="156"/>
      <c r="F325" s="43"/>
    </row>
    <row r="326" spans="1:6" ht="15">
      <c r="A326" s="154"/>
      <c r="B326" s="67"/>
      <c r="C326" s="67"/>
      <c r="D326" s="88"/>
      <c r="E326" s="156"/>
      <c r="F326" s="43"/>
    </row>
    <row r="327" spans="1:6" ht="120">
      <c r="A327" s="154">
        <v>6.01</v>
      </c>
      <c r="B327" s="132" t="s">
        <v>163</v>
      </c>
      <c r="C327" s="73" t="s">
        <v>310</v>
      </c>
      <c r="D327" s="110">
        <v>32.270000000000003</v>
      </c>
      <c r="E327" s="318"/>
      <c r="F327" s="44">
        <f>D327*E327</f>
        <v>0</v>
      </c>
    </row>
    <row r="328" spans="1:6" ht="15">
      <c r="A328" s="154"/>
      <c r="B328" s="177"/>
      <c r="C328" s="177"/>
      <c r="D328" s="110"/>
      <c r="E328" s="92"/>
      <c r="F328" s="44"/>
    </row>
    <row r="329" spans="1:6" ht="15.75" thickBot="1">
      <c r="B329" s="163" t="s">
        <v>9</v>
      </c>
      <c r="C329" s="163"/>
      <c r="D329" s="163"/>
      <c r="E329" s="165"/>
      <c r="F329" s="48">
        <f>+SUM(F327:F327)</f>
        <v>0</v>
      </c>
    </row>
    <row r="330" spans="1:6" ht="15.75" thickTop="1">
      <c r="B330" s="178"/>
      <c r="C330" s="178"/>
      <c r="D330" s="178"/>
      <c r="E330" s="138"/>
      <c r="F330" s="45"/>
    </row>
    <row r="331" spans="1:6" ht="15">
      <c r="B331" s="178"/>
      <c r="C331" s="178"/>
      <c r="D331" s="178"/>
      <c r="E331" s="138"/>
      <c r="F331" s="45"/>
    </row>
    <row r="332" spans="1:6" ht="18.75">
      <c r="A332" s="179" t="s">
        <v>24</v>
      </c>
      <c r="B332" s="180" t="s">
        <v>51</v>
      </c>
      <c r="C332" s="178"/>
      <c r="D332" s="178"/>
      <c r="E332" s="138"/>
      <c r="F332" s="45"/>
    </row>
    <row r="333" spans="1:6" ht="18.75">
      <c r="A333" s="179"/>
      <c r="B333" s="180"/>
      <c r="C333" s="178"/>
      <c r="D333" s="178"/>
      <c r="E333" s="138"/>
      <c r="F333" s="45"/>
    </row>
    <row r="334" spans="1:6" ht="15">
      <c r="A334" s="154" t="s">
        <v>20</v>
      </c>
      <c r="B334" s="155" t="s">
        <v>180</v>
      </c>
      <c r="C334" s="178"/>
      <c r="D334" s="178"/>
      <c r="E334" s="138"/>
      <c r="F334" s="45"/>
    </row>
    <row r="335" spans="1:6" ht="15">
      <c r="A335" s="154"/>
      <c r="B335" s="155"/>
      <c r="C335" s="178"/>
      <c r="D335" s="178"/>
      <c r="E335" s="138"/>
      <c r="F335" s="45"/>
    </row>
    <row r="336" spans="1:6" ht="45">
      <c r="A336" s="154">
        <v>1.01</v>
      </c>
      <c r="B336" s="132" t="s">
        <v>471</v>
      </c>
      <c r="C336" s="73" t="s">
        <v>21</v>
      </c>
      <c r="D336" s="110">
        <v>1</v>
      </c>
      <c r="E336" s="318"/>
      <c r="F336" s="44">
        <f>D336*E336</f>
        <v>0</v>
      </c>
    </row>
    <row r="337" spans="1:6" ht="15">
      <c r="A337" s="154"/>
      <c r="B337" s="132"/>
      <c r="C337" s="73"/>
      <c r="D337" s="110"/>
      <c r="E337" s="92"/>
      <c r="F337" s="44"/>
    </row>
    <row r="338" spans="1:6" ht="30">
      <c r="A338" s="154">
        <f>SUM(A336,0.01)</f>
        <v>1.02</v>
      </c>
      <c r="B338" s="132" t="s">
        <v>470</v>
      </c>
      <c r="C338" s="73" t="s">
        <v>21</v>
      </c>
      <c r="D338" s="110">
        <v>1</v>
      </c>
      <c r="E338" s="318"/>
      <c r="F338" s="44">
        <f>D338*E338</f>
        <v>0</v>
      </c>
    </row>
    <row r="339" spans="1:6" ht="15">
      <c r="A339" s="154"/>
      <c r="B339" s="132"/>
      <c r="C339" s="73"/>
      <c r="D339" s="110"/>
      <c r="E339" s="92"/>
      <c r="F339" s="44"/>
    </row>
    <row r="340" spans="1:6" ht="15">
      <c r="A340" s="154">
        <f>SUM(A338,0.01)</f>
        <v>1.03</v>
      </c>
      <c r="B340" s="132" t="s">
        <v>181</v>
      </c>
      <c r="C340" s="73" t="s">
        <v>21</v>
      </c>
      <c r="D340" s="110">
        <v>1</v>
      </c>
      <c r="E340" s="318"/>
      <c r="F340" s="44">
        <f>D340*E340</f>
        <v>0</v>
      </c>
    </row>
    <row r="341" spans="1:6" ht="15">
      <c r="A341" s="154"/>
      <c r="B341" s="132"/>
      <c r="C341" s="73"/>
      <c r="D341" s="110"/>
      <c r="E341" s="92"/>
      <c r="F341" s="44"/>
    </row>
    <row r="342" spans="1:6" ht="375">
      <c r="A342" s="154">
        <f>SUM(A340,0.01)</f>
        <v>1.04</v>
      </c>
      <c r="B342" s="132" t="s">
        <v>468</v>
      </c>
      <c r="C342" s="73" t="s">
        <v>21</v>
      </c>
      <c r="D342" s="110">
        <v>1</v>
      </c>
      <c r="E342" s="318"/>
      <c r="F342" s="44">
        <f>D342*E342</f>
        <v>0</v>
      </c>
    </row>
    <row r="343" spans="1:6" ht="15">
      <c r="A343" s="154"/>
      <c r="B343" s="132"/>
      <c r="C343" s="73"/>
      <c r="D343" s="110"/>
      <c r="E343" s="92"/>
      <c r="F343" s="44"/>
    </row>
    <row r="344" spans="1:6" ht="345">
      <c r="A344" s="154">
        <f>SUM(A342,0.01)</f>
        <v>1.05</v>
      </c>
      <c r="B344" s="132" t="s">
        <v>469</v>
      </c>
      <c r="C344" s="73" t="s">
        <v>21</v>
      </c>
      <c r="D344" s="110">
        <v>1</v>
      </c>
      <c r="E344" s="318"/>
      <c r="F344" s="44">
        <f>D344*E344</f>
        <v>0</v>
      </c>
    </row>
    <row r="345" spans="1:6" ht="15">
      <c r="A345" s="154"/>
      <c r="B345" s="132"/>
      <c r="C345" s="73"/>
      <c r="D345" s="110"/>
      <c r="E345" s="92"/>
      <c r="F345" s="44"/>
    </row>
    <row r="346" spans="1:6" ht="15.75" thickBot="1">
      <c r="B346" s="163" t="s">
        <v>183</v>
      </c>
      <c r="C346" s="164"/>
      <c r="D346" s="163"/>
      <c r="E346" s="165"/>
      <c r="F346" s="104">
        <f>SUM(F336:F344)</f>
        <v>0</v>
      </c>
    </row>
    <row r="347" spans="1:6" ht="15.75" thickTop="1">
      <c r="B347" s="178"/>
      <c r="C347" s="181"/>
      <c r="D347" s="178"/>
      <c r="E347" s="138"/>
      <c r="F347" s="45"/>
    </row>
    <row r="348" spans="1:6" ht="15">
      <c r="A348" s="154" t="s">
        <v>179</v>
      </c>
      <c r="B348" s="155" t="s">
        <v>170</v>
      </c>
      <c r="C348" s="178"/>
      <c r="D348" s="178"/>
      <c r="E348" s="138"/>
      <c r="F348" s="45"/>
    </row>
    <row r="349" spans="1:6" ht="15">
      <c r="B349" s="178"/>
      <c r="C349" s="178"/>
      <c r="D349" s="178"/>
      <c r="E349" s="138"/>
      <c r="F349" s="45"/>
    </row>
    <row r="350" spans="1:6" ht="75">
      <c r="A350" s="68">
        <v>2.0099999999999998</v>
      </c>
      <c r="B350" s="132" t="s">
        <v>171</v>
      </c>
      <c r="C350" s="158"/>
      <c r="D350" s="88">
        <v>0.1</v>
      </c>
      <c r="E350" s="321">
        <f>SUM(F40,F51)</f>
        <v>0</v>
      </c>
      <c r="F350" s="44">
        <f>D350*E350</f>
        <v>0</v>
      </c>
    </row>
    <row r="352" spans="1:6" ht="15.75" thickBot="1">
      <c r="B352" s="163" t="s">
        <v>182</v>
      </c>
      <c r="C352" s="164"/>
      <c r="D352" s="163"/>
      <c r="E352" s="165"/>
      <c r="F352" s="104">
        <f>SUM(F350:F350)</f>
        <v>0</v>
      </c>
    </row>
    <row r="353" spans="1:6" ht="13.5" thickTop="1"/>
    <row r="355" spans="1:6" ht="18.75">
      <c r="A355" s="179" t="s">
        <v>190</v>
      </c>
      <c r="B355" s="180" t="s">
        <v>191</v>
      </c>
    </row>
    <row r="357" spans="1:6">
      <c r="A357" s="182" t="s">
        <v>192</v>
      </c>
      <c r="B357" s="183" t="s">
        <v>193</v>
      </c>
      <c r="C357" s="184"/>
      <c r="D357" s="185"/>
      <c r="E357" s="184"/>
      <c r="F357" s="186"/>
    </row>
    <row r="358" spans="1:6">
      <c r="A358" s="182"/>
      <c r="B358" s="183"/>
      <c r="C358" s="184"/>
      <c r="D358" s="185"/>
      <c r="E358" s="184"/>
      <c r="F358" s="186"/>
    </row>
    <row r="359" spans="1:6">
      <c r="A359" s="182"/>
      <c r="B359" s="187" t="s">
        <v>472</v>
      </c>
      <c r="C359" s="184"/>
      <c r="D359" s="185"/>
      <c r="E359" s="184"/>
      <c r="F359" s="186"/>
    </row>
    <row r="360" spans="1:6">
      <c r="A360" s="182"/>
      <c r="B360" s="183"/>
      <c r="C360" s="184"/>
      <c r="D360" s="185"/>
      <c r="E360" s="184"/>
      <c r="F360" s="186"/>
    </row>
    <row r="361" spans="1:6" ht="25.5">
      <c r="A361" s="182">
        <v>1</v>
      </c>
      <c r="B361" s="188" t="s">
        <v>473</v>
      </c>
      <c r="C361" s="184"/>
      <c r="D361" s="185"/>
      <c r="E361" s="184"/>
      <c r="F361" s="186"/>
    </row>
    <row r="362" spans="1:6">
      <c r="A362" s="182"/>
      <c r="B362" s="188"/>
      <c r="C362" s="184" t="s">
        <v>21</v>
      </c>
      <c r="D362" s="185">
        <v>1</v>
      </c>
      <c r="E362" s="322"/>
      <c r="F362" s="196">
        <f>+E362*D362</f>
        <v>0</v>
      </c>
    </row>
    <row r="363" spans="1:6">
      <c r="A363" s="182"/>
      <c r="B363" s="188"/>
      <c r="C363" s="184"/>
      <c r="D363" s="185"/>
      <c r="E363" s="184"/>
      <c r="F363" s="186"/>
    </row>
    <row r="364" spans="1:6" ht="25.5">
      <c r="A364" s="182">
        <v>2</v>
      </c>
      <c r="B364" s="188" t="s">
        <v>474</v>
      </c>
      <c r="C364" s="184"/>
      <c r="D364" s="185"/>
      <c r="E364" s="184"/>
      <c r="F364" s="186"/>
    </row>
    <row r="365" spans="1:6">
      <c r="A365" s="182"/>
      <c r="B365" s="188"/>
      <c r="C365" s="184" t="s">
        <v>21</v>
      </c>
      <c r="D365" s="185">
        <v>1</v>
      </c>
      <c r="E365" s="322"/>
      <c r="F365" s="196">
        <f>+E365*D365</f>
        <v>0</v>
      </c>
    </row>
    <row r="366" spans="1:6">
      <c r="A366" s="182"/>
      <c r="B366" s="188"/>
      <c r="C366" s="184"/>
      <c r="D366" s="185"/>
      <c r="E366" s="184"/>
      <c r="F366" s="186"/>
    </row>
    <row r="367" spans="1:6" ht="25.5">
      <c r="A367" s="182">
        <v>3</v>
      </c>
      <c r="B367" s="188" t="s">
        <v>475</v>
      </c>
      <c r="C367" s="184"/>
      <c r="D367" s="185"/>
      <c r="E367" s="184"/>
      <c r="F367" s="186"/>
    </row>
    <row r="368" spans="1:6">
      <c r="A368" s="182"/>
      <c r="B368" s="188"/>
      <c r="C368" s="184" t="s">
        <v>21</v>
      </c>
      <c r="D368" s="185">
        <v>1</v>
      </c>
      <c r="E368" s="322"/>
      <c r="F368" s="196">
        <f>+E368*D368</f>
        <v>0</v>
      </c>
    </row>
    <row r="369" spans="1:6">
      <c r="A369" s="182"/>
      <c r="B369" s="188"/>
      <c r="C369" s="184"/>
      <c r="D369" s="185"/>
      <c r="E369" s="184"/>
      <c r="F369" s="186"/>
    </row>
    <row r="370" spans="1:6" ht="38.25">
      <c r="A370" s="182">
        <v>4</v>
      </c>
      <c r="B370" s="188" t="s">
        <v>476</v>
      </c>
      <c r="C370" s="184"/>
      <c r="D370" s="185"/>
      <c r="E370" s="184"/>
      <c r="F370" s="186"/>
    </row>
    <row r="371" spans="1:6">
      <c r="A371" s="182"/>
      <c r="B371" s="188"/>
      <c r="C371" s="184" t="s">
        <v>33</v>
      </c>
      <c r="D371" s="185">
        <v>7</v>
      </c>
      <c r="E371" s="322"/>
      <c r="F371" s="196">
        <f>+E371*D371</f>
        <v>0</v>
      </c>
    </row>
    <row r="372" spans="1:6">
      <c r="A372" s="182"/>
      <c r="B372" s="188"/>
      <c r="C372" s="184"/>
      <c r="D372" s="185"/>
      <c r="E372" s="184"/>
      <c r="F372" s="186"/>
    </row>
    <row r="373" spans="1:6" ht="38.25">
      <c r="A373" s="182">
        <v>5</v>
      </c>
      <c r="B373" s="188" t="s">
        <v>477</v>
      </c>
      <c r="C373" s="184"/>
      <c r="D373" s="185"/>
      <c r="E373" s="184"/>
      <c r="F373" s="186"/>
    </row>
    <row r="374" spans="1:6">
      <c r="A374" s="182"/>
      <c r="B374" s="188"/>
      <c r="C374" s="184" t="s">
        <v>33</v>
      </c>
      <c r="D374" s="185">
        <v>7</v>
      </c>
      <c r="E374" s="322"/>
      <c r="F374" s="196">
        <f>+E374*D374</f>
        <v>0</v>
      </c>
    </row>
    <row r="375" spans="1:6">
      <c r="A375" s="182"/>
      <c r="B375" s="188"/>
      <c r="C375" s="184"/>
      <c r="D375" s="185"/>
      <c r="E375" s="184"/>
      <c r="F375" s="186"/>
    </row>
    <row r="376" spans="1:6" ht="38.25">
      <c r="A376" s="182">
        <v>6</v>
      </c>
      <c r="B376" s="188" t="s">
        <v>478</v>
      </c>
      <c r="C376" s="184"/>
      <c r="D376" s="185"/>
      <c r="E376" s="184"/>
      <c r="F376" s="186"/>
    </row>
    <row r="377" spans="1:6" ht="25.5">
      <c r="A377" s="182"/>
      <c r="B377" s="188" t="s">
        <v>479</v>
      </c>
      <c r="C377" s="184" t="s">
        <v>33</v>
      </c>
      <c r="D377" s="185">
        <v>7</v>
      </c>
      <c r="E377" s="322"/>
      <c r="F377" s="196">
        <f>+E377*D377</f>
        <v>0</v>
      </c>
    </row>
    <row r="378" spans="1:6">
      <c r="A378" s="182"/>
      <c r="B378" s="188"/>
      <c r="C378" s="184"/>
      <c r="D378" s="185"/>
      <c r="E378" s="184"/>
      <c r="F378" s="186"/>
    </row>
    <row r="379" spans="1:6">
      <c r="A379" s="182"/>
      <c r="B379" s="188"/>
      <c r="C379" s="184"/>
      <c r="D379" s="185"/>
      <c r="E379" s="184"/>
      <c r="F379" s="186"/>
    </row>
    <row r="380" spans="1:6" ht="25.5">
      <c r="A380" s="182">
        <v>7</v>
      </c>
      <c r="B380" s="188" t="s">
        <v>480</v>
      </c>
      <c r="C380" s="184"/>
      <c r="D380" s="185"/>
      <c r="E380" s="184"/>
      <c r="F380" s="186"/>
    </row>
    <row r="381" spans="1:6" ht="25.5">
      <c r="A381" s="182"/>
      <c r="B381" s="188" t="s">
        <v>481</v>
      </c>
      <c r="C381" s="184" t="s">
        <v>33</v>
      </c>
      <c r="D381" s="185">
        <v>7</v>
      </c>
      <c r="E381" s="322"/>
      <c r="F381" s="196">
        <f>+E381*D381</f>
        <v>0</v>
      </c>
    </row>
    <row r="382" spans="1:6">
      <c r="A382" s="182"/>
      <c r="B382" s="188"/>
      <c r="C382" s="184"/>
      <c r="D382" s="185"/>
      <c r="E382" s="184"/>
      <c r="F382" s="186"/>
    </row>
    <row r="383" spans="1:6" ht="51">
      <c r="A383" s="182">
        <v>8</v>
      </c>
      <c r="B383" s="188" t="s">
        <v>482</v>
      </c>
      <c r="C383" s="184"/>
      <c r="D383" s="185"/>
      <c r="E383" s="184"/>
      <c r="F383" s="186"/>
    </row>
    <row r="384" spans="1:6" ht="25.5">
      <c r="A384" s="182"/>
      <c r="B384" s="188" t="s">
        <v>483</v>
      </c>
      <c r="C384" s="184" t="s">
        <v>33</v>
      </c>
      <c r="D384" s="185">
        <v>7</v>
      </c>
      <c r="E384" s="322"/>
      <c r="F384" s="196">
        <f>+E384*D384</f>
        <v>0</v>
      </c>
    </row>
    <row r="385" spans="1:6">
      <c r="A385" s="182"/>
      <c r="B385" s="188"/>
      <c r="C385" s="184"/>
      <c r="D385" s="185"/>
      <c r="E385" s="184"/>
      <c r="F385" s="186"/>
    </row>
    <row r="386" spans="1:6" ht="25.5">
      <c r="A386" s="182">
        <v>9</v>
      </c>
      <c r="B386" s="188" t="s">
        <v>484</v>
      </c>
      <c r="C386" s="184"/>
      <c r="D386" s="185"/>
      <c r="E386" s="184"/>
      <c r="F386" s="186"/>
    </row>
    <row r="387" spans="1:6">
      <c r="A387" s="182"/>
      <c r="B387" s="188" t="s">
        <v>485</v>
      </c>
      <c r="C387" s="184" t="s">
        <v>33</v>
      </c>
      <c r="D387" s="185">
        <v>7</v>
      </c>
      <c r="E387" s="322"/>
      <c r="F387" s="196">
        <f>+E387*D387</f>
        <v>0</v>
      </c>
    </row>
    <row r="388" spans="1:6">
      <c r="A388" s="187"/>
      <c r="B388" s="188"/>
      <c r="C388" s="184"/>
      <c r="D388" s="185"/>
      <c r="E388" s="184"/>
      <c r="F388" s="186"/>
    </row>
    <row r="389" spans="1:6">
      <c r="A389" s="189"/>
      <c r="B389" s="187" t="s">
        <v>194</v>
      </c>
      <c r="C389" s="190"/>
      <c r="D389" s="191"/>
      <c r="E389" s="192"/>
      <c r="F389" s="193"/>
    </row>
    <row r="390" spans="1:6">
      <c r="A390" s="189"/>
      <c r="B390" s="194"/>
      <c r="C390" s="190"/>
      <c r="D390" s="191"/>
      <c r="E390" s="192"/>
      <c r="F390" s="193"/>
    </row>
    <row r="391" spans="1:6" ht="38.25">
      <c r="A391" s="187">
        <v>1</v>
      </c>
      <c r="B391" s="188" t="s">
        <v>195</v>
      </c>
      <c r="C391" s="184"/>
      <c r="D391" s="184"/>
      <c r="E391" s="195"/>
      <c r="F391" s="196"/>
    </row>
    <row r="392" spans="1:6">
      <c r="A392" s="187"/>
      <c r="B392" s="188"/>
      <c r="C392" s="184" t="s">
        <v>21</v>
      </c>
      <c r="D392" s="184">
        <v>1</v>
      </c>
      <c r="E392" s="322"/>
      <c r="F392" s="196">
        <f>+E392*D392</f>
        <v>0</v>
      </c>
    </row>
    <row r="393" spans="1:6">
      <c r="A393" s="187"/>
      <c r="B393" s="197"/>
      <c r="C393" s="184"/>
      <c r="D393" s="198"/>
      <c r="E393" s="199"/>
      <c r="F393" s="200"/>
    </row>
    <row r="394" spans="1:6" ht="51">
      <c r="A394" s="187">
        <v>2</v>
      </c>
      <c r="B394" s="7" t="s">
        <v>196</v>
      </c>
      <c r="C394" s="8"/>
      <c r="D394" s="8"/>
      <c r="E394" s="9"/>
      <c r="F394" s="200"/>
    </row>
    <row r="395" spans="1:6">
      <c r="A395" s="10"/>
      <c r="B395" s="11" t="s">
        <v>197</v>
      </c>
      <c r="C395" s="8"/>
      <c r="D395" s="8"/>
      <c r="E395" s="9"/>
      <c r="F395" s="200"/>
    </row>
    <row r="396" spans="1:6">
      <c r="A396" s="10"/>
      <c r="B396" s="11" t="s">
        <v>198</v>
      </c>
      <c r="C396" s="8"/>
      <c r="D396" s="8"/>
      <c r="E396" s="9"/>
      <c r="F396" s="200"/>
    </row>
    <row r="397" spans="1:6" ht="25.5">
      <c r="A397" s="10"/>
      <c r="B397" s="11" t="s">
        <v>199</v>
      </c>
      <c r="C397" s="8"/>
      <c r="D397" s="12"/>
      <c r="E397" s="13"/>
      <c r="F397" s="200"/>
    </row>
    <row r="398" spans="1:6" ht="38.25">
      <c r="A398" s="10"/>
      <c r="B398" s="11" t="s">
        <v>200</v>
      </c>
      <c r="C398" s="201" t="s">
        <v>21</v>
      </c>
      <c r="D398" s="201">
        <v>1</v>
      </c>
      <c r="E398" s="323"/>
      <c r="F398" s="196">
        <f>+E398*D398</f>
        <v>0</v>
      </c>
    </row>
    <row r="399" spans="1:6">
      <c r="A399" s="187"/>
      <c r="B399" s="197"/>
      <c r="C399" s="184"/>
      <c r="D399" s="198"/>
      <c r="E399" s="199"/>
      <c r="F399" s="200"/>
    </row>
    <row r="400" spans="1:6" ht="25.5">
      <c r="A400" s="187">
        <v>3</v>
      </c>
      <c r="B400" s="188" t="s">
        <v>201</v>
      </c>
      <c r="C400" s="184"/>
      <c r="D400" s="184"/>
      <c r="E400" s="195"/>
      <c r="F400" s="196"/>
    </row>
    <row r="401" spans="1:6">
      <c r="A401" s="187"/>
      <c r="B401" s="188"/>
      <c r="C401" s="184" t="s">
        <v>21</v>
      </c>
      <c r="D401" s="184">
        <v>1</v>
      </c>
      <c r="E401" s="322"/>
      <c r="F401" s="196">
        <f>+E401*D401</f>
        <v>0</v>
      </c>
    </row>
    <row r="402" spans="1:6">
      <c r="A402" s="187"/>
      <c r="B402" s="197"/>
      <c r="C402" s="184"/>
      <c r="D402" s="198"/>
      <c r="E402" s="199"/>
      <c r="F402" s="200"/>
    </row>
    <row r="403" spans="1:6" ht="38.25">
      <c r="A403" s="187">
        <v>4</v>
      </c>
      <c r="B403" s="7" t="s">
        <v>202</v>
      </c>
      <c r="C403" s="184"/>
      <c r="D403" s="198"/>
      <c r="E403" s="199"/>
      <c r="F403" s="200"/>
    </row>
    <row r="404" spans="1:6" ht="38.25">
      <c r="A404" s="187"/>
      <c r="B404" s="11" t="s">
        <v>203</v>
      </c>
      <c r="C404" s="201" t="s">
        <v>21</v>
      </c>
      <c r="D404" s="201">
        <v>1</v>
      </c>
      <c r="E404" s="323"/>
      <c r="F404" s="196">
        <f>+E404*D404</f>
        <v>0</v>
      </c>
    </row>
    <row r="405" spans="1:6">
      <c r="A405" s="187"/>
      <c r="B405" s="197"/>
      <c r="C405" s="184"/>
      <c r="D405" s="198"/>
      <c r="E405" s="199"/>
      <c r="F405" s="200"/>
    </row>
    <row r="406" spans="1:6" ht="25.5">
      <c r="A406" s="187">
        <v>5</v>
      </c>
      <c r="B406" s="188" t="s">
        <v>204</v>
      </c>
      <c r="C406" s="184"/>
      <c r="D406" s="184"/>
      <c r="E406" s="195"/>
      <c r="F406" s="196"/>
    </row>
    <row r="407" spans="1:6">
      <c r="A407" s="187"/>
      <c r="B407" s="188"/>
      <c r="C407" s="184" t="s">
        <v>21</v>
      </c>
      <c r="D407" s="184">
        <v>1</v>
      </c>
      <c r="E407" s="322"/>
      <c r="F407" s="196">
        <f>+E407*D407</f>
        <v>0</v>
      </c>
    </row>
    <row r="408" spans="1:6">
      <c r="A408" s="187"/>
      <c r="B408" s="197"/>
      <c r="C408" s="184"/>
      <c r="D408" s="198"/>
      <c r="E408" s="199"/>
      <c r="F408" s="200"/>
    </row>
    <row r="409" spans="1:6" ht="76.5">
      <c r="A409" s="187">
        <v>6</v>
      </c>
      <c r="B409" s="202" t="s">
        <v>205</v>
      </c>
      <c r="C409" s="14"/>
      <c r="D409" s="14"/>
      <c r="E409" s="14"/>
      <c r="F409" s="14"/>
    </row>
    <row r="410" spans="1:6" ht="25.5">
      <c r="A410" s="187"/>
      <c r="B410" s="202" t="s">
        <v>206</v>
      </c>
      <c r="C410" s="201" t="s">
        <v>21</v>
      </c>
      <c r="D410" s="201">
        <v>1</v>
      </c>
      <c r="E410" s="323"/>
      <c r="F410" s="196">
        <f>+E410*D410</f>
        <v>0</v>
      </c>
    </row>
    <row r="411" spans="1:6">
      <c r="A411" s="187"/>
      <c r="B411" s="11"/>
      <c r="C411" s="14"/>
      <c r="D411" s="14"/>
      <c r="E411" s="14"/>
      <c r="F411" s="14"/>
    </row>
    <row r="412" spans="1:6" ht="76.5">
      <c r="A412" s="187">
        <v>7</v>
      </c>
      <c r="B412" s="202" t="s">
        <v>207</v>
      </c>
      <c r="C412" s="14"/>
      <c r="D412" s="14"/>
      <c r="E412" s="14"/>
      <c r="F412" s="14"/>
    </row>
    <row r="413" spans="1:6" ht="25.5">
      <c r="A413" s="187"/>
      <c r="B413" s="202" t="s">
        <v>208</v>
      </c>
      <c r="C413" s="201" t="s">
        <v>21</v>
      </c>
      <c r="D413" s="201">
        <v>1</v>
      </c>
      <c r="E413" s="323"/>
      <c r="F413" s="196">
        <f>+E413*D413</f>
        <v>0</v>
      </c>
    </row>
    <row r="414" spans="1:6">
      <c r="A414" s="187"/>
      <c r="B414" s="11"/>
      <c r="C414" s="14"/>
      <c r="D414" s="14"/>
      <c r="E414" s="14"/>
      <c r="F414" s="14"/>
    </row>
    <row r="415" spans="1:6" ht="25.5">
      <c r="A415" s="187">
        <v>8</v>
      </c>
      <c r="B415" s="7" t="s">
        <v>209</v>
      </c>
      <c r="C415" s="201" t="s">
        <v>21</v>
      </c>
      <c r="D415" s="201">
        <v>1</v>
      </c>
      <c r="E415" s="323"/>
      <c r="F415" s="196">
        <f>+E415*D415</f>
        <v>0</v>
      </c>
    </row>
    <row r="416" spans="1:6">
      <c r="A416" s="187"/>
      <c r="B416" s="197"/>
      <c r="C416" s="184"/>
      <c r="D416" s="198"/>
      <c r="E416" s="199"/>
      <c r="F416" s="200"/>
    </row>
    <row r="417" spans="1:6" ht="204">
      <c r="A417" s="187">
        <v>9</v>
      </c>
      <c r="B417" s="203" t="s">
        <v>210</v>
      </c>
      <c r="C417" s="204"/>
      <c r="D417" s="204"/>
      <c r="E417" s="204"/>
      <c r="F417" s="204"/>
    </row>
    <row r="418" spans="1:6" ht="25.5">
      <c r="A418" s="187"/>
      <c r="B418" s="205" t="s">
        <v>211</v>
      </c>
      <c r="C418" s="201" t="s">
        <v>33</v>
      </c>
      <c r="D418" s="201">
        <v>1</v>
      </c>
      <c r="E418" s="324"/>
      <c r="F418" s="196">
        <f>+E418*D418</f>
        <v>0</v>
      </c>
    </row>
    <row r="419" spans="1:6">
      <c r="A419" s="187"/>
      <c r="B419" s="197"/>
      <c r="C419" s="184"/>
      <c r="D419" s="198"/>
      <c r="E419" s="199"/>
      <c r="F419" s="200"/>
    </row>
    <row r="420" spans="1:6" ht="25.5">
      <c r="A420" s="187">
        <v>10</v>
      </c>
      <c r="B420" s="15" t="s">
        <v>212</v>
      </c>
      <c r="C420" s="184"/>
      <c r="D420" s="198"/>
      <c r="E420" s="199"/>
      <c r="F420" s="200"/>
    </row>
    <row r="421" spans="1:6" ht="25.5">
      <c r="A421" s="187"/>
      <c r="B421" s="205" t="s">
        <v>213</v>
      </c>
      <c r="C421" s="201" t="s">
        <v>33</v>
      </c>
      <c r="D421" s="201">
        <v>1</v>
      </c>
      <c r="E421" s="324"/>
      <c r="F421" s="196">
        <f>+E421*D421</f>
        <v>0</v>
      </c>
    </row>
    <row r="422" spans="1:6">
      <c r="A422" s="187"/>
      <c r="B422" s="197"/>
      <c r="C422" s="184"/>
      <c r="D422" s="198"/>
      <c r="E422" s="199"/>
      <c r="F422" s="200"/>
    </row>
    <row r="423" spans="1:6" ht="51">
      <c r="A423" s="187">
        <v>11</v>
      </c>
      <c r="B423" s="16" t="s">
        <v>214</v>
      </c>
      <c r="C423" s="184"/>
      <c r="D423" s="198"/>
      <c r="E423" s="199"/>
      <c r="F423" s="200"/>
    </row>
    <row r="424" spans="1:6" ht="25.5">
      <c r="A424" s="187"/>
      <c r="B424" s="205" t="s">
        <v>215</v>
      </c>
      <c r="C424" s="201" t="s">
        <v>33</v>
      </c>
      <c r="D424" s="201">
        <v>1</v>
      </c>
      <c r="E424" s="324"/>
      <c r="F424" s="196">
        <f>+E424*D424</f>
        <v>0</v>
      </c>
    </row>
    <row r="425" spans="1:6">
      <c r="A425" s="187"/>
      <c r="B425" s="197"/>
      <c r="C425" s="184"/>
      <c r="D425" s="198"/>
      <c r="E425" s="199"/>
      <c r="F425" s="200"/>
    </row>
    <row r="426" spans="1:6" ht="25.5">
      <c r="A426" s="187">
        <v>12</v>
      </c>
      <c r="B426" s="206" t="s">
        <v>216</v>
      </c>
      <c r="C426" s="184"/>
      <c r="D426" s="198"/>
      <c r="E426" s="199"/>
      <c r="F426" s="200"/>
    </row>
    <row r="427" spans="1:6" ht="25.5">
      <c r="A427" s="187"/>
      <c r="B427" s="205" t="s">
        <v>217</v>
      </c>
      <c r="C427" s="201" t="s">
        <v>33</v>
      </c>
      <c r="D427" s="201">
        <v>1</v>
      </c>
      <c r="E427" s="324"/>
      <c r="F427" s="196">
        <f>+E427*D427</f>
        <v>0</v>
      </c>
    </row>
    <row r="428" spans="1:6">
      <c r="A428" s="187"/>
      <c r="B428" s="197"/>
      <c r="C428" s="184"/>
      <c r="D428" s="198"/>
      <c r="E428" s="199"/>
      <c r="F428" s="200"/>
    </row>
    <row r="429" spans="1:6" ht="25.5">
      <c r="A429" s="187">
        <v>13</v>
      </c>
      <c r="B429" s="17" t="s">
        <v>218</v>
      </c>
      <c r="C429" s="184"/>
      <c r="D429" s="198"/>
      <c r="E429" s="199"/>
      <c r="F429" s="200"/>
    </row>
    <row r="430" spans="1:6" ht="25.5">
      <c r="A430" s="187"/>
      <c r="B430" s="205" t="s">
        <v>219</v>
      </c>
      <c r="C430" s="201" t="s">
        <v>33</v>
      </c>
      <c r="D430" s="201">
        <v>3</v>
      </c>
      <c r="E430" s="324"/>
      <c r="F430" s="196">
        <f>+E430*D430</f>
        <v>0</v>
      </c>
    </row>
    <row r="431" spans="1:6">
      <c r="A431" s="187"/>
      <c r="B431" s="197"/>
      <c r="C431" s="184"/>
      <c r="D431" s="198"/>
      <c r="E431" s="199"/>
      <c r="F431" s="200"/>
    </row>
    <row r="432" spans="1:6" ht="76.5">
      <c r="A432" s="187">
        <v>14</v>
      </c>
      <c r="B432" s="15" t="s">
        <v>220</v>
      </c>
      <c r="C432" s="201" t="s">
        <v>33</v>
      </c>
      <c r="D432" s="201">
        <v>1</v>
      </c>
      <c r="E432" s="324"/>
      <c r="F432" s="196">
        <f>+E432*D432</f>
        <v>0</v>
      </c>
    </row>
    <row r="433" spans="1:6">
      <c r="A433" s="187"/>
      <c r="B433" s="197"/>
      <c r="C433" s="184"/>
      <c r="D433" s="198"/>
      <c r="E433" s="199"/>
      <c r="F433" s="200"/>
    </row>
    <row r="434" spans="1:6">
      <c r="A434" s="187">
        <f>COUNT($A$1:A433)+1</f>
        <v>97</v>
      </c>
      <c r="B434" s="207" t="s">
        <v>221</v>
      </c>
      <c r="C434" s="198" t="s">
        <v>21</v>
      </c>
      <c r="D434" s="198">
        <v>1</v>
      </c>
      <c r="E434" s="325"/>
      <c r="F434" s="196">
        <f>+E434*D434</f>
        <v>0</v>
      </c>
    </row>
    <row r="435" spans="1:6">
      <c r="A435" s="187"/>
      <c r="B435" s="207"/>
      <c r="C435" s="198"/>
      <c r="D435" s="198"/>
      <c r="E435" s="326"/>
      <c r="F435" s="196"/>
    </row>
    <row r="436" spans="1:6">
      <c r="A436" s="187">
        <v>16</v>
      </c>
      <c r="B436" s="208" t="s">
        <v>222</v>
      </c>
      <c r="C436" s="184" t="s">
        <v>223</v>
      </c>
      <c r="D436" s="209">
        <v>0.1</v>
      </c>
      <c r="E436" s="199"/>
      <c r="F436" s="200">
        <f>+SUM(F389:F434)*D436</f>
        <v>0</v>
      </c>
    </row>
    <row r="437" spans="1:6">
      <c r="A437" s="210"/>
      <c r="B437" s="210"/>
      <c r="C437" s="211"/>
      <c r="D437" s="211"/>
      <c r="E437" s="211"/>
      <c r="F437" s="212"/>
    </row>
    <row r="438" spans="1:6">
      <c r="A438" s="188"/>
      <c r="B438" s="207"/>
      <c r="C438" s="198"/>
      <c r="D438" s="198"/>
      <c r="E438" s="185" t="s">
        <v>224</v>
      </c>
      <c r="F438" s="213">
        <f>+SUM(F361:F436)</f>
        <v>0</v>
      </c>
    </row>
    <row r="441" spans="1:6" ht="18.75">
      <c r="A441" s="179" t="s">
        <v>225</v>
      </c>
      <c r="B441" s="180" t="s">
        <v>226</v>
      </c>
    </row>
    <row r="443" spans="1:6" ht="45">
      <c r="A443" s="214"/>
      <c r="B443" s="215" t="s">
        <v>227</v>
      </c>
      <c r="C443" s="216"/>
      <c r="D443" s="217"/>
      <c r="E443" s="218"/>
      <c r="F443" s="219"/>
    </row>
    <row r="444" spans="1:6" ht="165.75">
      <c r="A444" s="214"/>
      <c r="B444" s="220" t="s">
        <v>228</v>
      </c>
      <c r="C444" s="216"/>
      <c r="D444" s="217"/>
      <c r="E444" s="218"/>
      <c r="F444" s="219"/>
    </row>
    <row r="445" spans="1:6">
      <c r="A445" s="214"/>
      <c r="B445" s="221"/>
      <c r="C445" s="216"/>
      <c r="D445" s="217"/>
      <c r="E445" s="218"/>
      <c r="F445" s="219"/>
    </row>
    <row r="446" spans="1:6" ht="15">
      <c r="A446" s="214"/>
      <c r="B446" s="43" t="s">
        <v>229</v>
      </c>
      <c r="C446" s="222"/>
      <c r="D446" s="217"/>
      <c r="E446" s="218"/>
      <c r="F446" s="219"/>
    </row>
    <row r="447" spans="1:6">
      <c r="A447" s="214"/>
      <c r="B447" s="223"/>
      <c r="C447" s="222"/>
      <c r="D447" s="217"/>
      <c r="E447" s="218"/>
      <c r="F447" s="219"/>
    </row>
    <row r="448" spans="1:6">
      <c r="A448" s="214"/>
      <c r="B448" s="224" t="s">
        <v>230</v>
      </c>
      <c r="C448" s="222"/>
      <c r="D448" s="217"/>
      <c r="E448" s="219"/>
      <c r="F448" s="219"/>
    </row>
    <row r="449" spans="1:6">
      <c r="A449" s="214"/>
      <c r="B449" s="222"/>
      <c r="C449" s="222"/>
      <c r="D449" s="217"/>
      <c r="E449" s="218"/>
      <c r="F449" s="219"/>
    </row>
    <row r="450" spans="1:6">
      <c r="A450" s="214"/>
      <c r="B450" s="223" t="s">
        <v>231</v>
      </c>
      <c r="C450" s="225"/>
      <c r="D450" s="217"/>
      <c r="E450" s="218"/>
      <c r="F450" s="219">
        <f>F491</f>
        <v>0</v>
      </c>
    </row>
    <row r="451" spans="1:6">
      <c r="A451" s="214"/>
      <c r="B451" s="223"/>
      <c r="C451" s="223"/>
      <c r="D451" s="217"/>
      <c r="E451" s="218"/>
      <c r="F451" s="219"/>
    </row>
    <row r="452" spans="1:6">
      <c r="A452" s="222"/>
      <c r="B452" s="223" t="s">
        <v>232</v>
      </c>
      <c r="C452" s="225"/>
      <c r="D452" s="217"/>
      <c r="E452" s="218"/>
      <c r="F452" s="219">
        <f>F521</f>
        <v>0</v>
      </c>
    </row>
    <row r="453" spans="1:6">
      <c r="A453" s="222"/>
      <c r="B453" s="223"/>
      <c r="C453" s="225"/>
      <c r="D453" s="217"/>
      <c r="E453" s="218"/>
      <c r="F453" s="219"/>
    </row>
    <row r="454" spans="1:6">
      <c r="A454" s="222"/>
      <c r="B454" s="223" t="s">
        <v>233</v>
      </c>
      <c r="C454" s="225"/>
      <c r="D454" s="217"/>
      <c r="E454" s="218"/>
      <c r="F454" s="219">
        <f>F543</f>
        <v>0</v>
      </c>
    </row>
    <row r="455" spans="1:6">
      <c r="A455" s="222"/>
      <c r="B455" s="223"/>
      <c r="C455" s="225"/>
      <c r="D455" s="217"/>
      <c r="E455" s="218"/>
      <c r="F455" s="219"/>
    </row>
    <row r="456" spans="1:6">
      <c r="A456" s="222"/>
      <c r="B456" s="223" t="s">
        <v>234</v>
      </c>
      <c r="C456" s="225"/>
      <c r="D456" s="217"/>
      <c r="E456" s="218"/>
      <c r="F456" s="219">
        <f>F570</f>
        <v>0</v>
      </c>
    </row>
    <row r="457" spans="1:6">
      <c r="A457" s="222"/>
      <c r="B457" s="223"/>
      <c r="C457" s="225"/>
      <c r="D457" s="217"/>
      <c r="E457" s="218"/>
      <c r="F457" s="219"/>
    </row>
    <row r="458" spans="1:6">
      <c r="A458" s="222"/>
      <c r="B458" s="223" t="s">
        <v>235</v>
      </c>
      <c r="C458" s="225"/>
      <c r="D458" s="217"/>
      <c r="E458" s="218"/>
      <c r="F458" s="219">
        <f>F594</f>
        <v>0</v>
      </c>
    </row>
    <row r="459" spans="1:6">
      <c r="A459" s="222"/>
      <c r="B459" s="223"/>
      <c r="C459" s="225"/>
      <c r="D459" s="217"/>
      <c r="E459" s="218"/>
      <c r="F459" s="219"/>
    </row>
    <row r="460" spans="1:6">
      <c r="A460" s="222"/>
      <c r="B460" s="226" t="s">
        <v>236</v>
      </c>
      <c r="C460" s="225"/>
      <c r="D460" s="217"/>
      <c r="E460" s="218"/>
      <c r="F460" s="219">
        <f>F610</f>
        <v>0</v>
      </c>
    </row>
    <row r="461" spans="1:6">
      <c r="A461" s="222"/>
      <c r="B461" s="226"/>
      <c r="C461" s="225"/>
      <c r="D461" s="217"/>
      <c r="E461" s="218"/>
      <c r="F461" s="219"/>
    </row>
    <row r="462" spans="1:6" ht="24">
      <c r="A462" s="222"/>
      <c r="B462" s="226" t="s">
        <v>237</v>
      </c>
      <c r="C462" s="225"/>
      <c r="D462" s="217"/>
      <c r="E462" s="218"/>
      <c r="F462" s="327"/>
    </row>
    <row r="463" spans="1:6">
      <c r="A463" s="214"/>
      <c r="B463" s="226"/>
      <c r="C463" s="225"/>
      <c r="D463" s="217"/>
      <c r="E463" s="218"/>
      <c r="F463" s="219"/>
    </row>
    <row r="464" spans="1:6" ht="24">
      <c r="A464" s="214"/>
      <c r="B464" s="221" t="s">
        <v>238</v>
      </c>
      <c r="C464" s="222"/>
      <c r="D464" s="217"/>
      <c r="E464" s="219"/>
      <c r="F464" s="219">
        <f>SUM(F450:F460)*0.05</f>
        <v>0</v>
      </c>
    </row>
    <row r="465" spans="1:6" ht="13.5" thickBot="1">
      <c r="A465" s="227"/>
      <c r="B465" s="228"/>
      <c r="C465" s="229"/>
      <c r="D465" s="230"/>
      <c r="E465" s="231"/>
      <c r="F465" s="232"/>
    </row>
    <row r="466" spans="1:6" ht="13.5" thickTop="1">
      <c r="A466" s="233"/>
      <c r="B466" s="234"/>
      <c r="C466" s="234"/>
      <c r="D466" s="235"/>
      <c r="E466" s="236"/>
      <c r="F466" s="219"/>
    </row>
    <row r="467" spans="1:6">
      <c r="A467" s="214"/>
      <c r="B467" s="237" t="s">
        <v>239</v>
      </c>
      <c r="C467" s="238"/>
      <c r="D467" s="217"/>
      <c r="E467" s="239"/>
      <c r="F467" s="219">
        <f>SUM(F449:F464)</f>
        <v>0</v>
      </c>
    </row>
    <row r="468" spans="1:6">
      <c r="A468" s="233"/>
      <c r="B468" s="240" t="s">
        <v>240</v>
      </c>
      <c r="C468" s="240"/>
      <c r="D468" s="240"/>
      <c r="E468" s="236"/>
      <c r="F468" s="219">
        <f>F467*0.22</f>
        <v>0</v>
      </c>
    </row>
    <row r="469" spans="1:6">
      <c r="A469" s="214"/>
      <c r="B469" s="237" t="s">
        <v>241</v>
      </c>
      <c r="C469" s="238"/>
      <c r="D469" s="217"/>
      <c r="E469" s="239"/>
      <c r="F469" s="241">
        <f>F467+F468</f>
        <v>0</v>
      </c>
    </row>
    <row r="470" spans="1:6">
      <c r="A470" s="214"/>
      <c r="B470" s="237"/>
      <c r="C470" s="238"/>
      <c r="D470" s="217"/>
      <c r="E470" s="239"/>
      <c r="F470" s="219"/>
    </row>
    <row r="471" spans="1:6">
      <c r="A471" s="214"/>
      <c r="B471" s="237"/>
      <c r="C471" s="238"/>
      <c r="D471" s="217"/>
      <c r="E471" s="239"/>
      <c r="F471" s="219"/>
    </row>
    <row r="472" spans="1:6">
      <c r="A472" s="214"/>
      <c r="B472" s="41" t="s">
        <v>242</v>
      </c>
      <c r="C472" s="242"/>
      <c r="D472" s="217"/>
      <c r="E472" s="218"/>
      <c r="F472" s="219"/>
    </row>
    <row r="473" spans="1:6">
      <c r="A473" s="214"/>
      <c r="B473" s="243"/>
      <c r="C473" s="242"/>
      <c r="D473" s="217"/>
      <c r="E473" s="218"/>
      <c r="F473" s="219"/>
    </row>
    <row r="474" spans="1:6">
      <c r="A474" s="214"/>
      <c r="B474" s="243" t="s">
        <v>243</v>
      </c>
      <c r="C474" s="242"/>
      <c r="D474" s="217"/>
      <c r="E474" s="218"/>
      <c r="F474" s="219"/>
    </row>
    <row r="475" spans="1:6">
      <c r="A475" s="214"/>
      <c r="B475" s="243"/>
      <c r="C475" s="242"/>
      <c r="D475" s="217"/>
      <c r="E475" s="218"/>
      <c r="F475" s="219"/>
    </row>
    <row r="476" spans="1:6">
      <c r="A476" s="244"/>
      <c r="B476" s="226" t="s">
        <v>244</v>
      </c>
      <c r="C476" s="245"/>
      <c r="D476" s="246"/>
      <c r="E476" s="239"/>
      <c r="F476" s="219"/>
    </row>
    <row r="477" spans="1:6" ht="84">
      <c r="A477" s="244"/>
      <c r="B477" s="226" t="s">
        <v>245</v>
      </c>
      <c r="C477" s="245"/>
      <c r="D477" s="246"/>
      <c r="E477" s="239"/>
      <c r="F477" s="219"/>
    </row>
    <row r="478" spans="1:6">
      <c r="A478" s="244"/>
      <c r="B478" s="226"/>
      <c r="C478" s="245"/>
      <c r="D478" s="246"/>
      <c r="E478" s="239"/>
      <c r="F478" s="219"/>
    </row>
    <row r="479" spans="1:6">
      <c r="A479" s="247"/>
      <c r="B479" s="248" t="s">
        <v>246</v>
      </c>
      <c r="C479" s="248"/>
      <c r="D479" s="18"/>
      <c r="E479" s="249"/>
      <c r="F479" s="250"/>
    </row>
    <row r="480" spans="1:6">
      <c r="A480" s="247"/>
      <c r="B480" s="248"/>
      <c r="C480" s="248"/>
      <c r="D480" s="18"/>
      <c r="E480" s="249"/>
      <c r="F480" s="250"/>
    </row>
    <row r="481" spans="1:6" ht="168">
      <c r="A481" s="251">
        <v>1</v>
      </c>
      <c r="B481" s="252" t="s">
        <v>342</v>
      </c>
      <c r="C481" s="216" t="s">
        <v>33</v>
      </c>
      <c r="D481" s="253">
        <v>75</v>
      </c>
      <c r="E481" s="327"/>
      <c r="F481" s="219">
        <f>D481*E481</f>
        <v>0</v>
      </c>
    </row>
    <row r="482" spans="1:6">
      <c r="A482" s="251"/>
      <c r="B482" s="254"/>
      <c r="C482" s="216"/>
      <c r="D482" s="253"/>
      <c r="E482" s="218"/>
      <c r="F482" s="219"/>
    </row>
    <row r="483" spans="1:6" ht="114.75">
      <c r="A483" s="251">
        <v>2</v>
      </c>
      <c r="B483" s="255" t="s">
        <v>343</v>
      </c>
      <c r="C483" s="216" t="s">
        <v>33</v>
      </c>
      <c r="D483" s="253">
        <v>34</v>
      </c>
      <c r="E483" s="327"/>
      <c r="F483" s="219">
        <f>D483*E483</f>
        <v>0</v>
      </c>
    </row>
    <row r="484" spans="1:6">
      <c r="A484" s="251"/>
      <c r="B484" s="255"/>
      <c r="C484" s="216"/>
      <c r="D484" s="253"/>
      <c r="E484" s="218"/>
      <c r="F484" s="219"/>
    </row>
    <row r="485" spans="1:6" ht="127.5">
      <c r="A485" s="251">
        <v>3</v>
      </c>
      <c r="B485" s="255" t="s">
        <v>344</v>
      </c>
      <c r="C485" s="216" t="s">
        <v>33</v>
      </c>
      <c r="D485" s="253">
        <v>5</v>
      </c>
      <c r="E485" s="327"/>
      <c r="F485" s="219">
        <f>D485*E485</f>
        <v>0</v>
      </c>
    </row>
    <row r="486" spans="1:6">
      <c r="A486" s="251"/>
      <c r="B486" s="255"/>
      <c r="C486" s="216"/>
      <c r="D486" s="253"/>
      <c r="E486" s="218"/>
      <c r="F486" s="219"/>
    </row>
    <row r="487" spans="1:6" ht="153">
      <c r="A487" s="256">
        <v>4</v>
      </c>
      <c r="B487" s="255" t="s">
        <v>345</v>
      </c>
      <c r="C487" s="216" t="s">
        <v>33</v>
      </c>
      <c r="D487" s="253">
        <v>5</v>
      </c>
      <c r="E487" s="327"/>
      <c r="F487" s="219">
        <f>D487*E487</f>
        <v>0</v>
      </c>
    </row>
    <row r="488" spans="1:6">
      <c r="A488" s="251"/>
      <c r="B488" s="254"/>
      <c r="C488" s="216"/>
      <c r="D488" s="253"/>
      <c r="E488" s="218"/>
      <c r="F488" s="219"/>
    </row>
    <row r="489" spans="1:6">
      <c r="A489" s="251">
        <v>5</v>
      </c>
      <c r="B489" s="257" t="s">
        <v>247</v>
      </c>
      <c r="C489" s="258" t="s">
        <v>21</v>
      </c>
      <c r="D489" s="253">
        <v>1</v>
      </c>
      <c r="E489" s="327"/>
      <c r="F489" s="219">
        <f>D489*E489</f>
        <v>0</v>
      </c>
    </row>
    <row r="490" spans="1:6" ht="13.5" thickBot="1">
      <c r="A490" s="227"/>
      <c r="B490" s="227"/>
      <c r="C490" s="259"/>
      <c r="D490" s="230"/>
      <c r="E490" s="232"/>
      <c r="F490" s="232"/>
    </row>
    <row r="491" spans="1:6" ht="13.5" thickTop="1">
      <c r="A491" s="233"/>
      <c r="B491" s="260" t="s">
        <v>224</v>
      </c>
      <c r="C491" s="261"/>
      <c r="D491" s="235"/>
      <c r="E491" s="19"/>
      <c r="F491" s="219">
        <f>SUM(F481:F489)</f>
        <v>0</v>
      </c>
    </row>
    <row r="492" spans="1:6">
      <c r="A492" s="251"/>
      <c r="B492" s="253"/>
      <c r="C492" s="262"/>
      <c r="D492" s="217"/>
      <c r="E492" s="218"/>
      <c r="F492" s="253"/>
    </row>
    <row r="493" spans="1:6">
      <c r="A493" s="214"/>
      <c r="B493" s="222"/>
      <c r="C493" s="216"/>
      <c r="D493" s="217"/>
      <c r="E493" s="219"/>
      <c r="F493" s="219"/>
    </row>
    <row r="494" spans="1:6">
      <c r="A494" s="214"/>
      <c r="B494" s="243" t="s">
        <v>248</v>
      </c>
      <c r="C494" s="216"/>
      <c r="D494" s="217"/>
      <c r="E494" s="218"/>
      <c r="F494" s="219"/>
    </row>
    <row r="495" spans="1:6" ht="60">
      <c r="A495" s="263" t="s">
        <v>249</v>
      </c>
      <c r="B495" s="257" t="s">
        <v>346</v>
      </c>
      <c r="C495" s="264"/>
      <c r="D495" s="265"/>
      <c r="E495" s="266"/>
      <c r="F495" s="266"/>
    </row>
    <row r="496" spans="1:6">
      <c r="A496" s="263"/>
      <c r="B496" s="267" t="s">
        <v>250</v>
      </c>
      <c r="C496" s="268" t="s">
        <v>33</v>
      </c>
      <c r="D496" s="265">
        <v>6</v>
      </c>
      <c r="E496" s="328"/>
      <c r="F496" s="19">
        <f>D496*E496</f>
        <v>0</v>
      </c>
    </row>
    <row r="497" spans="1:6">
      <c r="A497" s="263"/>
      <c r="B497" s="267" t="s">
        <v>251</v>
      </c>
      <c r="C497" s="268" t="s">
        <v>33</v>
      </c>
      <c r="D497" s="265">
        <v>2</v>
      </c>
      <c r="E497" s="328"/>
      <c r="F497" s="19">
        <f>D497*E497</f>
        <v>0</v>
      </c>
    </row>
    <row r="498" spans="1:6">
      <c r="A498" s="263"/>
      <c r="B498" s="267" t="s">
        <v>252</v>
      </c>
      <c r="C498" s="268" t="s">
        <v>33</v>
      </c>
      <c r="D498" s="265">
        <v>10</v>
      </c>
      <c r="E498" s="328"/>
      <c r="F498" s="19">
        <f>D498*E498</f>
        <v>0</v>
      </c>
    </row>
    <row r="499" spans="1:6">
      <c r="A499" s="263"/>
      <c r="B499" s="267" t="s">
        <v>253</v>
      </c>
      <c r="C499" s="268" t="s">
        <v>33</v>
      </c>
      <c r="D499" s="265">
        <v>6</v>
      </c>
      <c r="E499" s="328"/>
      <c r="F499" s="19">
        <f>D499*E499</f>
        <v>0</v>
      </c>
    </row>
    <row r="500" spans="1:6">
      <c r="A500" s="263"/>
      <c r="B500" s="267" t="s">
        <v>254</v>
      </c>
      <c r="C500" s="268" t="s">
        <v>33</v>
      </c>
      <c r="D500" s="265">
        <v>24</v>
      </c>
      <c r="E500" s="328"/>
      <c r="F500" s="19">
        <f>D500*E500</f>
        <v>0</v>
      </c>
    </row>
    <row r="501" spans="1:6">
      <c r="A501" s="247"/>
      <c r="B501" s="248"/>
      <c r="C501" s="248"/>
      <c r="D501" s="18"/>
      <c r="E501" s="249"/>
      <c r="F501" s="250"/>
    </row>
    <row r="502" spans="1:6" ht="60">
      <c r="A502" s="270" t="s">
        <v>255</v>
      </c>
      <c r="B502" s="20" t="s">
        <v>347</v>
      </c>
      <c r="C502" s="42"/>
      <c r="D502" s="271"/>
      <c r="E502" s="269"/>
      <c r="F502" s="219"/>
    </row>
    <row r="503" spans="1:6" ht="48">
      <c r="A503" s="270"/>
      <c r="B503" s="21" t="s">
        <v>348</v>
      </c>
      <c r="C503" s="42"/>
      <c r="D503" s="271"/>
      <c r="E503" s="269"/>
      <c r="F503" s="219"/>
    </row>
    <row r="504" spans="1:6">
      <c r="A504" s="251"/>
      <c r="B504" s="20" t="s">
        <v>256</v>
      </c>
      <c r="C504" s="216"/>
      <c r="D504" s="253"/>
      <c r="E504" s="269"/>
      <c r="F504" s="219"/>
    </row>
    <row r="505" spans="1:6" ht="24">
      <c r="A505" s="251"/>
      <c r="B505" s="21" t="s">
        <v>257</v>
      </c>
      <c r="C505" s="216" t="s">
        <v>33</v>
      </c>
      <c r="D505" s="253">
        <v>6</v>
      </c>
      <c r="E505" s="328"/>
      <c r="F505" s="219">
        <f>D505*E505</f>
        <v>0</v>
      </c>
    </row>
    <row r="506" spans="1:6">
      <c r="A506" s="251"/>
      <c r="B506" s="267"/>
      <c r="C506" s="216"/>
      <c r="D506" s="253"/>
      <c r="E506" s="269"/>
      <c r="F506" s="219"/>
    </row>
    <row r="507" spans="1:6">
      <c r="A507" s="251"/>
      <c r="B507" s="267"/>
      <c r="C507" s="216"/>
      <c r="D507" s="253"/>
      <c r="E507" s="269"/>
      <c r="F507" s="219"/>
    </row>
    <row r="508" spans="1:6" ht="24">
      <c r="A508" s="251">
        <v>3</v>
      </c>
      <c r="B508" s="257" t="s">
        <v>258</v>
      </c>
      <c r="C508" s="216"/>
      <c r="D508" s="253"/>
      <c r="E508" s="269"/>
      <c r="F508" s="219"/>
    </row>
    <row r="509" spans="1:6" ht="14.25">
      <c r="A509" s="251"/>
      <c r="B509" s="267" t="s">
        <v>349</v>
      </c>
      <c r="C509" s="222" t="s">
        <v>259</v>
      </c>
      <c r="D509" s="253">
        <v>270</v>
      </c>
      <c r="E509" s="328"/>
      <c r="F509" s="219">
        <f>D509*E509</f>
        <v>0</v>
      </c>
    </row>
    <row r="510" spans="1:6" ht="14.25">
      <c r="A510" s="251"/>
      <c r="B510" s="267" t="s">
        <v>350</v>
      </c>
      <c r="C510" s="222" t="s">
        <v>259</v>
      </c>
      <c r="D510" s="253">
        <v>320</v>
      </c>
      <c r="E510" s="328"/>
      <c r="F510" s="219">
        <f>D510*E510</f>
        <v>0</v>
      </c>
    </row>
    <row r="511" spans="1:6">
      <c r="A511" s="251"/>
      <c r="B511" s="267"/>
      <c r="C511" s="222"/>
      <c r="D511" s="253"/>
      <c r="E511" s="269"/>
      <c r="F511" s="219"/>
    </row>
    <row r="512" spans="1:6" ht="24">
      <c r="A512" s="251">
        <v>4</v>
      </c>
      <c r="B512" s="267" t="s">
        <v>260</v>
      </c>
      <c r="C512" s="261"/>
      <c r="D512" s="22"/>
      <c r="E512" s="269"/>
      <c r="F512" s="272"/>
    </row>
    <row r="513" spans="1:6">
      <c r="A513" s="251"/>
      <c r="B513" s="267" t="s">
        <v>261</v>
      </c>
      <c r="C513" s="216" t="s">
        <v>259</v>
      </c>
      <c r="D513" s="214">
        <v>80</v>
      </c>
      <c r="E513" s="328"/>
      <c r="F513" s="269">
        <f>D513*E513</f>
        <v>0</v>
      </c>
    </row>
    <row r="514" spans="1:6">
      <c r="A514" s="251"/>
      <c r="B514" s="267"/>
      <c r="C514" s="222"/>
      <c r="D514" s="253"/>
      <c r="E514" s="269"/>
      <c r="F514" s="219"/>
    </row>
    <row r="515" spans="1:6" ht="24">
      <c r="A515" s="251">
        <v>5</v>
      </c>
      <c r="B515" s="267" t="s">
        <v>262</v>
      </c>
      <c r="C515" s="216" t="s">
        <v>259</v>
      </c>
      <c r="D515" s="253">
        <v>330</v>
      </c>
      <c r="E515" s="328"/>
      <c r="F515" s="219">
        <f>D515*E515</f>
        <v>0</v>
      </c>
    </row>
    <row r="516" spans="1:6">
      <c r="A516" s="251"/>
      <c r="B516" s="267"/>
      <c r="C516" s="216"/>
      <c r="D516" s="253"/>
      <c r="E516" s="269"/>
      <c r="F516" s="219"/>
    </row>
    <row r="517" spans="1:6" ht="24">
      <c r="A517" s="251">
        <v>6</v>
      </c>
      <c r="B517" s="267" t="s">
        <v>263</v>
      </c>
      <c r="C517" s="216" t="s">
        <v>33</v>
      </c>
      <c r="D517" s="253">
        <v>24</v>
      </c>
      <c r="E517" s="328"/>
      <c r="F517" s="219">
        <f>D517*E517</f>
        <v>0</v>
      </c>
    </row>
    <row r="518" spans="1:6">
      <c r="A518" s="251"/>
      <c r="B518" s="267"/>
      <c r="C518" s="216"/>
      <c r="D518" s="253"/>
      <c r="E518" s="269"/>
      <c r="F518" s="219"/>
    </row>
    <row r="519" spans="1:6" ht="36.75" thickBot="1">
      <c r="A519" s="273">
        <v>7</v>
      </c>
      <c r="B519" s="274" t="s">
        <v>264</v>
      </c>
      <c r="C519" s="275" t="s">
        <v>21</v>
      </c>
      <c r="D519" s="276">
        <v>1</v>
      </c>
      <c r="E519" s="329"/>
      <c r="F519" s="232">
        <f>D519*E519</f>
        <v>0</v>
      </c>
    </row>
    <row r="520" spans="1:6" ht="13.5" thickTop="1">
      <c r="A520" s="278"/>
      <c r="B520" s="257"/>
      <c r="C520" s="42"/>
      <c r="D520" s="279"/>
      <c r="E520" s="269"/>
      <c r="F520" s="219"/>
    </row>
    <row r="521" spans="1:6">
      <c r="A521" s="278"/>
      <c r="B521" s="260" t="s">
        <v>297</v>
      </c>
      <c r="C521" s="42"/>
      <c r="D521" s="253"/>
      <c r="E521" s="269"/>
      <c r="F521" s="219">
        <f>SUM(F495:F519)</f>
        <v>0</v>
      </c>
    </row>
    <row r="522" spans="1:6">
      <c r="A522" s="278"/>
      <c r="B522" s="257"/>
      <c r="C522" s="42"/>
      <c r="D522" s="253"/>
      <c r="E522" s="269"/>
      <c r="F522" s="219"/>
    </row>
    <row r="523" spans="1:6">
      <c r="A523" s="214"/>
      <c r="B523" s="243" t="s">
        <v>265</v>
      </c>
      <c r="C523" s="216"/>
      <c r="D523" s="217"/>
      <c r="E523" s="218"/>
      <c r="F523" s="219"/>
    </row>
    <row r="524" spans="1:6">
      <c r="A524" s="247"/>
      <c r="B524" s="248" t="s">
        <v>266</v>
      </c>
      <c r="C524" s="248"/>
      <c r="D524" s="18"/>
      <c r="E524" s="249"/>
      <c r="F524" s="250"/>
    </row>
    <row r="525" spans="1:6" ht="60">
      <c r="A525" s="251">
        <v>1</v>
      </c>
      <c r="B525" s="257" t="s">
        <v>267</v>
      </c>
      <c r="C525" s="216"/>
      <c r="D525" s="253"/>
      <c r="E525" s="269"/>
      <c r="F525" s="219"/>
    </row>
    <row r="526" spans="1:6" ht="36">
      <c r="A526" s="251"/>
      <c r="B526" s="257" t="s">
        <v>268</v>
      </c>
      <c r="C526" s="216" t="s">
        <v>33</v>
      </c>
      <c r="D526" s="253">
        <v>1</v>
      </c>
      <c r="E526" s="328"/>
      <c r="F526" s="219">
        <f>D526*E526</f>
        <v>0</v>
      </c>
    </row>
    <row r="527" spans="1:6">
      <c r="A527" s="251"/>
      <c r="B527" s="257"/>
      <c r="C527" s="216"/>
      <c r="D527" s="253"/>
      <c r="E527" s="269"/>
      <c r="F527" s="219"/>
    </row>
    <row r="528" spans="1:6">
      <c r="A528" s="251">
        <v>2</v>
      </c>
      <c r="B528" s="257" t="s">
        <v>269</v>
      </c>
      <c r="C528" s="216" t="s">
        <v>33</v>
      </c>
      <c r="D528" s="253">
        <v>3</v>
      </c>
      <c r="E528" s="328"/>
      <c r="F528" s="219">
        <f>D528*E528</f>
        <v>0</v>
      </c>
    </row>
    <row r="529" spans="1:6">
      <c r="A529" s="251"/>
      <c r="B529" s="257"/>
      <c r="C529" s="216"/>
      <c r="D529" s="253"/>
      <c r="E529" s="269"/>
      <c r="F529" s="219"/>
    </row>
    <row r="530" spans="1:6">
      <c r="A530" s="251">
        <v>3</v>
      </c>
      <c r="B530" s="257" t="s">
        <v>270</v>
      </c>
      <c r="C530" s="216" t="s">
        <v>29</v>
      </c>
      <c r="D530" s="253">
        <v>6</v>
      </c>
      <c r="E530" s="328"/>
      <c r="F530" s="219">
        <f>D530*E530</f>
        <v>0</v>
      </c>
    </row>
    <row r="531" spans="1:6">
      <c r="A531" s="251"/>
      <c r="B531" s="257"/>
      <c r="C531" s="216"/>
      <c r="D531" s="253"/>
      <c r="E531" s="269"/>
      <c r="F531" s="219"/>
    </row>
    <row r="532" spans="1:6">
      <c r="A532" s="247"/>
      <c r="B532" s="248" t="s">
        <v>271</v>
      </c>
      <c r="C532" s="248"/>
      <c r="D532" s="18"/>
      <c r="E532" s="249"/>
      <c r="F532" s="250"/>
    </row>
    <row r="533" spans="1:6" ht="24">
      <c r="A533" s="251">
        <v>4</v>
      </c>
      <c r="B533" s="257" t="s">
        <v>272</v>
      </c>
      <c r="C533" s="216"/>
      <c r="D533" s="253"/>
      <c r="E533" s="269"/>
      <c r="F533" s="219"/>
    </row>
    <row r="534" spans="1:6">
      <c r="A534" s="251"/>
      <c r="B534" s="257"/>
      <c r="C534" s="216"/>
      <c r="D534" s="253"/>
      <c r="E534" s="269"/>
      <c r="F534" s="219"/>
    </row>
    <row r="535" spans="1:6" ht="14.25">
      <c r="A535" s="251"/>
      <c r="B535" s="267" t="s">
        <v>351</v>
      </c>
      <c r="C535" s="222" t="s">
        <v>259</v>
      </c>
      <c r="D535" s="253">
        <v>60</v>
      </c>
      <c r="E535" s="328"/>
      <c r="F535" s="219">
        <f>D535*E535</f>
        <v>0</v>
      </c>
    </row>
    <row r="536" spans="1:6">
      <c r="A536" s="251"/>
      <c r="B536" s="267" t="s">
        <v>273</v>
      </c>
      <c r="C536" s="222" t="s">
        <v>259</v>
      </c>
      <c r="D536" s="253">
        <v>300</v>
      </c>
      <c r="E536" s="328"/>
      <c r="F536" s="219">
        <f>D536*E536</f>
        <v>0</v>
      </c>
    </row>
    <row r="537" spans="1:6">
      <c r="A537" s="251"/>
      <c r="B537" s="267" t="s">
        <v>274</v>
      </c>
      <c r="C537" s="222" t="s">
        <v>259</v>
      </c>
      <c r="D537" s="253">
        <v>160</v>
      </c>
      <c r="E537" s="328"/>
      <c r="F537" s="219">
        <f>D537*E537</f>
        <v>0</v>
      </c>
    </row>
    <row r="538" spans="1:6">
      <c r="A538" s="251"/>
      <c r="B538" s="267"/>
      <c r="C538" s="222"/>
      <c r="D538" s="253"/>
      <c r="E538" s="269"/>
      <c r="F538" s="219"/>
    </row>
    <row r="539" spans="1:6" ht="24">
      <c r="A539" s="251">
        <v>5</v>
      </c>
      <c r="B539" s="267" t="s">
        <v>262</v>
      </c>
      <c r="C539" s="216" t="s">
        <v>259</v>
      </c>
      <c r="D539" s="253">
        <v>250</v>
      </c>
      <c r="E539" s="328"/>
      <c r="F539" s="219">
        <f>D539*E539</f>
        <v>0</v>
      </c>
    </row>
    <row r="540" spans="1:6">
      <c r="A540" s="251"/>
      <c r="B540" s="267"/>
      <c r="C540" s="216"/>
      <c r="D540" s="253"/>
      <c r="E540" s="269"/>
      <c r="F540" s="219"/>
    </row>
    <row r="541" spans="1:6" ht="24.75" thickBot="1">
      <c r="A541" s="273">
        <v>6</v>
      </c>
      <c r="B541" s="274" t="s">
        <v>275</v>
      </c>
      <c r="C541" s="275" t="s">
        <v>21</v>
      </c>
      <c r="D541" s="276">
        <v>1</v>
      </c>
      <c r="E541" s="329"/>
      <c r="F541" s="232">
        <f>D541*E541</f>
        <v>0</v>
      </c>
    </row>
    <row r="542" spans="1:6" ht="13.5" thickTop="1">
      <c r="A542" s="278"/>
      <c r="B542" s="257"/>
      <c r="C542" s="42"/>
      <c r="D542" s="279"/>
      <c r="E542" s="269"/>
      <c r="F542" s="219"/>
    </row>
    <row r="543" spans="1:6">
      <c r="A543" s="278"/>
      <c r="B543" s="260" t="s">
        <v>297</v>
      </c>
      <c r="C543" s="42"/>
      <c r="D543" s="253"/>
      <c r="E543" s="269"/>
      <c r="F543" s="219">
        <f>SUM(F524:F541)</f>
        <v>0</v>
      </c>
    </row>
    <row r="544" spans="1:6">
      <c r="A544" s="278"/>
      <c r="B544" s="257"/>
      <c r="C544" s="42"/>
      <c r="D544" s="253"/>
      <c r="E544" s="269"/>
      <c r="F544" s="219"/>
    </row>
    <row r="545" spans="1:6">
      <c r="A545" s="278"/>
      <c r="B545" s="243" t="s">
        <v>276</v>
      </c>
      <c r="C545" s="42"/>
      <c r="D545" s="253"/>
      <c r="E545" s="269"/>
      <c r="F545" s="219"/>
    </row>
    <row r="546" spans="1:6">
      <c r="A546" s="278"/>
      <c r="B546" s="243" t="s">
        <v>277</v>
      </c>
      <c r="C546" s="42"/>
      <c r="D546" s="253"/>
      <c r="E546" s="269"/>
      <c r="F546" s="219"/>
    </row>
    <row r="547" spans="1:6">
      <c r="A547" s="278"/>
      <c r="B547" s="257"/>
      <c r="C547" s="42"/>
      <c r="D547" s="253"/>
      <c r="E547" s="269"/>
      <c r="F547" s="219"/>
    </row>
    <row r="548" spans="1:6" ht="72">
      <c r="A548" s="280">
        <v>1</v>
      </c>
      <c r="B548" s="257" t="s">
        <v>352</v>
      </c>
      <c r="C548" s="281"/>
      <c r="D548" s="282"/>
      <c r="E548" s="283"/>
      <c r="F548" s="284"/>
    </row>
    <row r="549" spans="1:6">
      <c r="A549" s="285"/>
      <c r="B549" s="286" t="s">
        <v>278</v>
      </c>
      <c r="C549" s="281"/>
      <c r="D549" s="282"/>
      <c r="E549" s="283"/>
      <c r="F549" s="284"/>
    </row>
    <row r="550" spans="1:6" ht="24">
      <c r="A550" s="285"/>
      <c r="B550" s="257" t="s">
        <v>279</v>
      </c>
      <c r="C550" s="281" t="s">
        <v>29</v>
      </c>
      <c r="D550" s="282">
        <v>8</v>
      </c>
      <c r="E550" s="283"/>
      <c r="F550" s="284"/>
    </row>
    <row r="551" spans="1:6">
      <c r="A551" s="285"/>
      <c r="B551" s="257" t="s">
        <v>280</v>
      </c>
      <c r="C551" s="281" t="s">
        <v>29</v>
      </c>
      <c r="D551" s="282">
        <v>2</v>
      </c>
      <c r="E551" s="283"/>
      <c r="F551" s="284"/>
    </row>
    <row r="552" spans="1:6">
      <c r="A552" s="285"/>
      <c r="B552" s="257" t="s">
        <v>281</v>
      </c>
      <c r="C552" s="281" t="s">
        <v>29</v>
      </c>
      <c r="D552" s="282">
        <v>2</v>
      </c>
      <c r="E552" s="283"/>
      <c r="F552" s="284"/>
    </row>
    <row r="553" spans="1:6">
      <c r="A553" s="285"/>
      <c r="B553" s="286" t="s">
        <v>282</v>
      </c>
      <c r="C553" s="281"/>
      <c r="D553" s="282"/>
      <c r="E553" s="283"/>
      <c r="F553" s="284"/>
    </row>
    <row r="554" spans="1:6" ht="24">
      <c r="A554" s="285"/>
      <c r="B554" s="257" t="s">
        <v>283</v>
      </c>
      <c r="C554" s="281" t="s">
        <v>284</v>
      </c>
      <c r="D554" s="282">
        <v>1</v>
      </c>
      <c r="E554" s="283"/>
      <c r="F554" s="284"/>
    </row>
    <row r="555" spans="1:6">
      <c r="A555" s="285"/>
      <c r="B555" s="285" t="s">
        <v>353</v>
      </c>
      <c r="C555" s="281" t="s">
        <v>284</v>
      </c>
      <c r="D555" s="282">
        <v>1</v>
      </c>
      <c r="E555" s="283"/>
      <c r="F555" s="284"/>
    </row>
    <row r="556" spans="1:6">
      <c r="A556" s="285"/>
      <c r="B556" s="257" t="s">
        <v>285</v>
      </c>
      <c r="C556" s="281" t="s">
        <v>21</v>
      </c>
      <c r="D556" s="282">
        <v>1</v>
      </c>
      <c r="E556" s="283"/>
      <c r="F556" s="284"/>
    </row>
    <row r="557" spans="1:6">
      <c r="A557" s="285"/>
      <c r="B557" s="285" t="s">
        <v>286</v>
      </c>
      <c r="C557" s="281" t="s">
        <v>33</v>
      </c>
      <c r="D557" s="282">
        <v>40</v>
      </c>
      <c r="E557" s="283"/>
      <c r="F557" s="284"/>
    </row>
    <row r="558" spans="1:6">
      <c r="A558" s="285"/>
      <c r="B558" s="285" t="s">
        <v>287</v>
      </c>
      <c r="C558" s="281" t="s">
        <v>33</v>
      </c>
      <c r="D558" s="282">
        <v>3</v>
      </c>
      <c r="E558" s="283"/>
      <c r="F558" s="284"/>
    </row>
    <row r="559" spans="1:6">
      <c r="A559" s="285"/>
      <c r="B559" s="285" t="s">
        <v>288</v>
      </c>
      <c r="C559" s="281" t="s">
        <v>21</v>
      </c>
      <c r="D559" s="282">
        <v>1</v>
      </c>
      <c r="E559" s="283"/>
      <c r="F559" s="284"/>
    </row>
    <row r="560" spans="1:6">
      <c r="A560" s="222"/>
      <c r="B560" s="222" t="s">
        <v>289</v>
      </c>
      <c r="C560" s="222" t="s">
        <v>21</v>
      </c>
      <c r="D560" s="214">
        <v>1</v>
      </c>
      <c r="E560" s="287"/>
      <c r="F560" s="266"/>
    </row>
    <row r="561" spans="1:6">
      <c r="A561" s="222"/>
      <c r="B561" s="222" t="s">
        <v>290</v>
      </c>
      <c r="C561" s="222" t="s">
        <v>21</v>
      </c>
      <c r="D561" s="214">
        <v>1</v>
      </c>
      <c r="E561" s="287"/>
      <c r="F561" s="266"/>
    </row>
    <row r="562" spans="1:6" ht="24">
      <c r="A562" s="285"/>
      <c r="B562" s="257" t="s">
        <v>291</v>
      </c>
      <c r="C562" s="222" t="s">
        <v>21</v>
      </c>
      <c r="D562" s="214">
        <v>1</v>
      </c>
      <c r="E562" s="283"/>
      <c r="F562" s="284"/>
    </row>
    <row r="563" spans="1:6" ht="24">
      <c r="A563" s="285"/>
      <c r="B563" s="257" t="s">
        <v>292</v>
      </c>
      <c r="C563" s="222" t="s">
        <v>21</v>
      </c>
      <c r="D563" s="214">
        <v>1</v>
      </c>
      <c r="E563" s="283"/>
      <c r="F563" s="284"/>
    </row>
    <row r="564" spans="1:6" ht="36">
      <c r="A564" s="285"/>
      <c r="B564" s="257" t="s">
        <v>293</v>
      </c>
      <c r="C564" s="222" t="s">
        <v>21</v>
      </c>
      <c r="D564" s="214">
        <v>1</v>
      </c>
      <c r="E564" s="283"/>
      <c r="F564" s="284"/>
    </row>
    <row r="565" spans="1:6">
      <c r="A565" s="285"/>
      <c r="B565" s="288"/>
      <c r="C565" s="289"/>
      <c r="D565" s="290"/>
      <c r="E565" s="291"/>
      <c r="F565" s="284"/>
    </row>
    <row r="566" spans="1:6">
      <c r="A566" s="285"/>
      <c r="B566" s="285"/>
      <c r="C566" s="281" t="s">
        <v>21</v>
      </c>
      <c r="D566" s="292">
        <v>2</v>
      </c>
      <c r="E566" s="330"/>
      <c r="F566" s="293">
        <f>D566*E566</f>
        <v>0</v>
      </c>
    </row>
    <row r="567" spans="1:6">
      <c r="A567" s="278"/>
      <c r="B567" s="257"/>
      <c r="C567" s="42"/>
      <c r="D567" s="253"/>
      <c r="E567" s="269"/>
      <c r="F567" s="219"/>
    </row>
    <row r="568" spans="1:6" ht="13.5" thickBot="1">
      <c r="A568" s="273"/>
      <c r="B568" s="274"/>
      <c r="C568" s="275"/>
      <c r="D568" s="276"/>
      <c r="E568" s="277"/>
      <c r="F568" s="232"/>
    </row>
    <row r="569" spans="1:6" ht="13.5" thickTop="1">
      <c r="A569" s="278"/>
      <c r="B569" s="257"/>
      <c r="C569" s="42"/>
      <c r="D569" s="279"/>
      <c r="E569" s="269"/>
      <c r="F569" s="219"/>
    </row>
    <row r="570" spans="1:6">
      <c r="A570" s="278"/>
      <c r="B570" s="260" t="s">
        <v>297</v>
      </c>
      <c r="C570" s="42"/>
      <c r="D570" s="279"/>
      <c r="E570" s="269"/>
      <c r="F570" s="219">
        <f>SUM(F547:F568)</f>
        <v>0</v>
      </c>
    </row>
    <row r="571" spans="1:6">
      <c r="A571" s="278"/>
      <c r="B571" s="257"/>
      <c r="C571" s="42"/>
      <c r="D571" s="279"/>
      <c r="E571" s="269"/>
      <c r="F571" s="219"/>
    </row>
    <row r="572" spans="1:6">
      <c r="A572" s="278"/>
      <c r="B572" s="226" t="s">
        <v>294</v>
      </c>
      <c r="C572" s="42"/>
      <c r="D572" s="253"/>
      <c r="E572" s="269"/>
      <c r="F572" s="222"/>
    </row>
    <row r="573" spans="1:6">
      <c r="A573" s="251"/>
      <c r="B573" s="257" t="s">
        <v>295</v>
      </c>
      <c r="C573" s="214"/>
      <c r="D573" s="23"/>
      <c r="E573" s="269"/>
      <c r="F573" s="269"/>
    </row>
    <row r="574" spans="1:6" ht="36">
      <c r="A574" s="294">
        <v>1</v>
      </c>
      <c r="B574" s="295" t="s">
        <v>354</v>
      </c>
      <c r="C574" s="214" t="s">
        <v>33</v>
      </c>
      <c r="D574" s="214">
        <v>50</v>
      </c>
      <c r="E574" s="328"/>
      <c r="F574" s="284">
        <f>E574*D574</f>
        <v>0</v>
      </c>
    </row>
    <row r="575" spans="1:6">
      <c r="A575" s="294"/>
      <c r="B575" s="295"/>
      <c r="C575" s="214"/>
      <c r="D575" s="214"/>
      <c r="E575" s="269"/>
      <c r="F575" s="284"/>
    </row>
    <row r="576" spans="1:6" ht="36">
      <c r="A576" s="294">
        <v>2</v>
      </c>
      <c r="B576" s="295" t="s">
        <v>355</v>
      </c>
      <c r="C576" s="214" t="s">
        <v>33</v>
      </c>
      <c r="D576" s="214">
        <v>60</v>
      </c>
      <c r="E576" s="328"/>
      <c r="F576" s="284">
        <f>E576*D576</f>
        <v>0</v>
      </c>
    </row>
    <row r="577" spans="1:6">
      <c r="A577" s="294"/>
      <c r="B577" s="296"/>
      <c r="C577" s="214"/>
      <c r="D577" s="214"/>
      <c r="E577" s="269"/>
      <c r="F577" s="284"/>
    </row>
    <row r="578" spans="1:6" ht="36">
      <c r="A578" s="294">
        <v>3</v>
      </c>
      <c r="B578" s="296" t="s">
        <v>356</v>
      </c>
      <c r="C578" s="214" t="s">
        <v>33</v>
      </c>
      <c r="D578" s="214">
        <v>4</v>
      </c>
      <c r="E578" s="328"/>
      <c r="F578" s="284">
        <f>E578*D578</f>
        <v>0</v>
      </c>
    </row>
    <row r="579" spans="1:6">
      <c r="A579" s="294"/>
      <c r="B579" s="296"/>
      <c r="C579" s="214"/>
      <c r="D579" s="214"/>
      <c r="E579" s="269"/>
      <c r="F579" s="284"/>
    </row>
    <row r="580" spans="1:6" ht="36">
      <c r="A580" s="294">
        <v>4</v>
      </c>
      <c r="B580" s="296" t="s">
        <v>357</v>
      </c>
      <c r="C580" s="214" t="s">
        <v>33</v>
      </c>
      <c r="D580" s="214">
        <v>6</v>
      </c>
      <c r="E580" s="328"/>
      <c r="F580" s="284">
        <f>E580*D580</f>
        <v>0</v>
      </c>
    </row>
    <row r="581" spans="1:6">
      <c r="A581" s="294"/>
      <c r="B581" s="296"/>
      <c r="C581" s="214"/>
      <c r="D581" s="214"/>
      <c r="E581" s="269"/>
      <c r="F581" s="284"/>
    </row>
    <row r="582" spans="1:6" ht="24">
      <c r="A582" s="294">
        <v>5</v>
      </c>
      <c r="B582" s="296" t="s">
        <v>358</v>
      </c>
      <c r="C582" s="214" t="s">
        <v>33</v>
      </c>
      <c r="D582" s="214">
        <v>6</v>
      </c>
      <c r="E582" s="328"/>
      <c r="F582" s="284">
        <f>D582*E582</f>
        <v>0</v>
      </c>
    </row>
    <row r="583" spans="1:6">
      <c r="A583" s="294"/>
      <c r="B583" s="296"/>
      <c r="C583" s="214"/>
      <c r="D583" s="214"/>
      <c r="E583" s="269"/>
      <c r="F583" s="284"/>
    </row>
    <row r="584" spans="1:6" ht="36">
      <c r="A584" s="294">
        <v>6</v>
      </c>
      <c r="B584" s="296" t="s">
        <v>359</v>
      </c>
      <c r="C584" s="214" t="s">
        <v>259</v>
      </c>
      <c r="D584" s="214">
        <v>90</v>
      </c>
      <c r="E584" s="328"/>
      <c r="F584" s="284">
        <f>E584*D584</f>
        <v>0</v>
      </c>
    </row>
    <row r="585" spans="1:6">
      <c r="A585" s="294"/>
      <c r="B585" s="296"/>
      <c r="C585" s="214"/>
      <c r="D585" s="214"/>
      <c r="E585" s="269"/>
      <c r="F585" s="284"/>
    </row>
    <row r="586" spans="1:6" ht="36">
      <c r="A586" s="294">
        <v>7</v>
      </c>
      <c r="B586" s="296" t="s">
        <v>360</v>
      </c>
      <c r="C586" s="214" t="s">
        <v>259</v>
      </c>
      <c r="D586" s="214">
        <v>40</v>
      </c>
      <c r="E586" s="328"/>
      <c r="F586" s="284">
        <f>D586*E586</f>
        <v>0</v>
      </c>
    </row>
    <row r="587" spans="1:6">
      <c r="A587" s="294"/>
      <c r="B587" s="296"/>
      <c r="C587" s="297"/>
      <c r="D587" s="298"/>
      <c r="E587" s="299"/>
      <c r="F587" s="269"/>
    </row>
    <row r="588" spans="1:6" ht="24">
      <c r="A588" s="294">
        <v>8</v>
      </c>
      <c r="B588" s="296" t="s">
        <v>361</v>
      </c>
      <c r="C588" s="214" t="s">
        <v>33</v>
      </c>
      <c r="D588" s="214">
        <v>6</v>
      </c>
      <c r="E588" s="328"/>
      <c r="F588" s="284">
        <f>D588*E588</f>
        <v>0</v>
      </c>
    </row>
    <row r="589" spans="1:6">
      <c r="A589" s="294"/>
      <c r="B589" s="296"/>
      <c r="C589" s="214"/>
      <c r="D589" s="214"/>
      <c r="E589" s="269"/>
      <c r="F589" s="284"/>
    </row>
    <row r="590" spans="1:6" ht="36">
      <c r="A590" s="294">
        <v>9</v>
      </c>
      <c r="B590" s="296" t="s">
        <v>296</v>
      </c>
      <c r="C590" s="214" t="s">
        <v>21</v>
      </c>
      <c r="D590" s="214">
        <v>1</v>
      </c>
      <c r="E590" s="328"/>
      <c r="F590" s="284">
        <f>D590*E590</f>
        <v>0</v>
      </c>
    </row>
    <row r="591" spans="1:6">
      <c r="A591" s="300"/>
      <c r="B591" s="296"/>
      <c r="C591" s="297"/>
      <c r="D591" s="298"/>
      <c r="E591" s="299"/>
      <c r="F591" s="284"/>
    </row>
    <row r="592" spans="1:6" ht="13.5" thickBot="1">
      <c r="A592" s="301"/>
      <c r="B592" s="302"/>
      <c r="C592" s="303"/>
      <c r="D592" s="304"/>
      <c r="E592" s="277"/>
      <c r="F592" s="277"/>
    </row>
    <row r="593" spans="1:6" ht="13.5" thickTop="1">
      <c r="A593" s="251"/>
      <c r="B593" s="305"/>
      <c r="C593" s="306"/>
      <c r="D593" s="307"/>
      <c r="E593" s="269"/>
      <c r="F593" s="269"/>
    </row>
    <row r="594" spans="1:6">
      <c r="A594" s="251"/>
      <c r="B594" s="260" t="s">
        <v>297</v>
      </c>
      <c r="C594" s="214"/>
      <c r="D594" s="23"/>
      <c r="E594" s="269"/>
      <c r="F594" s="269">
        <f>SUM(F574:F591)</f>
        <v>0</v>
      </c>
    </row>
    <row r="595" spans="1:6">
      <c r="A595" s="278"/>
      <c r="B595" s="257"/>
      <c r="C595" s="42"/>
      <c r="D595" s="253"/>
      <c r="E595" s="269"/>
      <c r="F595" s="219"/>
    </row>
    <row r="596" spans="1:6">
      <c r="A596" s="308"/>
      <c r="B596" s="226" t="s">
        <v>236</v>
      </c>
      <c r="C596" s="309"/>
      <c r="D596" s="310"/>
      <c r="E596" s="311"/>
      <c r="F596" s="219"/>
    </row>
    <row r="597" spans="1:6" ht="36">
      <c r="A597" s="312" t="s">
        <v>249</v>
      </c>
      <c r="B597" s="313" t="s">
        <v>298</v>
      </c>
      <c r="C597" s="222" t="s">
        <v>29</v>
      </c>
      <c r="D597" s="271">
        <v>2</v>
      </c>
      <c r="E597" s="328"/>
      <c r="F597" s="219">
        <f>D597*E597</f>
        <v>0</v>
      </c>
    </row>
    <row r="598" spans="1:6">
      <c r="A598" s="312"/>
      <c r="B598" s="313"/>
      <c r="C598" s="222"/>
      <c r="D598" s="271"/>
      <c r="E598" s="269"/>
      <c r="F598" s="219"/>
    </row>
    <row r="599" spans="1:6" ht="24">
      <c r="A599" s="312">
        <v>2</v>
      </c>
      <c r="B599" s="257" t="s">
        <v>299</v>
      </c>
      <c r="C599" s="222" t="s">
        <v>29</v>
      </c>
      <c r="D599" s="271">
        <v>60</v>
      </c>
      <c r="E599" s="328"/>
      <c r="F599" s="219">
        <f>D599*E599</f>
        <v>0</v>
      </c>
    </row>
    <row r="600" spans="1:6">
      <c r="A600" s="312"/>
      <c r="B600" s="257"/>
      <c r="C600" s="222"/>
      <c r="D600" s="271"/>
      <c r="E600" s="269"/>
      <c r="F600" s="219"/>
    </row>
    <row r="601" spans="1:6" ht="36">
      <c r="A601" s="312">
        <v>3</v>
      </c>
      <c r="B601" s="257" t="s">
        <v>300</v>
      </c>
      <c r="C601" s="222" t="s">
        <v>21</v>
      </c>
      <c r="D601" s="271">
        <v>1</v>
      </c>
      <c r="E601" s="328"/>
      <c r="F601" s="219">
        <f>D601*E601</f>
        <v>0</v>
      </c>
    </row>
    <row r="602" spans="1:6">
      <c r="A602" s="314"/>
      <c r="B602" s="257"/>
      <c r="C602" s="222"/>
      <c r="D602" s="271"/>
      <c r="E602" s="269"/>
      <c r="F602" s="219"/>
    </row>
    <row r="603" spans="1:6" ht="24">
      <c r="A603" s="314">
        <v>4</v>
      </c>
      <c r="B603" s="257" t="s">
        <v>301</v>
      </c>
      <c r="C603" s="222" t="s">
        <v>302</v>
      </c>
      <c r="D603" s="271">
        <v>110</v>
      </c>
      <c r="E603" s="328"/>
      <c r="F603" s="219">
        <f>D603*E603</f>
        <v>0</v>
      </c>
    </row>
    <row r="604" spans="1:6">
      <c r="A604" s="314"/>
      <c r="B604" s="257"/>
      <c r="C604" s="222"/>
      <c r="D604" s="271"/>
      <c r="E604" s="269"/>
      <c r="F604" s="219"/>
    </row>
    <row r="605" spans="1:6" ht="36">
      <c r="A605" s="314">
        <v>5</v>
      </c>
      <c r="B605" s="257" t="s">
        <v>303</v>
      </c>
      <c r="C605" s="222" t="s">
        <v>304</v>
      </c>
      <c r="D605" s="271">
        <v>310</v>
      </c>
      <c r="E605" s="328"/>
      <c r="F605" s="219">
        <f>D605*E605</f>
        <v>0</v>
      </c>
    </row>
    <row r="606" spans="1:6">
      <c r="A606" s="314"/>
      <c r="B606" s="257"/>
      <c r="C606" s="222"/>
      <c r="D606" s="271"/>
      <c r="E606" s="269"/>
      <c r="F606" s="219"/>
    </row>
    <row r="607" spans="1:6">
      <c r="A607" s="314">
        <v>6</v>
      </c>
      <c r="B607" s="257" t="s">
        <v>305</v>
      </c>
      <c r="C607" s="222" t="s">
        <v>304</v>
      </c>
      <c r="D607" s="271">
        <v>380</v>
      </c>
      <c r="E607" s="328"/>
      <c r="F607" s="219">
        <f>D607*E607</f>
        <v>0</v>
      </c>
    </row>
    <row r="608" spans="1:6" ht="13.5" thickBot="1">
      <c r="A608" s="315"/>
      <c r="B608" s="274"/>
      <c r="C608" s="229"/>
      <c r="D608" s="316"/>
      <c r="E608" s="277"/>
      <c r="F608" s="232"/>
    </row>
    <row r="609" spans="1:6" ht="13.5" thickTop="1">
      <c r="A609" s="314"/>
      <c r="B609" s="257"/>
      <c r="C609" s="222"/>
      <c r="D609" s="271"/>
      <c r="E609" s="269"/>
      <c r="F609" s="219"/>
    </row>
    <row r="610" spans="1:6">
      <c r="A610" s="314"/>
      <c r="B610" s="257" t="s">
        <v>224</v>
      </c>
      <c r="C610" s="222"/>
      <c r="D610" s="271"/>
      <c r="E610" s="269"/>
      <c r="F610" s="219">
        <f>SUM(F597:F607)</f>
        <v>0</v>
      </c>
    </row>
  </sheetData>
  <sheetProtection algorithmName="SHA-512" hashValue="RGfNDPcW4Obdi4YuYSxOBEpk9StD6zY76XNFPwMfQ1UjDPFQ9iA3vJAu1YkHXndGFTnPNKfHqUY9xubAsJwDqg==" saltValue="q0J+nzkP9SylPTrkg07hgQ==" spinCount="100000" sheet="1" objects="1" scenarios="1"/>
  <protectedRanges>
    <protectedRange password="C789" sqref="B417" name="Bereich2_30_1"/>
  </protectedRanges>
  <mergeCells count="1">
    <mergeCell ref="B253:E253"/>
  </mergeCells>
  <conditionalFormatting sqref="B417">
    <cfRule type="cellIs" dxfId="1" priority="1" stopIfTrue="1" operator="equal">
      <formula>"?"</formula>
    </cfRule>
  </conditionalFormatting>
  <pageMargins left="0.70866141732283472" right="0.70866141732283472" top="0.74803149606299213" bottom="0.74803149606299213" header="0.31496062992125984" footer="0.31496062992125984"/>
  <pageSetup paperSize="9" orientation="portrait" r:id="rId1"/>
  <headerFooter>
    <oddFooter>&amp;LPONUDBENI PREDRAČUN VODMAT Korytkova 24&amp;R&amp;P</oddFooter>
  </headerFooter>
  <rowBreaks count="5" manualBreakCount="5">
    <brk id="67" max="16383" man="1"/>
    <brk id="169" max="16383" man="1"/>
    <brk id="246" max="16383" man="1"/>
    <brk id="353" max="16383" man="1"/>
    <brk id="43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E124"/>
  <sheetViews>
    <sheetView workbookViewId="0">
      <selection activeCell="B11" sqref="B11"/>
    </sheetView>
  </sheetViews>
  <sheetFormatPr defaultColWidth="8.85546875" defaultRowHeight="12.75"/>
  <cols>
    <col min="1" max="1" width="8.85546875" style="3"/>
    <col min="2" max="2" width="53.7109375" style="3" customWidth="1"/>
    <col min="3" max="16384" width="8.85546875" style="3"/>
  </cols>
  <sheetData>
    <row r="1" spans="1:5" ht="21">
      <c r="B1" s="331" t="s">
        <v>366</v>
      </c>
    </row>
    <row r="2" spans="1:5" ht="15">
      <c r="A2" s="332"/>
      <c r="B2" s="4" t="s">
        <v>367</v>
      </c>
    </row>
    <row r="3" spans="1:5" ht="45">
      <c r="A3" s="333"/>
      <c r="B3" s="334" t="s">
        <v>368</v>
      </c>
    </row>
    <row r="4" spans="1:5" ht="15">
      <c r="A4" s="333"/>
      <c r="B4" s="334"/>
    </row>
    <row r="5" spans="1:5" ht="50.25" customHeight="1">
      <c r="A5" s="333"/>
      <c r="B5" s="335" t="s">
        <v>369</v>
      </c>
    </row>
    <row r="6" spans="1:5" ht="15">
      <c r="A6" s="333"/>
      <c r="B6" s="336"/>
    </row>
    <row r="7" spans="1:5" ht="45">
      <c r="A7" s="333"/>
      <c r="B7" s="336" t="s">
        <v>370</v>
      </c>
    </row>
    <row r="8" spans="1:5" ht="15">
      <c r="A8" s="333"/>
      <c r="B8" s="336"/>
    </row>
    <row r="9" spans="1:5" ht="60">
      <c r="A9" s="333"/>
      <c r="B9" s="336" t="s">
        <v>371</v>
      </c>
      <c r="E9" s="337"/>
    </row>
    <row r="10" spans="1:5" ht="15">
      <c r="A10" s="333"/>
      <c r="B10" s="336"/>
    </row>
    <row r="11" spans="1:5" ht="75">
      <c r="A11" s="333"/>
      <c r="B11" s="336" t="s">
        <v>372</v>
      </c>
    </row>
    <row r="12" spans="1:5" ht="15">
      <c r="A12" s="333"/>
      <c r="B12" s="336"/>
    </row>
    <row r="13" spans="1:5" ht="60">
      <c r="A13" s="333"/>
      <c r="B13" s="336" t="s">
        <v>373</v>
      </c>
    </row>
    <row r="14" spans="1:5" ht="15">
      <c r="A14" s="333"/>
      <c r="B14" s="336"/>
    </row>
    <row r="15" spans="1:5" ht="120">
      <c r="A15" s="333"/>
      <c r="B15" s="336" t="s">
        <v>374</v>
      </c>
    </row>
    <row r="16" spans="1:5" ht="15">
      <c r="A16" s="333"/>
      <c r="B16" s="336"/>
    </row>
    <row r="17" spans="1:2" ht="60">
      <c r="A17" s="333"/>
      <c r="B17" s="336" t="s">
        <v>375</v>
      </c>
    </row>
    <row r="18" spans="1:2" ht="15">
      <c r="A18" s="333"/>
      <c r="B18" s="336"/>
    </row>
    <row r="19" spans="1:2" ht="30">
      <c r="A19" s="333"/>
      <c r="B19" s="336" t="s">
        <v>376</v>
      </c>
    </row>
    <row r="20" spans="1:2" ht="15">
      <c r="A20" s="333"/>
      <c r="B20" s="336"/>
    </row>
    <row r="21" spans="1:2" ht="75">
      <c r="A21" s="333"/>
      <c r="B21" s="336" t="s">
        <v>377</v>
      </c>
    </row>
    <row r="22" spans="1:2" ht="15">
      <c r="A22" s="333"/>
      <c r="B22" s="336"/>
    </row>
    <row r="23" spans="1:2" ht="60">
      <c r="A23" s="333"/>
      <c r="B23" s="336" t="s">
        <v>378</v>
      </c>
    </row>
    <row r="24" spans="1:2" ht="15">
      <c r="A24" s="333"/>
      <c r="B24" s="336"/>
    </row>
    <row r="25" spans="1:2" ht="120">
      <c r="A25" s="333"/>
      <c r="B25" s="336" t="s">
        <v>379</v>
      </c>
    </row>
    <row r="26" spans="1:2" ht="15">
      <c r="A26" s="333"/>
      <c r="B26" s="336"/>
    </row>
    <row r="27" spans="1:2" ht="45">
      <c r="A27" s="333"/>
      <c r="B27" s="336" t="s">
        <v>380</v>
      </c>
    </row>
    <row r="28" spans="1:2" ht="15">
      <c r="A28" s="333"/>
      <c r="B28" s="336"/>
    </row>
    <row r="29" spans="1:2" ht="409.5" customHeight="1">
      <c r="A29" s="333"/>
      <c r="B29" s="336" t="s">
        <v>381</v>
      </c>
    </row>
    <row r="30" spans="1:2" ht="126.75" customHeight="1">
      <c r="A30" s="333"/>
      <c r="B30" s="338" t="s">
        <v>382</v>
      </c>
    </row>
    <row r="31" spans="1:2" ht="45">
      <c r="A31" s="333"/>
      <c r="B31" s="336" t="s">
        <v>383</v>
      </c>
    </row>
    <row r="32" spans="1:2" ht="15">
      <c r="A32" s="333"/>
      <c r="B32" s="336"/>
    </row>
    <row r="33" spans="1:2" ht="45">
      <c r="A33" s="333"/>
      <c r="B33" s="336" t="s">
        <v>384</v>
      </c>
    </row>
    <row r="34" spans="1:2" ht="15">
      <c r="A34" s="333"/>
      <c r="B34" s="336"/>
    </row>
    <row r="35" spans="1:2" ht="90">
      <c r="A35" s="333"/>
      <c r="B35" s="336" t="s">
        <v>385</v>
      </c>
    </row>
    <row r="36" spans="1:2" ht="15">
      <c r="A36" s="333"/>
      <c r="B36" s="336"/>
    </row>
    <row r="37" spans="1:2" ht="71.25" customHeight="1">
      <c r="A37" s="333"/>
      <c r="B37" s="336" t="s">
        <v>386</v>
      </c>
    </row>
    <row r="38" spans="1:2" ht="15">
      <c r="A38" s="333"/>
      <c r="B38" s="336"/>
    </row>
    <row r="39" spans="1:2" ht="30">
      <c r="A39" s="333"/>
      <c r="B39" s="336" t="s">
        <v>387</v>
      </c>
    </row>
    <row r="40" spans="1:2" ht="15">
      <c r="A40" s="333"/>
      <c r="B40" s="336"/>
    </row>
    <row r="41" spans="1:2" ht="90">
      <c r="A41" s="333"/>
      <c r="B41" s="336" t="s">
        <v>388</v>
      </c>
    </row>
    <row r="42" spans="1:2" ht="15">
      <c r="A42" s="333"/>
      <c r="B42" s="336"/>
    </row>
    <row r="43" spans="1:2" ht="45">
      <c r="A43" s="333"/>
      <c r="B43" s="336" t="s">
        <v>389</v>
      </c>
    </row>
    <row r="44" spans="1:2" ht="15">
      <c r="A44" s="333"/>
      <c r="B44" s="336"/>
    </row>
    <row r="45" spans="1:2" ht="45">
      <c r="A45" s="333"/>
      <c r="B45" s="336" t="s">
        <v>390</v>
      </c>
    </row>
    <row r="46" spans="1:2" ht="15">
      <c r="A46" s="333"/>
      <c r="B46" s="336"/>
    </row>
    <row r="47" spans="1:2" ht="30">
      <c r="A47" s="333"/>
      <c r="B47" s="336" t="s">
        <v>391</v>
      </c>
    </row>
    <row r="48" spans="1:2" ht="15">
      <c r="A48" s="333"/>
      <c r="B48" s="336"/>
    </row>
    <row r="49" spans="1:2" ht="45">
      <c r="A49" s="333"/>
      <c r="B49" s="336" t="s">
        <v>392</v>
      </c>
    </row>
    <row r="50" spans="1:2" ht="15">
      <c r="A50" s="333"/>
      <c r="B50" s="336"/>
    </row>
    <row r="51" spans="1:2" ht="90">
      <c r="A51" s="333"/>
      <c r="B51" s="336" t="s">
        <v>393</v>
      </c>
    </row>
    <row r="52" spans="1:2" ht="15">
      <c r="A52" s="333"/>
      <c r="B52" s="336"/>
    </row>
    <row r="53" spans="1:2" ht="60">
      <c r="A53" s="333"/>
      <c r="B53" s="5" t="s">
        <v>394</v>
      </c>
    </row>
    <row r="54" spans="1:2" ht="15">
      <c r="A54" s="333"/>
      <c r="B54" s="5"/>
    </row>
    <row r="55" spans="1:2" ht="30">
      <c r="A55" s="333"/>
      <c r="B55" s="336" t="s">
        <v>395</v>
      </c>
    </row>
    <row r="56" spans="1:2" ht="15">
      <c r="A56" s="333"/>
      <c r="B56" s="336"/>
    </row>
    <row r="57" spans="1:2" ht="75">
      <c r="A57" s="333"/>
      <c r="B57" s="336" t="s">
        <v>396</v>
      </c>
    </row>
    <row r="58" spans="1:2" ht="15">
      <c r="A58" s="333"/>
      <c r="B58" s="336"/>
    </row>
    <row r="59" spans="1:2" ht="255">
      <c r="A59" s="333"/>
      <c r="B59" s="336" t="s">
        <v>397</v>
      </c>
    </row>
    <row r="60" spans="1:2" ht="15">
      <c r="A60" s="333"/>
      <c r="B60" s="336"/>
    </row>
    <row r="61" spans="1:2" ht="75">
      <c r="A61" s="333"/>
      <c r="B61" s="335" t="s">
        <v>398</v>
      </c>
    </row>
    <row r="62" spans="1:2" ht="15">
      <c r="A62" s="333"/>
      <c r="B62" s="336"/>
    </row>
    <row r="63" spans="1:2" ht="135">
      <c r="A63" s="333"/>
      <c r="B63" s="336" t="s">
        <v>399</v>
      </c>
    </row>
    <row r="64" spans="1:2" ht="15">
      <c r="A64" s="333"/>
      <c r="B64" s="336"/>
    </row>
    <row r="65" spans="1:2" ht="60">
      <c r="A65" s="333"/>
      <c r="B65" s="4" t="s">
        <v>400</v>
      </c>
    </row>
    <row r="66" spans="1:2" ht="15">
      <c r="A66" s="333"/>
      <c r="B66" s="4"/>
    </row>
    <row r="67" spans="1:2" ht="15">
      <c r="A67" s="4"/>
      <c r="B67" s="4"/>
    </row>
    <row r="68" spans="1:2" ht="45">
      <c r="A68" s="4"/>
      <c r="B68" s="4" t="s">
        <v>401</v>
      </c>
    </row>
    <row r="69" spans="1:2" ht="15">
      <c r="A69" s="4"/>
      <c r="B69" s="4"/>
    </row>
    <row r="70" spans="1:2" ht="90">
      <c r="A70" s="4"/>
      <c r="B70" s="336" t="s">
        <v>402</v>
      </c>
    </row>
    <row r="71" spans="1:2" ht="15">
      <c r="A71" s="332"/>
      <c r="B71" s="336"/>
    </row>
    <row r="72" spans="1:2" ht="30">
      <c r="A72" s="333"/>
      <c r="B72" s="335" t="s">
        <v>403</v>
      </c>
    </row>
    <row r="74" spans="1:2" ht="75">
      <c r="A74" s="339"/>
      <c r="B74" s="340" t="s">
        <v>404</v>
      </c>
    </row>
    <row r="75" spans="1:2" ht="15">
      <c r="A75" s="341" t="s">
        <v>405</v>
      </c>
      <c r="B75" s="2"/>
    </row>
    <row r="76" spans="1:2" ht="15">
      <c r="A76" s="2"/>
      <c r="B76" s="5"/>
    </row>
    <row r="77" spans="1:2" ht="255">
      <c r="A77" s="2"/>
      <c r="B77" s="5" t="s">
        <v>406</v>
      </c>
    </row>
    <row r="78" spans="1:2" ht="15">
      <c r="A78" s="2"/>
      <c r="B78" s="342"/>
    </row>
    <row r="79" spans="1:2" ht="15">
      <c r="A79" s="2" t="s">
        <v>407</v>
      </c>
      <c r="B79" s="342"/>
    </row>
    <row r="80" spans="1:2" ht="75">
      <c r="A80" s="2"/>
      <c r="B80" s="342" t="s">
        <v>408</v>
      </c>
    </row>
    <row r="81" spans="1:2" ht="30">
      <c r="A81" s="2"/>
      <c r="B81" s="342" t="s">
        <v>409</v>
      </c>
    </row>
    <row r="82" spans="1:2" ht="30">
      <c r="A82" s="2"/>
      <c r="B82" s="345" t="s">
        <v>410</v>
      </c>
    </row>
    <row r="83" spans="1:2" ht="30">
      <c r="A83" s="2"/>
      <c r="B83" s="342" t="s">
        <v>411</v>
      </c>
    </row>
    <row r="84" spans="1:2" ht="75">
      <c r="A84" s="2"/>
      <c r="B84" s="343" t="s">
        <v>412</v>
      </c>
    </row>
    <row r="85" spans="1:2" ht="30">
      <c r="A85" s="2"/>
      <c r="B85" s="343" t="s">
        <v>413</v>
      </c>
    </row>
    <row r="86" spans="1:2" ht="30">
      <c r="A86" s="2"/>
      <c r="B86" s="342" t="s">
        <v>414</v>
      </c>
    </row>
    <row r="87" spans="1:2" ht="45">
      <c r="A87" s="2"/>
      <c r="B87" s="342" t="s">
        <v>415</v>
      </c>
    </row>
    <row r="88" spans="1:2">
      <c r="A88" s="2"/>
    </row>
    <row r="89" spans="1:2" ht="45">
      <c r="A89" s="2"/>
      <c r="B89" s="342" t="s">
        <v>416</v>
      </c>
    </row>
    <row r="90" spans="1:2" ht="15">
      <c r="A90" s="2"/>
      <c r="B90" s="342"/>
    </row>
    <row r="91" spans="1:2" ht="45">
      <c r="A91" s="2"/>
      <c r="B91" s="6" t="s">
        <v>417</v>
      </c>
    </row>
    <row r="92" spans="1:2">
      <c r="A92" s="2"/>
    </row>
    <row r="93" spans="1:2" ht="30">
      <c r="A93" s="2"/>
      <c r="B93" s="5" t="s">
        <v>418</v>
      </c>
    </row>
    <row r="94" spans="1:2">
      <c r="A94" s="2"/>
    </row>
    <row r="95" spans="1:2" ht="60">
      <c r="A95" s="2"/>
      <c r="B95" s="344" t="s">
        <v>419</v>
      </c>
    </row>
    <row r="96" spans="1:2" ht="15">
      <c r="A96" s="2"/>
      <c r="B96" s="344"/>
    </row>
    <row r="97" spans="1:2" ht="255">
      <c r="A97" s="2"/>
      <c r="B97" s="5" t="s">
        <v>406</v>
      </c>
    </row>
    <row r="98" spans="1:2" ht="15">
      <c r="B98" s="342"/>
    </row>
    <row r="99" spans="1:2" ht="15">
      <c r="B99" s="342"/>
    </row>
    <row r="100" spans="1:2" ht="75">
      <c r="B100" s="342" t="s">
        <v>408</v>
      </c>
    </row>
    <row r="101" spans="1:2" ht="30">
      <c r="B101" s="342" t="s">
        <v>409</v>
      </c>
    </row>
    <row r="102" spans="1:2" ht="30">
      <c r="B102" s="345" t="s">
        <v>410</v>
      </c>
    </row>
    <row r="103" spans="1:2" ht="30">
      <c r="B103" s="342" t="s">
        <v>411</v>
      </c>
    </row>
    <row r="104" spans="1:2" ht="75">
      <c r="B104" s="343" t="s">
        <v>412</v>
      </c>
    </row>
    <row r="105" spans="1:2" ht="30">
      <c r="B105" s="343" t="s">
        <v>413</v>
      </c>
    </row>
    <row r="106" spans="1:2" ht="30">
      <c r="B106" s="342" t="s">
        <v>414</v>
      </c>
    </row>
    <row r="107" spans="1:2" ht="45">
      <c r="B107" s="342" t="s">
        <v>415</v>
      </c>
    </row>
    <row r="109" spans="1:2" ht="45">
      <c r="B109" s="342" t="s">
        <v>416</v>
      </c>
    </row>
    <row r="110" spans="1:2" ht="15">
      <c r="B110" s="342"/>
    </row>
    <row r="111" spans="1:2" ht="45">
      <c r="B111" s="6" t="s">
        <v>417</v>
      </c>
    </row>
    <row r="113" spans="2:2" ht="30">
      <c r="B113" s="5" t="s">
        <v>418</v>
      </c>
    </row>
    <row r="115" spans="2:2" ht="60">
      <c r="B115" s="344" t="s">
        <v>419</v>
      </c>
    </row>
    <row r="116" spans="2:2" ht="15">
      <c r="B116" s="344"/>
    </row>
    <row r="117" spans="2:2" ht="135">
      <c r="B117" s="346" t="s">
        <v>420</v>
      </c>
    </row>
    <row r="118" spans="2:2" ht="180">
      <c r="B118" s="346" t="s">
        <v>421</v>
      </c>
    </row>
    <row r="119" spans="2:2" ht="75">
      <c r="B119" s="347" t="s">
        <v>422</v>
      </c>
    </row>
    <row r="120" spans="2:2" ht="120">
      <c r="B120" s="347" t="s">
        <v>423</v>
      </c>
    </row>
    <row r="121" spans="2:2" ht="30">
      <c r="B121" s="346" t="s">
        <v>424</v>
      </c>
    </row>
    <row r="122" spans="2:2" ht="270">
      <c r="B122" s="346" t="s">
        <v>425</v>
      </c>
    </row>
    <row r="123" spans="2:2" ht="75">
      <c r="B123" s="346" t="s">
        <v>426</v>
      </c>
    </row>
    <row r="124" spans="2:2" ht="195">
      <c r="B124" s="347" t="s">
        <v>427</v>
      </c>
    </row>
  </sheetData>
  <sheetProtection algorithmName="SHA-512" hashValue="r5mOyoYkj2tuldlvbf2qfZTCPS2eqM0LHxyJi21f/HbpDTGCBoZ9b87mpPFExKIsDvtsIBmhQnoVSNIDTkI5Jw==" saltValue="mY5JZk4dsjbECWdqq1LR5w==" spinCount="100000" sheet="1" objects="1" scenarios="1"/>
  <pageMargins left="0.70866141732283472" right="0.70866141732283472" top="0.74803149606299213" bottom="0.74803149606299213" header="0.31496062992125984" footer="0.31496062992125984"/>
  <pageSetup paperSize="9" firstPageNumber="28" orientation="portrait" useFirstPageNumber="1" r:id="rId1"/>
  <headerFooter>
    <oddFooter>&amp;LPONUDBENI PREDRAČUN VODMAT Korytkova 24&amp;R&amp;P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159"/>
  <sheetViews>
    <sheetView topLeftCell="A64" workbookViewId="0">
      <selection activeCell="D74" sqref="D74"/>
    </sheetView>
  </sheetViews>
  <sheetFormatPr defaultColWidth="9.140625" defaultRowHeight="12.75"/>
  <cols>
    <col min="1" max="1" width="6.140625" style="35" customWidth="1"/>
    <col min="2" max="2" width="40.7109375" style="35" customWidth="1"/>
    <col min="3" max="3" width="7.42578125" style="35" customWidth="1"/>
    <col min="4" max="4" width="21.7109375" style="35" customWidth="1"/>
    <col min="5" max="5" width="23.140625" style="35" customWidth="1"/>
    <col min="6" max="8" width="5.42578125" style="35" customWidth="1"/>
    <col min="9" max="9" width="3.85546875" style="35" customWidth="1"/>
    <col min="10" max="10" width="12" style="35" customWidth="1"/>
    <col min="11" max="16384" width="9.140625" style="35"/>
  </cols>
  <sheetData>
    <row r="1" spans="1:10" ht="21">
      <c r="A1" s="61"/>
      <c r="B1" s="355" t="s">
        <v>467</v>
      </c>
      <c r="C1" s="354"/>
    </row>
    <row r="2" spans="1:10">
      <c r="A2" s="61"/>
      <c r="C2" s="354"/>
    </row>
    <row r="3" spans="1:10" s="351" customFormat="1">
      <c r="A3" s="348"/>
      <c r="B3" s="349"/>
      <c r="C3" s="350"/>
      <c r="D3" s="356"/>
      <c r="E3" s="356"/>
      <c r="F3" s="422" t="s">
        <v>428</v>
      </c>
      <c r="G3" s="422"/>
      <c r="H3" s="422"/>
      <c r="I3" s="422" t="s">
        <v>429</v>
      </c>
      <c r="J3" s="422"/>
    </row>
    <row r="4" spans="1:10" s="351" customFormat="1">
      <c r="A4" s="352" t="s">
        <v>430</v>
      </c>
      <c r="B4" s="353" t="s">
        <v>431</v>
      </c>
      <c r="C4" s="350"/>
      <c r="D4" s="357" t="s">
        <v>432</v>
      </c>
      <c r="E4" s="357" t="s">
        <v>433</v>
      </c>
      <c r="F4" s="357" t="s">
        <v>434</v>
      </c>
      <c r="G4" s="358" t="s">
        <v>435</v>
      </c>
      <c r="H4" s="358" t="s">
        <v>436</v>
      </c>
      <c r="I4" s="358" t="s">
        <v>437</v>
      </c>
      <c r="J4" s="358" t="s">
        <v>438</v>
      </c>
    </row>
    <row r="5" spans="1:10" s="351" customFormat="1">
      <c r="A5" s="375"/>
      <c r="B5" s="376"/>
      <c r="C5" s="377"/>
      <c r="D5" s="378"/>
      <c r="E5" s="378"/>
      <c r="F5" s="378"/>
      <c r="G5" s="379"/>
      <c r="H5" s="379"/>
      <c r="I5" s="379"/>
      <c r="J5" s="379"/>
    </row>
    <row r="6" spans="1:10" ht="180">
      <c r="A6" s="380">
        <v>0.01</v>
      </c>
      <c r="B6" s="364" t="s">
        <v>317</v>
      </c>
      <c r="C6" s="381"/>
      <c r="D6" s="410"/>
      <c r="E6" s="411"/>
      <c r="F6" s="411"/>
      <c r="G6" s="411"/>
      <c r="H6" s="411"/>
      <c r="I6" s="411"/>
      <c r="J6" s="411"/>
    </row>
    <row r="7" spans="1:10">
      <c r="A7" s="380"/>
      <c r="B7" s="382" t="s">
        <v>439</v>
      </c>
      <c r="C7" s="381">
        <v>38</v>
      </c>
      <c r="D7" s="410"/>
      <c r="E7" s="411"/>
      <c r="F7" s="411"/>
      <c r="G7" s="411"/>
      <c r="H7" s="411"/>
      <c r="I7" s="411"/>
      <c r="J7" s="411"/>
    </row>
    <row r="8" spans="1:10">
      <c r="A8" s="380"/>
      <c r="B8" s="382"/>
      <c r="C8" s="381"/>
      <c r="D8" s="410"/>
      <c r="E8" s="411"/>
      <c r="F8" s="411"/>
      <c r="G8" s="411"/>
      <c r="H8" s="411"/>
      <c r="I8" s="411"/>
      <c r="J8" s="411"/>
    </row>
    <row r="9" spans="1:10" ht="156">
      <c r="A9" s="380">
        <v>0.02</v>
      </c>
      <c r="B9" s="364" t="s">
        <v>319</v>
      </c>
      <c r="C9" s="381"/>
      <c r="D9" s="410"/>
      <c r="E9" s="411"/>
      <c r="F9" s="411"/>
      <c r="G9" s="411"/>
      <c r="H9" s="411"/>
      <c r="I9" s="411"/>
      <c r="J9" s="411"/>
    </row>
    <row r="10" spans="1:10">
      <c r="A10" s="380"/>
      <c r="B10" s="382" t="s">
        <v>440</v>
      </c>
      <c r="C10" s="381">
        <v>11.35</v>
      </c>
      <c r="D10" s="410"/>
      <c r="E10" s="411"/>
      <c r="F10" s="411"/>
      <c r="G10" s="411"/>
      <c r="H10" s="411"/>
      <c r="I10" s="411"/>
      <c r="J10" s="411"/>
    </row>
    <row r="11" spans="1:10">
      <c r="A11" s="380"/>
      <c r="B11" s="382"/>
      <c r="C11" s="381"/>
      <c r="D11" s="410"/>
      <c r="E11" s="411"/>
      <c r="F11" s="411"/>
      <c r="G11" s="411"/>
      <c r="H11" s="411"/>
      <c r="I11" s="411"/>
      <c r="J11" s="411"/>
    </row>
    <row r="12" spans="1:10" ht="156">
      <c r="A12" s="380">
        <v>0.03</v>
      </c>
      <c r="B12" s="364" t="s">
        <v>321</v>
      </c>
      <c r="C12" s="381"/>
      <c r="D12" s="412"/>
      <c r="E12" s="411"/>
      <c r="F12" s="411"/>
      <c r="G12" s="411"/>
      <c r="H12" s="411"/>
      <c r="I12" s="411"/>
      <c r="J12" s="411"/>
    </row>
    <row r="13" spans="1:10">
      <c r="A13" s="380"/>
      <c r="B13" s="382" t="s">
        <v>135</v>
      </c>
      <c r="C13" s="381">
        <v>22</v>
      </c>
      <c r="D13" s="410"/>
      <c r="E13" s="411"/>
      <c r="F13" s="411"/>
      <c r="G13" s="411"/>
      <c r="H13" s="411"/>
      <c r="I13" s="411"/>
      <c r="J13" s="411"/>
    </row>
    <row r="14" spans="1:10">
      <c r="A14" s="380"/>
      <c r="B14" s="382"/>
      <c r="C14" s="381"/>
      <c r="D14" s="410"/>
      <c r="E14" s="411"/>
      <c r="F14" s="411"/>
      <c r="G14" s="411"/>
      <c r="H14" s="411"/>
      <c r="I14" s="411"/>
      <c r="J14" s="411"/>
    </row>
    <row r="15" spans="1:10" ht="120">
      <c r="A15" s="380">
        <v>0.04</v>
      </c>
      <c r="B15" s="383" t="s">
        <v>187</v>
      </c>
      <c r="C15" s="381"/>
      <c r="D15" s="410"/>
      <c r="E15" s="411"/>
      <c r="F15" s="411"/>
      <c r="G15" s="411"/>
      <c r="H15" s="411"/>
      <c r="I15" s="411"/>
      <c r="J15" s="411"/>
    </row>
    <row r="16" spans="1:10">
      <c r="A16" s="380"/>
      <c r="B16" s="382" t="s">
        <v>135</v>
      </c>
      <c r="C16" s="381">
        <v>6.5</v>
      </c>
      <c r="D16" s="410"/>
      <c r="E16" s="411"/>
      <c r="F16" s="411"/>
      <c r="G16" s="411"/>
      <c r="H16" s="411"/>
      <c r="I16" s="411"/>
      <c r="J16" s="411"/>
    </row>
    <row r="17" spans="1:10">
      <c r="A17" s="380"/>
      <c r="B17" s="382" t="s">
        <v>188</v>
      </c>
      <c r="C17" s="381">
        <v>13.95</v>
      </c>
      <c r="D17" s="410"/>
      <c r="E17" s="411"/>
      <c r="F17" s="411"/>
      <c r="G17" s="411"/>
      <c r="H17" s="411"/>
      <c r="I17" s="411"/>
      <c r="J17" s="411"/>
    </row>
    <row r="18" spans="1:10">
      <c r="A18" s="380"/>
      <c r="B18" s="382" t="s">
        <v>189</v>
      </c>
      <c r="C18" s="381">
        <v>16.2</v>
      </c>
      <c r="D18" s="410"/>
      <c r="E18" s="411"/>
      <c r="F18" s="411"/>
      <c r="G18" s="411"/>
      <c r="H18" s="411"/>
      <c r="I18" s="411"/>
      <c r="J18" s="411"/>
    </row>
    <row r="19" spans="1:10">
      <c r="A19" s="380"/>
      <c r="B19" s="382"/>
      <c r="C19" s="381"/>
      <c r="D19" s="410"/>
      <c r="E19" s="411"/>
      <c r="F19" s="411"/>
      <c r="G19" s="411"/>
      <c r="H19" s="411"/>
      <c r="I19" s="411"/>
      <c r="J19" s="411"/>
    </row>
    <row r="20" spans="1:10" ht="50.25">
      <c r="A20" s="380">
        <v>6.0000000000000005E-2</v>
      </c>
      <c r="B20" s="384" t="s">
        <v>463</v>
      </c>
      <c r="C20" s="381">
        <v>350</v>
      </c>
      <c r="D20" s="410"/>
      <c r="E20" s="411"/>
      <c r="F20" s="411"/>
      <c r="G20" s="411"/>
      <c r="H20" s="411"/>
      <c r="I20" s="411"/>
      <c r="J20" s="411"/>
    </row>
    <row r="21" spans="1:10">
      <c r="A21" s="380"/>
      <c r="B21" s="385"/>
      <c r="C21" s="386"/>
      <c r="D21" s="413"/>
      <c r="E21" s="411"/>
      <c r="F21" s="411"/>
      <c r="G21" s="411"/>
      <c r="H21" s="411"/>
      <c r="I21" s="411"/>
      <c r="J21" s="411"/>
    </row>
    <row r="22" spans="1:10" ht="48">
      <c r="A22" s="380">
        <v>0.08</v>
      </c>
      <c r="B22" s="364" t="s">
        <v>323</v>
      </c>
      <c r="C22" s="386">
        <v>24</v>
      </c>
      <c r="D22" s="413"/>
      <c r="E22" s="411"/>
      <c r="F22" s="411"/>
      <c r="G22" s="411"/>
      <c r="H22" s="411"/>
      <c r="I22" s="411"/>
      <c r="J22" s="411"/>
    </row>
    <row r="23" spans="1:10">
      <c r="A23" s="380"/>
      <c r="B23" s="364"/>
      <c r="C23" s="386"/>
      <c r="D23" s="413"/>
      <c r="E23" s="411"/>
      <c r="F23" s="411"/>
      <c r="G23" s="411"/>
      <c r="H23" s="411"/>
      <c r="I23" s="411"/>
      <c r="J23" s="411"/>
    </row>
    <row r="24" spans="1:10" ht="24">
      <c r="A24" s="380">
        <v>0.09</v>
      </c>
      <c r="B24" s="364" t="s">
        <v>324</v>
      </c>
      <c r="C24" s="386">
        <v>8</v>
      </c>
      <c r="D24" s="413"/>
      <c r="E24" s="411"/>
      <c r="F24" s="411"/>
      <c r="G24" s="411"/>
      <c r="H24" s="411"/>
      <c r="I24" s="411"/>
      <c r="J24" s="411"/>
    </row>
    <row r="25" spans="1:10">
      <c r="A25" s="380"/>
      <c r="B25" s="387"/>
      <c r="C25" s="388"/>
      <c r="D25" s="414"/>
      <c r="E25" s="411"/>
      <c r="F25" s="411"/>
      <c r="G25" s="411"/>
      <c r="H25" s="411"/>
      <c r="I25" s="411"/>
      <c r="J25" s="411"/>
    </row>
    <row r="26" spans="1:10" ht="72">
      <c r="A26" s="380">
        <v>9.9999999999999992E-2</v>
      </c>
      <c r="B26" s="364" t="s">
        <v>325</v>
      </c>
      <c r="C26" s="386">
        <v>4</v>
      </c>
      <c r="D26" s="413"/>
      <c r="E26" s="411"/>
      <c r="F26" s="411"/>
      <c r="G26" s="411"/>
      <c r="H26" s="411"/>
      <c r="I26" s="411"/>
      <c r="J26" s="411"/>
    </row>
    <row r="27" spans="1:10">
      <c r="A27" s="380"/>
      <c r="B27" s="389"/>
      <c r="C27" s="390"/>
      <c r="D27" s="415"/>
      <c r="E27" s="411"/>
      <c r="F27" s="411"/>
      <c r="G27" s="411"/>
      <c r="H27" s="411"/>
      <c r="I27" s="411"/>
      <c r="J27" s="411"/>
    </row>
    <row r="28" spans="1:10" ht="108">
      <c r="A28" s="391">
        <v>3.01</v>
      </c>
      <c r="B28" s="384" t="s">
        <v>173</v>
      </c>
      <c r="C28" s="390"/>
      <c r="D28" s="416"/>
      <c r="E28" s="411"/>
      <c r="F28" s="411"/>
      <c r="G28" s="411"/>
      <c r="H28" s="411"/>
      <c r="I28" s="411"/>
      <c r="J28" s="411"/>
    </row>
    <row r="29" spans="1:10">
      <c r="A29" s="391"/>
      <c r="B29" s="392" t="s">
        <v>441</v>
      </c>
      <c r="C29" s="381">
        <v>3</v>
      </c>
      <c r="D29" s="413"/>
      <c r="E29" s="411"/>
      <c r="F29" s="411"/>
      <c r="G29" s="411"/>
      <c r="H29" s="411"/>
      <c r="I29" s="411"/>
      <c r="J29" s="411"/>
    </row>
    <row r="30" spans="1:10">
      <c r="A30" s="391"/>
      <c r="B30" s="392"/>
      <c r="C30" s="381"/>
      <c r="D30" s="413"/>
      <c r="E30" s="411"/>
      <c r="F30" s="411"/>
      <c r="G30" s="411"/>
      <c r="H30" s="411"/>
      <c r="I30" s="411"/>
      <c r="J30" s="411"/>
    </row>
    <row r="31" spans="1:10" ht="60">
      <c r="A31" s="391">
        <v>3.0199999999999996</v>
      </c>
      <c r="B31" s="384" t="s">
        <v>153</v>
      </c>
      <c r="C31" s="390"/>
      <c r="D31" s="416"/>
      <c r="E31" s="411"/>
      <c r="F31" s="411"/>
      <c r="G31" s="411"/>
      <c r="H31" s="411"/>
      <c r="I31" s="411"/>
      <c r="J31" s="411"/>
    </row>
    <row r="32" spans="1:10">
      <c r="A32" s="391"/>
      <c r="B32" s="392" t="s">
        <v>442</v>
      </c>
      <c r="C32" s="381">
        <v>1</v>
      </c>
      <c r="D32" s="413"/>
      <c r="E32" s="411"/>
      <c r="F32" s="411"/>
      <c r="G32" s="411"/>
      <c r="H32" s="411"/>
      <c r="I32" s="411"/>
      <c r="J32" s="411"/>
    </row>
    <row r="33" spans="1:10">
      <c r="A33" s="391"/>
      <c r="B33" s="392"/>
      <c r="C33" s="381"/>
      <c r="D33" s="413"/>
      <c r="E33" s="411"/>
      <c r="F33" s="411"/>
      <c r="G33" s="411"/>
      <c r="H33" s="411"/>
      <c r="I33" s="411"/>
      <c r="J33" s="411"/>
    </row>
    <row r="34" spans="1:10" ht="24">
      <c r="A34" s="391">
        <v>3.0299999999999994</v>
      </c>
      <c r="B34" s="384" t="s">
        <v>154</v>
      </c>
      <c r="C34" s="381"/>
      <c r="D34" s="413"/>
      <c r="E34" s="411"/>
      <c r="F34" s="411"/>
      <c r="G34" s="411"/>
      <c r="H34" s="411"/>
      <c r="I34" s="411"/>
      <c r="J34" s="411"/>
    </row>
    <row r="35" spans="1:10">
      <c r="A35" s="391"/>
      <c r="B35" s="392" t="s">
        <v>443</v>
      </c>
      <c r="C35" s="381">
        <v>2</v>
      </c>
      <c r="D35" s="413"/>
      <c r="E35" s="411"/>
      <c r="F35" s="411"/>
      <c r="G35" s="411"/>
      <c r="H35" s="411"/>
      <c r="I35" s="411"/>
      <c r="J35" s="411"/>
    </row>
    <row r="36" spans="1:10">
      <c r="A36" s="391"/>
      <c r="B36" s="392"/>
      <c r="C36" s="381"/>
      <c r="D36" s="413"/>
      <c r="E36" s="411"/>
      <c r="F36" s="411"/>
      <c r="G36" s="411"/>
      <c r="H36" s="411"/>
      <c r="I36" s="411"/>
      <c r="J36" s="411"/>
    </row>
    <row r="37" spans="1:10" ht="108">
      <c r="A37" s="391">
        <v>3.0399999999999991</v>
      </c>
      <c r="B37" s="384" t="s">
        <v>174</v>
      </c>
      <c r="C37" s="381"/>
      <c r="D37" s="413"/>
      <c r="E37" s="411"/>
      <c r="F37" s="411"/>
      <c r="G37" s="411"/>
      <c r="H37" s="411"/>
      <c r="I37" s="411"/>
      <c r="J37" s="411"/>
    </row>
    <row r="38" spans="1:10">
      <c r="A38" s="391"/>
      <c r="B38" s="392" t="s">
        <v>444</v>
      </c>
      <c r="C38" s="381">
        <v>4</v>
      </c>
      <c r="D38" s="413"/>
      <c r="E38" s="411"/>
      <c r="F38" s="411"/>
      <c r="G38" s="411"/>
      <c r="H38" s="411"/>
      <c r="I38" s="411"/>
      <c r="J38" s="411"/>
    </row>
    <row r="39" spans="1:10">
      <c r="A39" s="391"/>
      <c r="B39" s="392"/>
      <c r="C39" s="381"/>
      <c r="D39" s="413"/>
      <c r="E39" s="411"/>
      <c r="F39" s="411"/>
      <c r="G39" s="411"/>
      <c r="H39" s="411"/>
      <c r="I39" s="411"/>
      <c r="J39" s="411"/>
    </row>
    <row r="40" spans="1:10" ht="96">
      <c r="A40" s="391">
        <v>3.0499999999999989</v>
      </c>
      <c r="B40" s="384" t="s">
        <v>175</v>
      </c>
      <c r="C40" s="381"/>
      <c r="D40" s="413"/>
      <c r="E40" s="411"/>
      <c r="F40" s="411"/>
      <c r="G40" s="411"/>
      <c r="H40" s="411"/>
      <c r="I40" s="411"/>
      <c r="J40" s="411"/>
    </row>
    <row r="41" spans="1:10">
      <c r="A41" s="391"/>
      <c r="B41" s="392" t="s">
        <v>445</v>
      </c>
      <c r="C41" s="381">
        <v>1</v>
      </c>
      <c r="D41" s="413"/>
      <c r="E41" s="411"/>
      <c r="F41" s="411"/>
      <c r="G41" s="411"/>
      <c r="H41" s="411"/>
      <c r="I41" s="411"/>
      <c r="J41" s="411"/>
    </row>
    <row r="42" spans="1:10">
      <c r="A42" s="391"/>
      <c r="B42" s="392"/>
      <c r="C42" s="381"/>
      <c r="D42" s="413"/>
      <c r="E42" s="411"/>
      <c r="F42" s="411"/>
      <c r="G42" s="411"/>
      <c r="H42" s="411"/>
      <c r="I42" s="411"/>
      <c r="J42" s="411"/>
    </row>
    <row r="43" spans="1:10" ht="84">
      <c r="A43" s="391">
        <v>3.0599999999999987</v>
      </c>
      <c r="B43" s="384" t="s">
        <v>155</v>
      </c>
      <c r="C43" s="390"/>
      <c r="D43" s="416"/>
      <c r="E43" s="411"/>
      <c r="F43" s="411"/>
      <c r="G43" s="411"/>
      <c r="H43" s="411"/>
      <c r="I43" s="411"/>
      <c r="J43" s="411"/>
    </row>
    <row r="44" spans="1:10">
      <c r="A44" s="391"/>
      <c r="B44" s="392" t="s">
        <v>446</v>
      </c>
      <c r="C44" s="381">
        <v>2</v>
      </c>
      <c r="D44" s="413"/>
      <c r="E44" s="411"/>
      <c r="F44" s="411"/>
      <c r="G44" s="411"/>
      <c r="H44" s="411"/>
      <c r="I44" s="411"/>
      <c r="J44" s="411"/>
    </row>
    <row r="45" spans="1:10">
      <c r="A45" s="391"/>
      <c r="B45" s="392"/>
      <c r="C45" s="381"/>
      <c r="D45" s="413"/>
      <c r="E45" s="411"/>
      <c r="F45" s="411"/>
      <c r="G45" s="411"/>
      <c r="H45" s="411"/>
      <c r="I45" s="411"/>
      <c r="J45" s="411"/>
    </row>
    <row r="46" spans="1:10" ht="132">
      <c r="A46" s="391">
        <v>3.0699999999999985</v>
      </c>
      <c r="B46" s="384" t="s">
        <v>176</v>
      </c>
      <c r="C46" s="390"/>
      <c r="D46" s="416"/>
      <c r="E46" s="411"/>
      <c r="F46" s="411"/>
      <c r="G46" s="411"/>
      <c r="H46" s="411"/>
      <c r="I46" s="411"/>
      <c r="J46" s="411"/>
    </row>
    <row r="47" spans="1:10">
      <c r="A47" s="391"/>
      <c r="B47" s="392" t="s">
        <v>447</v>
      </c>
      <c r="C47" s="381">
        <v>3</v>
      </c>
      <c r="D47" s="413"/>
      <c r="E47" s="411"/>
      <c r="F47" s="411"/>
      <c r="G47" s="411"/>
      <c r="H47" s="411"/>
      <c r="I47" s="411"/>
      <c r="J47" s="411"/>
    </row>
    <row r="48" spans="1:10">
      <c r="A48" s="391"/>
      <c r="B48" s="392"/>
      <c r="C48" s="381"/>
      <c r="D48" s="413"/>
      <c r="E48" s="411"/>
      <c r="F48" s="411"/>
      <c r="G48" s="411"/>
      <c r="H48" s="411"/>
      <c r="I48" s="411"/>
      <c r="J48" s="411"/>
    </row>
    <row r="49" spans="1:10" ht="84">
      <c r="A49" s="391">
        <v>3.0799999999999983</v>
      </c>
      <c r="B49" s="384" t="s">
        <v>156</v>
      </c>
      <c r="C49" s="390"/>
      <c r="D49" s="416"/>
      <c r="E49" s="411"/>
      <c r="F49" s="411"/>
      <c r="G49" s="411"/>
      <c r="H49" s="411"/>
      <c r="I49" s="411"/>
      <c r="J49" s="411"/>
    </row>
    <row r="50" spans="1:10">
      <c r="A50" s="391"/>
      <c r="B50" s="392" t="s">
        <v>448</v>
      </c>
      <c r="C50" s="381">
        <v>1</v>
      </c>
      <c r="D50" s="413"/>
      <c r="E50" s="411"/>
      <c r="F50" s="411"/>
      <c r="G50" s="411"/>
      <c r="H50" s="411"/>
      <c r="I50" s="411"/>
      <c r="J50" s="411"/>
    </row>
    <row r="51" spans="1:10">
      <c r="A51" s="391"/>
      <c r="B51" s="392"/>
      <c r="C51" s="381"/>
      <c r="D51" s="413"/>
      <c r="E51" s="411"/>
      <c r="F51" s="411"/>
      <c r="G51" s="411"/>
      <c r="H51" s="411"/>
      <c r="I51" s="411"/>
      <c r="J51" s="411"/>
    </row>
    <row r="52" spans="1:10" ht="120">
      <c r="A52" s="391">
        <v>3.0899999999999981</v>
      </c>
      <c r="B52" s="384" t="s">
        <v>177</v>
      </c>
      <c r="C52" s="390"/>
      <c r="D52" s="416"/>
      <c r="E52" s="411"/>
      <c r="F52" s="411"/>
      <c r="G52" s="411"/>
      <c r="H52" s="411"/>
      <c r="I52" s="411"/>
      <c r="J52" s="411"/>
    </row>
    <row r="53" spans="1:10">
      <c r="A53" s="391"/>
      <c r="B53" s="392" t="s">
        <v>449</v>
      </c>
      <c r="C53" s="381">
        <v>4</v>
      </c>
      <c r="D53" s="413"/>
      <c r="E53" s="411"/>
      <c r="F53" s="411"/>
      <c r="G53" s="411"/>
      <c r="H53" s="411"/>
      <c r="I53" s="411"/>
      <c r="J53" s="411"/>
    </row>
    <row r="54" spans="1:10">
      <c r="A54" s="391"/>
      <c r="B54" s="392"/>
      <c r="C54" s="381"/>
      <c r="D54" s="413"/>
      <c r="E54" s="411"/>
      <c r="F54" s="411"/>
      <c r="G54" s="411"/>
      <c r="H54" s="411"/>
      <c r="I54" s="411"/>
      <c r="J54" s="411"/>
    </row>
    <row r="55" spans="1:10" ht="84">
      <c r="A55" s="391">
        <v>3.0999999999999979</v>
      </c>
      <c r="B55" s="384" t="s">
        <v>157</v>
      </c>
      <c r="C55" s="390"/>
      <c r="D55" s="416"/>
      <c r="E55" s="411"/>
      <c r="F55" s="411"/>
      <c r="G55" s="411"/>
      <c r="H55" s="411"/>
      <c r="I55" s="411"/>
      <c r="J55" s="411"/>
    </row>
    <row r="56" spans="1:10">
      <c r="A56" s="391"/>
      <c r="B56" s="392" t="s">
        <v>450</v>
      </c>
      <c r="C56" s="381">
        <v>1</v>
      </c>
      <c r="D56" s="413"/>
      <c r="E56" s="411"/>
      <c r="F56" s="411"/>
      <c r="G56" s="411"/>
      <c r="H56" s="411"/>
      <c r="I56" s="411"/>
      <c r="J56" s="411"/>
    </row>
    <row r="57" spans="1:10">
      <c r="A57" s="391"/>
      <c r="B57" s="392"/>
      <c r="C57" s="381"/>
      <c r="D57" s="413"/>
      <c r="E57" s="411"/>
      <c r="F57" s="411"/>
      <c r="G57" s="411"/>
      <c r="H57" s="411"/>
      <c r="I57" s="411"/>
      <c r="J57" s="411"/>
    </row>
    <row r="58" spans="1:10" ht="228">
      <c r="A58" s="391">
        <v>3.1099999999999977</v>
      </c>
      <c r="B58" s="384" t="s">
        <v>158</v>
      </c>
      <c r="C58" s="390"/>
      <c r="D58" s="417"/>
      <c r="E58" s="411"/>
      <c r="F58" s="411"/>
      <c r="G58" s="411"/>
      <c r="H58" s="411"/>
      <c r="I58" s="411"/>
      <c r="J58" s="411"/>
    </row>
    <row r="59" spans="1:10">
      <c r="A59" s="391"/>
      <c r="B59" s="392" t="s">
        <v>451</v>
      </c>
      <c r="C59" s="381">
        <v>1</v>
      </c>
      <c r="D59" s="413"/>
      <c r="E59" s="411"/>
      <c r="F59" s="411"/>
      <c r="G59" s="411"/>
      <c r="H59" s="411"/>
      <c r="I59" s="411"/>
      <c r="J59" s="411"/>
    </row>
    <row r="60" spans="1:10">
      <c r="A60" s="391"/>
      <c r="B60" s="392" t="s">
        <v>452</v>
      </c>
      <c r="C60" s="381">
        <v>1</v>
      </c>
      <c r="D60" s="413"/>
      <c r="E60" s="411"/>
      <c r="F60" s="411"/>
      <c r="G60" s="411"/>
      <c r="H60" s="411"/>
      <c r="I60" s="411"/>
      <c r="J60" s="411"/>
    </row>
    <row r="61" spans="1:10">
      <c r="A61" s="391"/>
      <c r="B61" s="392"/>
      <c r="C61" s="381"/>
      <c r="D61" s="413"/>
      <c r="E61" s="411"/>
      <c r="F61" s="411"/>
      <c r="G61" s="411"/>
      <c r="H61" s="411"/>
      <c r="I61" s="411"/>
      <c r="J61" s="411"/>
    </row>
    <row r="62" spans="1:10" ht="240">
      <c r="A62" s="391">
        <v>3.1199999999999974</v>
      </c>
      <c r="B62" s="384" t="s">
        <v>159</v>
      </c>
      <c r="C62" s="390"/>
      <c r="D62" s="417"/>
      <c r="E62" s="411"/>
      <c r="F62" s="411"/>
      <c r="G62" s="411"/>
      <c r="H62" s="411"/>
      <c r="I62" s="411"/>
      <c r="J62" s="411"/>
    </row>
    <row r="63" spans="1:10">
      <c r="A63" s="391"/>
      <c r="B63" s="392" t="s">
        <v>453</v>
      </c>
      <c r="C63" s="381">
        <v>1</v>
      </c>
      <c r="D63" s="413"/>
      <c r="E63" s="411"/>
      <c r="F63" s="411"/>
      <c r="G63" s="411"/>
      <c r="H63" s="411"/>
      <c r="I63" s="411"/>
      <c r="J63" s="411"/>
    </row>
    <row r="64" spans="1:10">
      <c r="A64" s="391"/>
      <c r="B64" s="392"/>
      <c r="C64" s="381"/>
      <c r="D64" s="413"/>
      <c r="E64" s="411"/>
      <c r="F64" s="411"/>
      <c r="G64" s="411"/>
      <c r="H64" s="411"/>
      <c r="I64" s="411"/>
      <c r="J64" s="411"/>
    </row>
    <row r="65" spans="1:10" ht="24">
      <c r="A65" s="391">
        <v>3.1299999999999972</v>
      </c>
      <c r="B65" s="384" t="s">
        <v>160</v>
      </c>
      <c r="C65" s="390"/>
      <c r="D65" s="417"/>
      <c r="E65" s="411"/>
      <c r="F65" s="411"/>
      <c r="G65" s="411"/>
      <c r="H65" s="411"/>
      <c r="I65" s="411"/>
      <c r="J65" s="411"/>
    </row>
    <row r="66" spans="1:10">
      <c r="A66" s="391"/>
      <c r="B66" s="392" t="s">
        <v>161</v>
      </c>
      <c r="C66" s="381">
        <v>1</v>
      </c>
      <c r="D66" s="413"/>
      <c r="E66" s="411"/>
      <c r="F66" s="411"/>
      <c r="G66" s="411"/>
      <c r="H66" s="411"/>
      <c r="I66" s="411"/>
      <c r="J66" s="411"/>
    </row>
    <row r="67" spans="1:10">
      <c r="A67" s="391"/>
      <c r="B67" s="392" t="s">
        <v>162</v>
      </c>
      <c r="C67" s="381">
        <v>3</v>
      </c>
      <c r="D67" s="413"/>
      <c r="E67" s="411"/>
      <c r="F67" s="411"/>
      <c r="G67" s="411"/>
      <c r="H67" s="411"/>
      <c r="I67" s="411"/>
      <c r="J67" s="411"/>
    </row>
    <row r="68" spans="1:10">
      <c r="A68" s="391"/>
      <c r="B68" s="392"/>
      <c r="C68" s="381"/>
      <c r="D68" s="413"/>
      <c r="E68" s="411"/>
      <c r="F68" s="411"/>
      <c r="G68" s="411"/>
      <c r="H68" s="411"/>
      <c r="I68" s="411"/>
      <c r="J68" s="411"/>
    </row>
    <row r="69" spans="1:10" ht="36">
      <c r="A69" s="393">
        <v>6</v>
      </c>
      <c r="B69" s="392" t="s">
        <v>478</v>
      </c>
      <c r="C69" s="381"/>
      <c r="D69" s="413"/>
      <c r="E69" s="411"/>
      <c r="F69" s="411"/>
      <c r="G69" s="411"/>
      <c r="H69" s="411"/>
      <c r="I69" s="411"/>
      <c r="J69" s="411"/>
    </row>
    <row r="70" spans="1:10" ht="24">
      <c r="A70" s="391"/>
      <c r="B70" s="392" t="s">
        <v>479</v>
      </c>
      <c r="C70" s="381">
        <v>7</v>
      </c>
      <c r="D70" s="413"/>
      <c r="E70" s="411"/>
      <c r="F70" s="411"/>
      <c r="G70" s="411"/>
      <c r="H70" s="411"/>
      <c r="I70" s="411"/>
      <c r="J70" s="411"/>
    </row>
    <row r="71" spans="1:10">
      <c r="A71" s="391"/>
      <c r="B71" s="392"/>
      <c r="C71" s="381"/>
      <c r="D71" s="413"/>
      <c r="E71" s="411"/>
      <c r="F71" s="411"/>
      <c r="G71" s="411"/>
      <c r="H71" s="411"/>
      <c r="I71" s="411"/>
      <c r="J71" s="411"/>
    </row>
    <row r="72" spans="1:10">
      <c r="A72" s="391"/>
      <c r="B72" s="392"/>
      <c r="C72" s="381"/>
      <c r="D72" s="413"/>
      <c r="E72" s="411"/>
      <c r="F72" s="411"/>
      <c r="G72" s="411"/>
      <c r="H72" s="411"/>
      <c r="I72" s="411"/>
      <c r="J72" s="411"/>
    </row>
    <row r="73" spans="1:10" ht="24">
      <c r="A73" s="393">
        <v>7</v>
      </c>
      <c r="B73" s="392" t="s">
        <v>480</v>
      </c>
      <c r="C73" s="381"/>
      <c r="D73" s="413"/>
      <c r="E73" s="411"/>
      <c r="F73" s="411"/>
      <c r="G73" s="411"/>
      <c r="H73" s="411"/>
      <c r="I73" s="411"/>
      <c r="J73" s="411"/>
    </row>
    <row r="74" spans="1:10" ht="24">
      <c r="A74" s="391"/>
      <c r="B74" s="392" t="s">
        <v>481</v>
      </c>
      <c r="C74" s="381">
        <v>7</v>
      </c>
      <c r="D74" s="413"/>
      <c r="E74" s="411"/>
      <c r="F74" s="411"/>
      <c r="G74" s="411"/>
      <c r="H74" s="411"/>
      <c r="I74" s="411"/>
      <c r="J74" s="411"/>
    </row>
    <row r="75" spans="1:10">
      <c r="A75" s="391"/>
      <c r="B75" s="392"/>
      <c r="C75" s="381"/>
      <c r="D75" s="413"/>
      <c r="E75" s="411"/>
      <c r="F75" s="411"/>
      <c r="G75" s="411"/>
      <c r="H75" s="411"/>
      <c r="I75" s="411"/>
      <c r="J75" s="411"/>
    </row>
    <row r="76" spans="1:10" ht="36">
      <c r="A76" s="393">
        <v>8</v>
      </c>
      <c r="B76" s="392" t="s">
        <v>482</v>
      </c>
      <c r="C76" s="381"/>
      <c r="D76" s="413"/>
      <c r="E76" s="411"/>
      <c r="F76" s="411"/>
      <c r="G76" s="411"/>
      <c r="H76" s="411"/>
      <c r="I76" s="411"/>
      <c r="J76" s="411"/>
    </row>
    <row r="77" spans="1:10">
      <c r="A77" s="391"/>
      <c r="B77" s="392" t="s">
        <v>483</v>
      </c>
      <c r="C77" s="381">
        <v>7</v>
      </c>
      <c r="D77" s="413"/>
      <c r="E77" s="411"/>
      <c r="F77" s="411"/>
      <c r="G77" s="411"/>
      <c r="H77" s="411"/>
      <c r="I77" s="411"/>
      <c r="J77" s="411"/>
    </row>
    <row r="78" spans="1:10">
      <c r="A78" s="391"/>
      <c r="B78" s="392"/>
      <c r="C78" s="381"/>
      <c r="D78" s="413"/>
      <c r="E78" s="411"/>
      <c r="F78" s="411"/>
      <c r="G78" s="411"/>
      <c r="H78" s="411"/>
      <c r="I78" s="411"/>
      <c r="J78" s="411"/>
    </row>
    <row r="79" spans="1:10" ht="48">
      <c r="A79" s="393">
        <v>2</v>
      </c>
      <c r="B79" s="394" t="s">
        <v>196</v>
      </c>
      <c r="C79" s="395">
        <v>1</v>
      </c>
      <c r="D79" s="418"/>
      <c r="E79" s="411"/>
      <c r="F79" s="411"/>
      <c r="G79" s="411"/>
      <c r="H79" s="411"/>
      <c r="I79" s="411"/>
      <c r="J79" s="411"/>
    </row>
    <row r="80" spans="1:10">
      <c r="A80" s="393"/>
      <c r="B80" s="396"/>
      <c r="C80" s="397"/>
      <c r="D80" s="418"/>
      <c r="E80" s="411"/>
      <c r="F80" s="411"/>
      <c r="G80" s="411"/>
      <c r="H80" s="411"/>
      <c r="I80" s="411"/>
      <c r="J80" s="411"/>
    </row>
    <row r="81" spans="1:10">
      <c r="A81" s="393"/>
      <c r="B81" s="396"/>
      <c r="C81" s="397"/>
      <c r="D81" s="418"/>
      <c r="E81" s="411"/>
      <c r="F81" s="411"/>
      <c r="G81" s="411"/>
      <c r="H81" s="411"/>
      <c r="I81" s="411"/>
      <c r="J81" s="411"/>
    </row>
    <row r="82" spans="1:10" ht="36">
      <c r="A82" s="393">
        <v>4</v>
      </c>
      <c r="B82" s="394" t="s">
        <v>202</v>
      </c>
      <c r="C82" s="397"/>
      <c r="D82" s="418"/>
      <c r="E82" s="411"/>
      <c r="F82" s="411"/>
      <c r="G82" s="411"/>
      <c r="H82" s="411"/>
      <c r="I82" s="411"/>
      <c r="J82" s="411"/>
    </row>
    <row r="83" spans="1:10" ht="24">
      <c r="A83" s="393"/>
      <c r="B83" s="383" t="s">
        <v>203</v>
      </c>
      <c r="C83" s="395">
        <v>1</v>
      </c>
      <c r="D83" s="418"/>
      <c r="E83" s="411"/>
      <c r="F83" s="411"/>
      <c r="G83" s="411"/>
      <c r="H83" s="411"/>
      <c r="I83" s="411"/>
      <c r="J83" s="411"/>
    </row>
    <row r="84" spans="1:10">
      <c r="A84" s="393"/>
      <c r="B84" s="396"/>
      <c r="C84" s="397"/>
      <c r="D84" s="418"/>
      <c r="E84" s="411"/>
      <c r="F84" s="411"/>
      <c r="G84" s="411"/>
      <c r="H84" s="411"/>
      <c r="I84" s="411"/>
      <c r="J84" s="411"/>
    </row>
    <row r="85" spans="1:10" ht="60">
      <c r="A85" s="393">
        <v>6</v>
      </c>
      <c r="B85" s="398" t="s">
        <v>205</v>
      </c>
      <c r="C85" s="399"/>
      <c r="D85" s="419"/>
      <c r="E85" s="411"/>
      <c r="F85" s="411"/>
      <c r="G85" s="411"/>
      <c r="H85" s="411"/>
      <c r="I85" s="411"/>
      <c r="J85" s="411"/>
    </row>
    <row r="86" spans="1:10" ht="24">
      <c r="A86" s="393"/>
      <c r="B86" s="398" t="s">
        <v>206</v>
      </c>
      <c r="C86" s="395">
        <v>1</v>
      </c>
      <c r="D86" s="418"/>
      <c r="E86" s="411"/>
      <c r="F86" s="411"/>
      <c r="G86" s="411"/>
      <c r="H86" s="411"/>
      <c r="I86" s="411"/>
      <c r="J86" s="411"/>
    </row>
    <row r="87" spans="1:10">
      <c r="A87" s="393"/>
      <c r="B87" s="383"/>
      <c r="C87" s="399"/>
      <c r="D87" s="419"/>
      <c r="E87" s="411"/>
      <c r="F87" s="411"/>
      <c r="G87" s="411"/>
      <c r="H87" s="411"/>
      <c r="I87" s="411"/>
      <c r="J87" s="411"/>
    </row>
    <row r="88" spans="1:10" ht="60">
      <c r="A88" s="393">
        <v>7</v>
      </c>
      <c r="B88" s="398" t="s">
        <v>207</v>
      </c>
      <c r="C88" s="399"/>
      <c r="D88" s="419"/>
      <c r="E88" s="411"/>
      <c r="F88" s="411"/>
      <c r="G88" s="411"/>
      <c r="H88" s="411"/>
      <c r="I88" s="411"/>
      <c r="J88" s="411"/>
    </row>
    <row r="89" spans="1:10" ht="24">
      <c r="A89" s="393"/>
      <c r="B89" s="398" t="s">
        <v>208</v>
      </c>
      <c r="C89" s="395">
        <v>1</v>
      </c>
      <c r="D89" s="418"/>
      <c r="E89" s="411"/>
      <c r="F89" s="411"/>
      <c r="G89" s="411"/>
      <c r="H89" s="411"/>
      <c r="I89" s="411"/>
      <c r="J89" s="411"/>
    </row>
    <row r="90" spans="1:10">
      <c r="A90" s="393"/>
      <c r="B90" s="383"/>
      <c r="C90" s="399"/>
      <c r="D90" s="419"/>
      <c r="E90" s="411"/>
      <c r="F90" s="411"/>
      <c r="G90" s="411"/>
      <c r="H90" s="411"/>
      <c r="I90" s="411"/>
      <c r="J90" s="411"/>
    </row>
    <row r="91" spans="1:10" ht="156">
      <c r="A91" s="393">
        <v>9</v>
      </c>
      <c r="B91" s="400" t="s">
        <v>210</v>
      </c>
      <c r="C91" s="401"/>
      <c r="D91" s="414"/>
      <c r="E91" s="411"/>
      <c r="F91" s="411"/>
      <c r="G91" s="411"/>
      <c r="H91" s="411"/>
      <c r="I91" s="411"/>
      <c r="J91" s="411"/>
    </row>
    <row r="92" spans="1:10" ht="24">
      <c r="A92" s="393"/>
      <c r="B92" s="402" t="s">
        <v>211</v>
      </c>
      <c r="C92" s="395">
        <v>1</v>
      </c>
      <c r="D92" s="418"/>
      <c r="E92" s="411"/>
      <c r="F92" s="411"/>
      <c r="G92" s="411"/>
      <c r="H92" s="411"/>
      <c r="I92" s="411"/>
      <c r="J92" s="411"/>
    </row>
    <row r="93" spans="1:10">
      <c r="A93" s="393"/>
      <c r="B93" s="396"/>
      <c r="C93" s="397"/>
      <c r="D93" s="418"/>
      <c r="E93" s="411"/>
      <c r="F93" s="411"/>
      <c r="G93" s="411"/>
      <c r="H93" s="411"/>
      <c r="I93" s="411"/>
      <c r="J93" s="411"/>
    </row>
    <row r="94" spans="1:10" ht="24">
      <c r="A94" s="393">
        <v>10</v>
      </c>
      <c r="B94" s="403" t="s">
        <v>212</v>
      </c>
      <c r="C94" s="397"/>
      <c r="D94" s="418"/>
      <c r="E94" s="411"/>
      <c r="F94" s="411"/>
      <c r="G94" s="411"/>
      <c r="H94" s="411"/>
      <c r="I94" s="411"/>
      <c r="J94" s="411"/>
    </row>
    <row r="95" spans="1:10" ht="24">
      <c r="A95" s="393"/>
      <c r="B95" s="402" t="s">
        <v>213</v>
      </c>
      <c r="C95" s="395">
        <v>1</v>
      </c>
      <c r="D95" s="418"/>
      <c r="E95" s="411"/>
      <c r="F95" s="411"/>
      <c r="G95" s="411"/>
      <c r="H95" s="411"/>
      <c r="I95" s="411"/>
      <c r="J95" s="411"/>
    </row>
    <row r="96" spans="1:10">
      <c r="A96" s="393"/>
      <c r="B96" s="396"/>
      <c r="C96" s="397"/>
      <c r="D96" s="418"/>
      <c r="E96" s="411"/>
      <c r="F96" s="411"/>
      <c r="G96" s="411"/>
      <c r="H96" s="411"/>
      <c r="I96" s="411"/>
      <c r="J96" s="411"/>
    </row>
    <row r="97" spans="1:10" ht="48">
      <c r="A97" s="393">
        <v>11</v>
      </c>
      <c r="B97" s="404" t="s">
        <v>214</v>
      </c>
      <c r="C97" s="397"/>
      <c r="D97" s="418"/>
      <c r="E97" s="411"/>
      <c r="F97" s="411"/>
      <c r="G97" s="411"/>
      <c r="H97" s="411"/>
      <c r="I97" s="411"/>
      <c r="J97" s="411"/>
    </row>
    <row r="98" spans="1:10" ht="24">
      <c r="A98" s="393"/>
      <c r="B98" s="402" t="s">
        <v>215</v>
      </c>
      <c r="C98" s="395">
        <v>1</v>
      </c>
      <c r="D98" s="418"/>
      <c r="E98" s="411"/>
      <c r="F98" s="411"/>
      <c r="G98" s="411"/>
      <c r="H98" s="411"/>
      <c r="I98" s="411"/>
      <c r="J98" s="411"/>
    </row>
    <row r="99" spans="1:10">
      <c r="A99" s="393"/>
      <c r="B99" s="396"/>
      <c r="C99" s="397"/>
      <c r="D99" s="418"/>
      <c r="E99" s="411"/>
      <c r="F99" s="411"/>
      <c r="G99" s="411"/>
      <c r="H99" s="411"/>
      <c r="I99" s="411"/>
      <c r="J99" s="411"/>
    </row>
    <row r="100" spans="1:10" ht="24">
      <c r="A100" s="393">
        <v>12</v>
      </c>
      <c r="B100" s="405" t="s">
        <v>216</v>
      </c>
      <c r="C100" s="397"/>
      <c r="D100" s="418"/>
      <c r="E100" s="411"/>
      <c r="F100" s="411"/>
      <c r="G100" s="411"/>
      <c r="H100" s="411"/>
      <c r="I100" s="411"/>
      <c r="J100" s="411"/>
    </row>
    <row r="101" spans="1:10" ht="24">
      <c r="A101" s="393"/>
      <c r="B101" s="402" t="s">
        <v>217</v>
      </c>
      <c r="C101" s="395">
        <v>1</v>
      </c>
      <c r="D101" s="418"/>
      <c r="E101" s="411"/>
      <c r="F101" s="411"/>
      <c r="G101" s="411"/>
      <c r="H101" s="411"/>
      <c r="I101" s="411"/>
      <c r="J101" s="411"/>
    </row>
    <row r="102" spans="1:10">
      <c r="A102" s="393"/>
      <c r="B102" s="396"/>
      <c r="C102" s="397"/>
      <c r="D102" s="418"/>
      <c r="E102" s="411"/>
      <c r="F102" s="411"/>
      <c r="G102" s="411"/>
      <c r="H102" s="411"/>
      <c r="I102" s="411"/>
      <c r="J102" s="411"/>
    </row>
    <row r="103" spans="1:10" ht="24">
      <c r="A103" s="393">
        <v>13</v>
      </c>
      <c r="B103" s="406" t="s">
        <v>218</v>
      </c>
      <c r="C103" s="397"/>
      <c r="D103" s="418"/>
      <c r="E103" s="411"/>
      <c r="F103" s="411"/>
      <c r="G103" s="411"/>
      <c r="H103" s="411"/>
      <c r="I103" s="411"/>
      <c r="J103" s="411"/>
    </row>
    <row r="104" spans="1:10">
      <c r="A104" s="393"/>
      <c r="B104" s="402" t="s">
        <v>219</v>
      </c>
      <c r="C104" s="395">
        <v>3</v>
      </c>
      <c r="D104" s="418"/>
      <c r="E104" s="411"/>
      <c r="F104" s="411"/>
      <c r="G104" s="411"/>
      <c r="H104" s="411"/>
      <c r="I104" s="411"/>
      <c r="J104" s="411"/>
    </row>
    <row r="105" spans="1:10">
      <c r="A105" s="393"/>
      <c r="B105" s="396"/>
      <c r="C105" s="397"/>
      <c r="D105" s="418"/>
      <c r="E105" s="411"/>
      <c r="F105" s="411"/>
      <c r="G105" s="411"/>
      <c r="H105" s="411"/>
      <c r="I105" s="411"/>
      <c r="J105" s="411"/>
    </row>
    <row r="106" spans="1:10" ht="156">
      <c r="A106" s="359">
        <v>1</v>
      </c>
      <c r="B106" s="360" t="s">
        <v>462</v>
      </c>
      <c r="C106" s="361">
        <v>75</v>
      </c>
      <c r="D106" s="420"/>
      <c r="E106" s="411"/>
      <c r="F106" s="411"/>
      <c r="G106" s="411"/>
      <c r="H106" s="411"/>
      <c r="I106" s="411"/>
      <c r="J106" s="411"/>
    </row>
    <row r="107" spans="1:10">
      <c r="A107" s="359"/>
      <c r="B107" s="362"/>
      <c r="C107" s="361"/>
      <c r="D107" s="420"/>
      <c r="E107" s="411"/>
      <c r="F107" s="411"/>
      <c r="G107" s="411"/>
      <c r="H107" s="411"/>
      <c r="I107" s="411"/>
      <c r="J107" s="411"/>
    </row>
    <row r="108" spans="1:10" ht="96">
      <c r="A108" s="359">
        <v>2</v>
      </c>
      <c r="B108" s="360" t="s">
        <v>464</v>
      </c>
      <c r="C108" s="361">
        <v>34</v>
      </c>
      <c r="D108" s="420"/>
      <c r="E108" s="411"/>
      <c r="F108" s="411"/>
      <c r="G108" s="411"/>
      <c r="H108" s="411"/>
      <c r="I108" s="411"/>
      <c r="J108" s="411"/>
    </row>
    <row r="109" spans="1:10">
      <c r="A109" s="359"/>
      <c r="B109" s="360"/>
      <c r="C109" s="361"/>
      <c r="D109" s="420"/>
      <c r="E109" s="411"/>
      <c r="F109" s="411"/>
      <c r="G109" s="411"/>
      <c r="H109" s="411"/>
      <c r="I109" s="411"/>
      <c r="J109" s="411"/>
    </row>
    <row r="110" spans="1:10" ht="96">
      <c r="A110" s="359">
        <v>3</v>
      </c>
      <c r="B110" s="360" t="s">
        <v>465</v>
      </c>
      <c r="C110" s="361">
        <v>5</v>
      </c>
      <c r="D110" s="420"/>
      <c r="E110" s="411"/>
      <c r="F110" s="411"/>
      <c r="G110" s="411"/>
      <c r="H110" s="411"/>
      <c r="I110" s="411"/>
      <c r="J110" s="411"/>
    </row>
    <row r="111" spans="1:10">
      <c r="A111" s="359"/>
      <c r="B111" s="360"/>
      <c r="C111" s="361"/>
      <c r="D111" s="420"/>
      <c r="E111" s="411"/>
      <c r="F111" s="411"/>
      <c r="G111" s="411"/>
      <c r="H111" s="411"/>
      <c r="I111" s="411"/>
      <c r="J111" s="411"/>
    </row>
    <row r="112" spans="1:10" ht="120">
      <c r="A112" s="407">
        <v>4</v>
      </c>
      <c r="B112" s="360" t="s">
        <v>466</v>
      </c>
      <c r="C112" s="361">
        <v>5</v>
      </c>
      <c r="D112" s="420"/>
      <c r="E112" s="411"/>
      <c r="F112" s="411"/>
      <c r="G112" s="411"/>
      <c r="H112" s="411"/>
      <c r="I112" s="411"/>
      <c r="J112" s="411"/>
    </row>
    <row r="113" spans="1:10">
      <c r="A113" s="359"/>
      <c r="B113" s="362"/>
      <c r="C113" s="361"/>
      <c r="D113" s="420"/>
      <c r="E113" s="411"/>
      <c r="F113" s="411"/>
      <c r="G113" s="411"/>
      <c r="H113" s="411"/>
      <c r="I113" s="411"/>
      <c r="J113" s="411"/>
    </row>
    <row r="114" spans="1:10" ht="48">
      <c r="A114" s="363" t="s">
        <v>249</v>
      </c>
      <c r="B114" s="364" t="s">
        <v>454</v>
      </c>
      <c r="C114" s="365"/>
      <c r="D114" s="412"/>
      <c r="E114" s="411"/>
      <c r="F114" s="411"/>
      <c r="G114" s="411"/>
      <c r="H114" s="411"/>
      <c r="I114" s="411"/>
      <c r="J114" s="411"/>
    </row>
    <row r="115" spans="1:10">
      <c r="A115" s="363"/>
      <c r="B115" s="366" t="s">
        <v>250</v>
      </c>
      <c r="C115" s="365">
        <v>6</v>
      </c>
      <c r="D115" s="412"/>
      <c r="E115" s="411"/>
      <c r="F115" s="411"/>
      <c r="G115" s="411"/>
      <c r="H115" s="411"/>
      <c r="I115" s="411"/>
      <c r="J115" s="411"/>
    </row>
    <row r="116" spans="1:10">
      <c r="A116" s="363"/>
      <c r="B116" s="366" t="s">
        <v>251</v>
      </c>
      <c r="C116" s="365">
        <v>2</v>
      </c>
      <c r="D116" s="412"/>
      <c r="E116" s="411"/>
      <c r="F116" s="411"/>
      <c r="G116" s="411"/>
      <c r="H116" s="411"/>
      <c r="I116" s="411"/>
      <c r="J116" s="411"/>
    </row>
    <row r="117" spans="1:10">
      <c r="A117" s="363"/>
      <c r="B117" s="366" t="s">
        <v>252</v>
      </c>
      <c r="C117" s="365">
        <v>10</v>
      </c>
      <c r="D117" s="412"/>
      <c r="E117" s="411"/>
      <c r="F117" s="411"/>
      <c r="G117" s="411"/>
      <c r="H117" s="411"/>
      <c r="I117" s="411"/>
      <c r="J117" s="411"/>
    </row>
    <row r="118" spans="1:10">
      <c r="A118" s="363"/>
      <c r="B118" s="366" t="s">
        <v>253</v>
      </c>
      <c r="C118" s="365">
        <v>6</v>
      </c>
      <c r="D118" s="412"/>
      <c r="E118" s="411"/>
      <c r="F118" s="411"/>
      <c r="G118" s="411"/>
      <c r="H118" s="411"/>
      <c r="I118" s="411"/>
      <c r="J118" s="411"/>
    </row>
    <row r="119" spans="1:10">
      <c r="A119" s="363"/>
      <c r="B119" s="366" t="s">
        <v>254</v>
      </c>
      <c r="C119" s="365">
        <v>24</v>
      </c>
      <c r="D119" s="412"/>
      <c r="E119" s="411"/>
      <c r="F119" s="411"/>
      <c r="G119" s="411"/>
      <c r="H119" s="411"/>
      <c r="I119" s="411"/>
      <c r="J119" s="411"/>
    </row>
    <row r="120" spans="1:10">
      <c r="A120" s="371"/>
      <c r="B120" s="408"/>
      <c r="C120" s="409"/>
      <c r="D120" s="412"/>
      <c r="E120" s="411"/>
      <c r="F120" s="411"/>
      <c r="G120" s="411"/>
      <c r="H120" s="411"/>
      <c r="I120" s="411"/>
      <c r="J120" s="411"/>
    </row>
    <row r="121" spans="1:10" ht="60">
      <c r="A121" s="367" t="s">
        <v>255</v>
      </c>
      <c r="B121" s="368" t="s">
        <v>455</v>
      </c>
      <c r="C121" s="369"/>
      <c r="D121" s="412"/>
      <c r="E121" s="411"/>
      <c r="F121" s="411"/>
      <c r="G121" s="411"/>
      <c r="H121" s="411"/>
      <c r="I121" s="411"/>
      <c r="J121" s="411"/>
    </row>
    <row r="122" spans="1:10" ht="48">
      <c r="A122" s="367"/>
      <c r="B122" s="368" t="s">
        <v>456</v>
      </c>
      <c r="C122" s="369"/>
      <c r="D122" s="412"/>
      <c r="E122" s="411"/>
      <c r="F122" s="411"/>
      <c r="G122" s="411"/>
      <c r="H122" s="411"/>
      <c r="I122" s="411"/>
      <c r="J122" s="411"/>
    </row>
    <row r="123" spans="1:10">
      <c r="A123" s="359"/>
      <c r="B123" s="368" t="s">
        <v>256</v>
      </c>
      <c r="C123" s="361"/>
      <c r="D123" s="412"/>
      <c r="E123" s="411"/>
      <c r="F123" s="411"/>
      <c r="G123" s="411"/>
      <c r="H123" s="411"/>
      <c r="I123" s="411"/>
      <c r="J123" s="411"/>
    </row>
    <row r="124" spans="1:10" ht="24">
      <c r="A124" s="359"/>
      <c r="B124" s="368" t="s">
        <v>257</v>
      </c>
      <c r="C124" s="361">
        <v>6</v>
      </c>
      <c r="D124" s="412"/>
      <c r="E124" s="411"/>
      <c r="F124" s="411"/>
      <c r="G124" s="411"/>
      <c r="H124" s="411"/>
      <c r="I124" s="411"/>
      <c r="J124" s="411"/>
    </row>
    <row r="125" spans="1:10">
      <c r="A125" s="359"/>
      <c r="B125" s="366"/>
      <c r="C125" s="361"/>
      <c r="D125" s="412"/>
      <c r="E125" s="411"/>
      <c r="F125" s="411"/>
      <c r="G125" s="411"/>
      <c r="H125" s="411"/>
      <c r="I125" s="411"/>
      <c r="J125" s="411"/>
    </row>
    <row r="126" spans="1:10">
      <c r="A126" s="359"/>
      <c r="B126" s="366"/>
      <c r="C126" s="361"/>
      <c r="D126" s="412"/>
      <c r="E126" s="411"/>
      <c r="F126" s="411"/>
      <c r="G126" s="411"/>
      <c r="H126" s="411"/>
      <c r="I126" s="411"/>
      <c r="J126" s="411"/>
    </row>
    <row r="127" spans="1:10" ht="24">
      <c r="A127" s="359">
        <v>3</v>
      </c>
      <c r="B127" s="364" t="s">
        <v>258</v>
      </c>
      <c r="C127" s="361"/>
      <c r="D127" s="412"/>
      <c r="E127" s="411"/>
      <c r="F127" s="411"/>
      <c r="G127" s="411"/>
      <c r="H127" s="411"/>
      <c r="I127" s="411"/>
      <c r="J127" s="411"/>
    </row>
    <row r="128" spans="1:10" ht="14.25">
      <c r="A128" s="359"/>
      <c r="B128" s="366" t="s">
        <v>349</v>
      </c>
      <c r="C128" s="361">
        <v>270</v>
      </c>
      <c r="D128" s="412"/>
      <c r="E128" s="411"/>
      <c r="F128" s="411"/>
      <c r="G128" s="411"/>
      <c r="H128" s="411"/>
      <c r="I128" s="411"/>
      <c r="J128" s="411"/>
    </row>
    <row r="129" spans="1:10" ht="14.25">
      <c r="A129" s="359"/>
      <c r="B129" s="366" t="s">
        <v>350</v>
      </c>
      <c r="C129" s="361">
        <v>320</v>
      </c>
      <c r="D129" s="412"/>
      <c r="E129" s="411"/>
      <c r="F129" s="411"/>
      <c r="G129" s="411"/>
      <c r="H129" s="411"/>
      <c r="I129" s="411"/>
      <c r="J129" s="411"/>
    </row>
    <row r="130" spans="1:10">
      <c r="A130" s="359"/>
      <c r="B130" s="366"/>
      <c r="C130" s="361"/>
      <c r="D130" s="412"/>
      <c r="E130" s="411"/>
      <c r="F130" s="411"/>
      <c r="G130" s="411"/>
      <c r="H130" s="411"/>
      <c r="I130" s="411"/>
      <c r="J130" s="411"/>
    </row>
    <row r="131" spans="1:10" ht="24">
      <c r="A131" s="359">
        <v>4</v>
      </c>
      <c r="B131" s="366" t="s">
        <v>260</v>
      </c>
      <c r="C131" s="370"/>
      <c r="D131" s="412"/>
      <c r="E131" s="411"/>
      <c r="F131" s="411"/>
      <c r="G131" s="411"/>
      <c r="H131" s="411"/>
      <c r="I131" s="411"/>
      <c r="J131" s="411"/>
    </row>
    <row r="132" spans="1:10">
      <c r="A132" s="359"/>
      <c r="B132" s="366" t="s">
        <v>261</v>
      </c>
      <c r="C132" s="371">
        <v>80</v>
      </c>
      <c r="D132" s="412"/>
      <c r="E132" s="411"/>
      <c r="F132" s="411"/>
      <c r="G132" s="411"/>
      <c r="H132" s="411"/>
      <c r="I132" s="411"/>
      <c r="J132" s="411"/>
    </row>
    <row r="133" spans="1:10">
      <c r="A133" s="359"/>
      <c r="B133" s="366"/>
      <c r="C133" s="361"/>
      <c r="D133" s="412"/>
      <c r="E133" s="411"/>
      <c r="F133" s="411"/>
      <c r="G133" s="411"/>
      <c r="H133" s="411"/>
      <c r="I133" s="411"/>
      <c r="J133" s="411"/>
    </row>
    <row r="134" spans="1:10" ht="24">
      <c r="A134" s="359">
        <v>5</v>
      </c>
      <c r="B134" s="366" t="s">
        <v>262</v>
      </c>
      <c r="C134" s="361">
        <v>330</v>
      </c>
      <c r="D134" s="412"/>
      <c r="E134" s="411"/>
      <c r="F134" s="411"/>
      <c r="G134" s="411"/>
      <c r="H134" s="411"/>
      <c r="I134" s="411"/>
      <c r="J134" s="411"/>
    </row>
    <row r="135" spans="1:10">
      <c r="A135" s="359"/>
      <c r="B135" s="366"/>
      <c r="C135" s="361"/>
      <c r="D135" s="412"/>
      <c r="E135" s="411"/>
      <c r="F135" s="411"/>
      <c r="G135" s="411"/>
      <c r="H135" s="411"/>
      <c r="I135" s="411"/>
      <c r="J135" s="411"/>
    </row>
    <row r="136" spans="1:10" ht="48">
      <c r="A136" s="359">
        <v>1</v>
      </c>
      <c r="B136" s="364" t="s">
        <v>267</v>
      </c>
      <c r="C136" s="361"/>
      <c r="D136" s="412"/>
      <c r="E136" s="411"/>
      <c r="F136" s="411"/>
      <c r="G136" s="411"/>
      <c r="H136" s="411"/>
      <c r="I136" s="411"/>
      <c r="J136" s="411"/>
    </row>
    <row r="137" spans="1:10" ht="36">
      <c r="A137" s="359"/>
      <c r="B137" s="364" t="s">
        <v>268</v>
      </c>
      <c r="C137" s="361">
        <v>1</v>
      </c>
      <c r="D137" s="412"/>
      <c r="E137" s="411"/>
      <c r="F137" s="411"/>
      <c r="G137" s="411"/>
      <c r="H137" s="411"/>
      <c r="I137" s="411"/>
      <c r="J137" s="411"/>
    </row>
    <row r="138" spans="1:10">
      <c r="A138" s="359"/>
      <c r="B138" s="364"/>
      <c r="C138" s="361"/>
      <c r="D138" s="412"/>
      <c r="E138" s="411"/>
      <c r="F138" s="411"/>
      <c r="G138" s="411"/>
      <c r="H138" s="411"/>
      <c r="I138" s="411"/>
      <c r="J138" s="411"/>
    </row>
    <row r="139" spans="1:10">
      <c r="A139" s="359">
        <v>2</v>
      </c>
      <c r="B139" s="364" t="s">
        <v>269</v>
      </c>
      <c r="C139" s="361">
        <v>3</v>
      </c>
      <c r="D139" s="412"/>
      <c r="E139" s="411"/>
      <c r="F139" s="411"/>
      <c r="G139" s="411"/>
      <c r="H139" s="411"/>
      <c r="I139" s="411"/>
      <c r="J139" s="411"/>
    </row>
    <row r="140" spans="1:10">
      <c r="A140" s="359"/>
      <c r="B140" s="364"/>
      <c r="C140" s="361"/>
      <c r="D140" s="412"/>
      <c r="E140" s="411"/>
      <c r="F140" s="411"/>
      <c r="G140" s="411"/>
      <c r="H140" s="411"/>
      <c r="I140" s="411"/>
      <c r="J140" s="411"/>
    </row>
    <row r="141" spans="1:10" ht="24">
      <c r="A141" s="359">
        <v>4</v>
      </c>
      <c r="B141" s="364" t="s">
        <v>272</v>
      </c>
      <c r="C141" s="361"/>
      <c r="D141" s="412"/>
      <c r="E141" s="411"/>
      <c r="F141" s="411"/>
      <c r="G141" s="411"/>
      <c r="H141" s="411"/>
      <c r="I141" s="411"/>
      <c r="J141" s="411"/>
    </row>
    <row r="142" spans="1:10">
      <c r="A142" s="359"/>
      <c r="B142" s="364"/>
      <c r="C142" s="361"/>
      <c r="D142" s="412"/>
      <c r="E142" s="411"/>
      <c r="F142" s="411"/>
      <c r="G142" s="411"/>
      <c r="H142" s="411"/>
      <c r="I142" s="411"/>
      <c r="J142" s="411"/>
    </row>
    <row r="143" spans="1:10" ht="14.25">
      <c r="A143" s="359"/>
      <c r="B143" s="366" t="s">
        <v>351</v>
      </c>
      <c r="C143" s="361">
        <v>60</v>
      </c>
      <c r="D143" s="412"/>
      <c r="E143" s="411"/>
      <c r="F143" s="411"/>
      <c r="G143" s="411"/>
      <c r="H143" s="411"/>
      <c r="I143" s="411"/>
      <c r="J143" s="411"/>
    </row>
    <row r="144" spans="1:10">
      <c r="A144" s="359"/>
      <c r="B144" s="366" t="s">
        <v>273</v>
      </c>
      <c r="C144" s="361">
        <v>300</v>
      </c>
      <c r="D144" s="412"/>
      <c r="E144" s="411"/>
      <c r="F144" s="411"/>
      <c r="G144" s="411"/>
      <c r="H144" s="411"/>
      <c r="I144" s="411"/>
      <c r="J144" s="411"/>
    </row>
    <row r="145" spans="1:10">
      <c r="A145" s="359"/>
      <c r="B145" s="366" t="s">
        <v>274</v>
      </c>
      <c r="C145" s="361">
        <v>160</v>
      </c>
      <c r="D145" s="412"/>
      <c r="E145" s="411"/>
      <c r="F145" s="411"/>
      <c r="G145" s="411"/>
      <c r="H145" s="411"/>
      <c r="I145" s="411"/>
      <c r="J145" s="411"/>
    </row>
    <row r="146" spans="1:10">
      <c r="A146" s="359"/>
      <c r="B146" s="366"/>
      <c r="C146" s="361"/>
      <c r="D146" s="412"/>
      <c r="E146" s="411"/>
      <c r="F146" s="411"/>
      <c r="G146" s="411"/>
      <c r="H146" s="411"/>
      <c r="I146" s="411"/>
      <c r="J146" s="411"/>
    </row>
    <row r="147" spans="1:10" ht="24">
      <c r="A147" s="359">
        <v>5</v>
      </c>
      <c r="B147" s="366" t="s">
        <v>262</v>
      </c>
      <c r="C147" s="361">
        <v>250</v>
      </c>
      <c r="D147" s="412"/>
      <c r="E147" s="411"/>
      <c r="F147" s="411"/>
      <c r="G147" s="411"/>
      <c r="H147" s="411"/>
      <c r="I147" s="411"/>
      <c r="J147" s="411"/>
    </row>
    <row r="148" spans="1:10">
      <c r="A148" s="359"/>
      <c r="B148" s="366"/>
      <c r="C148" s="361"/>
      <c r="D148" s="412"/>
      <c r="E148" s="411"/>
      <c r="F148" s="411"/>
      <c r="G148" s="411"/>
      <c r="H148" s="411"/>
      <c r="I148" s="411"/>
      <c r="J148" s="411"/>
    </row>
    <row r="149" spans="1:10" ht="36">
      <c r="A149" s="372">
        <v>1</v>
      </c>
      <c r="B149" s="373" t="s">
        <v>457</v>
      </c>
      <c r="C149" s="371">
        <v>50</v>
      </c>
      <c r="D149" s="412"/>
      <c r="E149" s="411"/>
      <c r="F149" s="411"/>
      <c r="G149" s="411"/>
      <c r="H149" s="411"/>
      <c r="I149" s="411"/>
      <c r="J149" s="411"/>
    </row>
    <row r="150" spans="1:10">
      <c r="A150" s="372"/>
      <c r="B150" s="373"/>
      <c r="C150" s="371"/>
      <c r="D150" s="412"/>
      <c r="E150" s="411"/>
      <c r="F150" s="411"/>
      <c r="G150" s="411"/>
      <c r="H150" s="411"/>
      <c r="I150" s="411"/>
      <c r="J150" s="411"/>
    </row>
    <row r="151" spans="1:10" ht="36">
      <c r="A151" s="372">
        <v>2</v>
      </c>
      <c r="B151" s="373" t="s">
        <v>458</v>
      </c>
      <c r="C151" s="371">
        <v>60</v>
      </c>
      <c r="D151" s="412"/>
      <c r="E151" s="411"/>
      <c r="F151" s="411"/>
      <c r="G151" s="411"/>
      <c r="H151" s="411"/>
      <c r="I151" s="411"/>
      <c r="J151" s="411"/>
    </row>
    <row r="152" spans="1:10">
      <c r="A152" s="372"/>
      <c r="B152" s="374"/>
      <c r="C152" s="371"/>
      <c r="D152" s="412"/>
      <c r="E152" s="411"/>
      <c r="F152" s="411"/>
      <c r="G152" s="411"/>
      <c r="H152" s="411"/>
      <c r="I152" s="411"/>
      <c r="J152" s="411"/>
    </row>
    <row r="153" spans="1:10" ht="36">
      <c r="A153" s="372">
        <v>3</v>
      </c>
      <c r="B153" s="374" t="s">
        <v>459</v>
      </c>
      <c r="C153" s="371">
        <v>4</v>
      </c>
      <c r="D153" s="412"/>
      <c r="E153" s="411"/>
      <c r="F153" s="411"/>
      <c r="G153" s="411"/>
      <c r="H153" s="411"/>
      <c r="I153" s="411"/>
      <c r="J153" s="411"/>
    </row>
    <row r="154" spans="1:10">
      <c r="A154" s="372"/>
      <c r="B154" s="374"/>
      <c r="C154" s="371"/>
      <c r="D154" s="412"/>
      <c r="E154" s="411"/>
      <c r="F154" s="411"/>
      <c r="G154" s="411"/>
      <c r="H154" s="411"/>
      <c r="I154" s="411"/>
      <c r="J154" s="411"/>
    </row>
    <row r="155" spans="1:10">
      <c r="A155" s="372"/>
      <c r="B155" s="374"/>
      <c r="C155" s="371"/>
      <c r="D155" s="412"/>
      <c r="E155" s="411"/>
      <c r="F155" s="411"/>
      <c r="G155" s="411"/>
      <c r="H155" s="411"/>
      <c r="I155" s="411"/>
      <c r="J155" s="411"/>
    </row>
    <row r="156" spans="1:10" ht="36">
      <c r="A156" s="372">
        <v>6</v>
      </c>
      <c r="B156" s="374" t="s">
        <v>460</v>
      </c>
      <c r="C156" s="371">
        <v>90</v>
      </c>
      <c r="D156" s="412"/>
      <c r="E156" s="411"/>
      <c r="F156" s="411"/>
      <c r="G156" s="411"/>
      <c r="H156" s="411"/>
      <c r="I156" s="411"/>
      <c r="J156" s="411"/>
    </row>
    <row r="157" spans="1:10">
      <c r="A157" s="372"/>
      <c r="B157" s="374"/>
      <c r="C157" s="371"/>
      <c r="D157" s="412"/>
      <c r="E157" s="411"/>
      <c r="F157" s="411"/>
      <c r="G157" s="411"/>
      <c r="H157" s="411"/>
      <c r="I157" s="411"/>
      <c r="J157" s="411"/>
    </row>
    <row r="158" spans="1:10" ht="36">
      <c r="A158" s="372">
        <v>7</v>
      </c>
      <c r="B158" s="374" t="s">
        <v>461</v>
      </c>
      <c r="C158" s="371">
        <v>40</v>
      </c>
      <c r="D158" s="412"/>
      <c r="E158" s="411"/>
      <c r="F158" s="411"/>
      <c r="G158" s="411"/>
      <c r="H158" s="411"/>
      <c r="I158" s="411"/>
      <c r="J158" s="411"/>
    </row>
    <row r="159" spans="1:10">
      <c r="A159" s="294"/>
      <c r="B159" s="296"/>
      <c r="C159" s="298"/>
      <c r="D159" s="299"/>
    </row>
  </sheetData>
  <sheetProtection algorithmName="SHA-512" hashValue="GSPm4jmI06jSCYZByK3JSJ9a0mBSkqZhuWWxTXGTzQRpm853aipRUCbRWtXvviWLeq9l7GVp1TFMWON5dUwAgw==" saltValue="DtEs3JcaS9+T4OEUKN244A==" spinCount="100000" sheet="1" objects="1" scenarios="1"/>
  <protectedRanges>
    <protectedRange password="C789" sqref="B91" name="Bereich2_30_1"/>
  </protectedRanges>
  <mergeCells count="2">
    <mergeCell ref="F3:H3"/>
    <mergeCell ref="I3:J3"/>
  </mergeCells>
  <conditionalFormatting sqref="B91">
    <cfRule type="cellIs" dxfId="0" priority="1" stopIfTrue="1" operator="equal">
      <formula>"?"</formula>
    </cfRule>
  </conditionalFormatting>
  <pageMargins left="0.70866141732283472" right="0.70866141732283472" top="0.74803149606299213" bottom="0.74803149606299213" header="0.31496062992125984" footer="0.31496062992125984"/>
  <pageSetup paperSize="9" firstPageNumber="36" orientation="landscape" useFirstPageNumber="1" r:id="rId1"/>
  <headerFooter>
    <oddHeader>&amp;CSEZNAM PONUJENE OPREME</oddHeader>
    <oddFooter>&amp;LPONUDBENI PREDRAČUN VODMAT Korytkova 24&amp;R&amp;P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3</vt:i4>
      </vt:variant>
    </vt:vector>
  </HeadingPairs>
  <TitlesOfParts>
    <vt:vector size="6" baseType="lpstr">
      <vt:lpstr>PONUDBENI PREDRAČUN</vt:lpstr>
      <vt:lpstr>DODATNE ZAHTEVE</vt:lpstr>
      <vt:lpstr>SEZNAM PONUJENE OPREME</vt:lpstr>
      <vt:lpstr>'DODATNE ZAHTEVE'!Področje_tiskanja</vt:lpstr>
      <vt:lpstr>'PONUDBENI PREDRAČUN'!Tiskanje_naslovov</vt:lpstr>
      <vt:lpstr>'SEZNAM PONUJENE OPREME'!Tiskanje_naslovov</vt:lpstr>
    </vt:vector>
  </TitlesOfParts>
  <Company>Art-bau s.p.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Dejan Mezek</cp:lastModifiedBy>
  <cp:lastPrinted>2017-03-08T20:39:09Z</cp:lastPrinted>
  <dcterms:created xsi:type="dcterms:W3CDTF">2005-04-18T11:55:58Z</dcterms:created>
  <dcterms:modified xsi:type="dcterms:W3CDTF">2017-03-10T11:22:32Z</dcterms:modified>
</cp:coreProperties>
</file>