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60" windowWidth="10305" windowHeight="6330"/>
  </bookViews>
  <sheets>
    <sheet name="Skupaj" sheetId="8" r:id="rId1"/>
  </sheets>
  <definedNames>
    <definedName name="_Toc2832474" localSheetId="0">Skupaj!$B$116</definedName>
    <definedName name="_Toc2832475" localSheetId="0">Skupaj!#REF!</definedName>
    <definedName name="_Toc2832476" localSheetId="0">Skupaj!#REF!</definedName>
    <definedName name="_Toc2832477" localSheetId="0">Skupaj!#REF!</definedName>
    <definedName name="_Toc2832478" localSheetId="0">Skupaj!#REF!</definedName>
    <definedName name="_Toc2832479" localSheetId="0">Skupaj!#REF!</definedName>
    <definedName name="_Toc2832480" localSheetId="0">Skupaj!#REF!</definedName>
    <definedName name="_Toc2832481" localSheetId="0">Skupaj!#REF!</definedName>
    <definedName name="_xlnm.Print_Area" localSheetId="0">Skupaj!$A$1:$F$211</definedName>
  </definedNames>
  <calcPr calcId="145621"/>
</workbook>
</file>

<file path=xl/calcChain.xml><?xml version="1.0" encoding="utf-8"?>
<calcChain xmlns="http://schemas.openxmlformats.org/spreadsheetml/2006/main">
  <c r="F194" i="8" l="1"/>
  <c r="F178" i="8"/>
  <c r="F179" i="8"/>
  <c r="F180" i="8"/>
  <c r="F181" i="8"/>
  <c r="F182" i="8"/>
  <c r="F183" i="8"/>
  <c r="F184" i="8"/>
  <c r="F185" i="8"/>
  <c r="F186" i="8"/>
  <c r="F187" i="8"/>
  <c r="F188" i="8"/>
  <c r="F189" i="8"/>
  <c r="F190" i="8"/>
  <c r="F191" i="8"/>
  <c r="F192" i="8"/>
  <c r="F193" i="8"/>
  <c r="F177" i="8"/>
  <c r="F171" i="8"/>
  <c r="F170" i="8"/>
  <c r="F169" i="8"/>
  <c r="F162" i="8"/>
  <c r="D5" i="8"/>
  <c r="F5" i="8"/>
  <c r="D6" i="8"/>
  <c r="F6" i="8"/>
  <c r="F7" i="8"/>
  <c r="F8" i="8"/>
  <c r="F9" i="8"/>
  <c r="F10" i="8"/>
  <c r="F11" i="8"/>
  <c r="F12" i="8"/>
  <c r="F13" i="8"/>
  <c r="F14" i="8"/>
  <c r="F15" i="8"/>
  <c r="F16" i="8"/>
  <c r="F17" i="8"/>
  <c r="F18" i="8"/>
  <c r="F19" i="8"/>
  <c r="F20" i="8"/>
  <c r="F21" i="8"/>
  <c r="F22" i="8"/>
  <c r="F23" i="8"/>
  <c r="F24" i="8"/>
  <c r="F25" i="8"/>
  <c r="F26" i="8"/>
  <c r="F32" i="8"/>
  <c r="D33" i="8"/>
  <c r="F33" i="8"/>
  <c r="F34" i="8"/>
  <c r="F35" i="8"/>
  <c r="F36" i="8"/>
  <c r="F37" i="8"/>
  <c r="F38" i="8"/>
  <c r="F39" i="8"/>
  <c r="F40" i="8"/>
  <c r="F41" i="8"/>
  <c r="F42" i="8"/>
  <c r="F43" i="8"/>
  <c r="F44" i="8"/>
  <c r="D51"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84" i="8"/>
  <c r="D85" i="8"/>
  <c r="F85" i="8"/>
  <c r="F86" i="8"/>
  <c r="F87" i="8"/>
  <c r="F88" i="8"/>
  <c r="F89" i="8"/>
  <c r="F90" i="8"/>
  <c r="F91" i="8"/>
  <c r="F92" i="8"/>
  <c r="F97" i="8"/>
  <c r="D98" i="8"/>
  <c r="F98" i="8"/>
  <c r="F99" i="8"/>
  <c r="F100" i="8"/>
  <c r="F101" i="8"/>
  <c r="F102" i="8"/>
  <c r="F103" i="8"/>
  <c r="F104" i="8"/>
  <c r="F109" i="8"/>
  <c r="F110" i="8"/>
  <c r="F111" i="8"/>
  <c r="F112" i="8"/>
  <c r="F118" i="8"/>
  <c r="F119" i="8"/>
  <c r="F120" i="8"/>
  <c r="F121" i="8"/>
  <c r="F122" i="8"/>
  <c r="F123" i="8"/>
  <c r="F124" i="8"/>
  <c r="F125" i="8"/>
  <c r="F126" i="8"/>
  <c r="F127" i="8"/>
  <c r="F132" i="8"/>
  <c r="F133" i="8"/>
  <c r="F134" i="8"/>
  <c r="F135" i="8"/>
  <c r="F137" i="8"/>
  <c r="F138" i="8"/>
  <c r="F139" i="8"/>
  <c r="F140" i="8"/>
  <c r="F141" i="8"/>
  <c r="F142" i="8"/>
  <c r="F143" i="8"/>
  <c r="F145" i="8"/>
  <c r="F146" i="8"/>
  <c r="F147" i="8"/>
  <c r="F148" i="8"/>
  <c r="F149" i="8"/>
  <c r="F150" i="8"/>
  <c r="F151" i="8"/>
  <c r="F152" i="8"/>
  <c r="F153" i="8"/>
  <c r="F154" i="8"/>
  <c r="F155" i="8"/>
  <c r="F156" i="8"/>
  <c r="F157" i="8"/>
  <c r="F158" i="8"/>
  <c r="F159" i="8"/>
  <c r="F160" i="8"/>
  <c r="F161" i="8"/>
  <c r="F163" i="8"/>
  <c r="F79" i="8" l="1"/>
  <c r="F113" i="8"/>
  <c r="F114" i="8" s="1"/>
  <c r="G114" i="8" s="1"/>
  <c r="F105" i="8"/>
  <c r="F106" i="8" s="1"/>
  <c r="G106" i="8" s="1"/>
  <c r="F27" i="8"/>
  <c r="F93" i="8"/>
  <c r="F45" i="8"/>
  <c r="F46" i="8" s="1"/>
  <c r="G46" i="8" s="1"/>
  <c r="F195" i="8"/>
  <c r="G195" i="8" s="1"/>
  <c r="F172" i="8"/>
  <c r="F173" i="8" s="1"/>
  <c r="G173" i="8" s="1"/>
  <c r="F164" i="8"/>
  <c r="F165" i="8" s="1"/>
  <c r="G165" i="8" s="1"/>
  <c r="F128" i="8"/>
  <c r="G128" i="8" s="1"/>
  <c r="F94" i="8"/>
  <c r="G94" i="8" s="1"/>
  <c r="F80" i="8"/>
  <c r="G80" i="8" s="1"/>
  <c r="F28" i="8"/>
  <c r="G28" i="8" s="1"/>
  <c r="G199" i="8" l="1"/>
  <c r="F199" i="8" s="1"/>
  <c r="F200" i="8" s="1"/>
  <c r="F203" i="8" s="1"/>
  <c r="F201" i="8" l="1"/>
  <c r="F204" i="8" s="1"/>
  <c r="F202" i="8"/>
  <c r="F205" i="8" l="1"/>
  <c r="F207" i="8" l="1"/>
  <c r="F206" i="8"/>
</calcChain>
</file>

<file path=xl/sharedStrings.xml><?xml version="1.0" encoding="utf-8"?>
<sst xmlns="http://schemas.openxmlformats.org/spreadsheetml/2006/main" count="372" uniqueCount="171">
  <si>
    <t>kos</t>
  </si>
  <si>
    <t>m</t>
  </si>
  <si>
    <t>Instalacijska plastična cev, oziroma ustrezen miniaturni instalacijski kanal, položen nadometno, komplet z razvodnimi dozami in pritrdilnim materialom, raznih dimenzij</t>
  </si>
  <si>
    <t>Instalacijska plastična gibljiva, negorljiva  rebrasta cev, položena podometno, komplet z dozami in pritrdilnim materialom, raznih dimenzij</t>
  </si>
  <si>
    <t xml:space="preserve"> </t>
  </si>
  <si>
    <t>%</t>
  </si>
  <si>
    <t>Meritve, atesti</t>
  </si>
  <si>
    <t>Transportni in manipulativni stroški</t>
  </si>
  <si>
    <t>10</t>
  </si>
  <si>
    <t>Drobni material in nepredvidena dela</t>
  </si>
  <si>
    <t>01</t>
  </si>
  <si>
    <t>02</t>
  </si>
  <si>
    <t>04</t>
  </si>
  <si>
    <t>05</t>
  </si>
  <si>
    <t>REKAPITULACIJA</t>
  </si>
  <si>
    <t>NYM-0 2x1,5mm2</t>
  </si>
  <si>
    <t>NYM-J 3x1,5mm2</t>
  </si>
  <si>
    <t>NYM-0 4x1,5mm2</t>
  </si>
  <si>
    <t>NYM-J 3x2,5mm2</t>
  </si>
  <si>
    <t>Kabel NYY-J 5x10mm2</t>
  </si>
  <si>
    <t>Impulzno stikalo, za krmilno napetost 230V, 50Hz, 10A, za vgradnjo v razvodno dozo</t>
  </si>
  <si>
    <t>Ventilacijski rele za vgradnjo v razvodno dozo</t>
  </si>
  <si>
    <t>06</t>
  </si>
  <si>
    <t>- merilni tokovni transformator s prestavo 63/5A, 10 VA</t>
  </si>
  <si>
    <t>- varovalčni ločilnik, tripolni, 100A, komplet</t>
  </si>
  <si>
    <t>- tripolno  močnostno stikalo za nazivni termični tok 63 A</t>
  </si>
  <si>
    <t>- štiripolni (3+N) inštalacijski odklopnik 2A, karakteristika C</t>
  </si>
  <si>
    <t>- enopolni instalacijski odklopnik 10A, karakteristike C</t>
  </si>
  <si>
    <t>- tripolni instalacijski odklopnik 10A, karakteristike C</t>
  </si>
  <si>
    <t>- varovalčni ločilnik, tripolni, 35A, komplet</t>
  </si>
  <si>
    <t>- varovalčni ločilnik, tripolni, 16A, komplet</t>
  </si>
  <si>
    <t>- varovalčni ločilnik, tripolni, 25A, komplet</t>
  </si>
  <si>
    <t>- varovalčni ločilnik, tripolni, 10A, komplet</t>
  </si>
  <si>
    <t>- varovalčni ločilnik, enopolni, 25A, komplet</t>
  </si>
  <si>
    <t>- varovalčni ločilnik, tripolni, komplet</t>
  </si>
  <si>
    <t>- enopolni instalacijski odklopnik 16A, karakteristike C</t>
  </si>
  <si>
    <t>- tripolni instalacijski odklopnik 16A, karakteristike C</t>
  </si>
  <si>
    <t>- drobni vezni in spojni material, letve, kanalčki, vrstne sponke, kabelske uvodnice, N in PE zbiralnici, vezna žica, napisne ploščice, oznake</t>
  </si>
  <si>
    <t>- termostat &gt;30°C</t>
  </si>
  <si>
    <t>- termostat &lt;10°C</t>
  </si>
  <si>
    <t>- zaščitno stikalo PKZM0-1-T</t>
  </si>
  <si>
    <t>- ločilni transformator STN0,2 (400/230)</t>
  </si>
  <si>
    <t>- tipka za izklop v sili M22-PV/K01</t>
  </si>
  <si>
    <t>- krmilno stikalo, 1-2-3, vgradno</t>
  </si>
  <si>
    <t>- signalna svetilka rdeča, 230V, vgradna</t>
  </si>
  <si>
    <t>- signalna svetilka bela, 230V, vgradna</t>
  </si>
  <si>
    <t>- krmilni rele DILR22(230V, 50Hz)</t>
  </si>
  <si>
    <t>- močnostno izbirno stikalo, 10A, 1-0-2, dvopolno, vgradno</t>
  </si>
  <si>
    <t>- polprevodniški kontaktor, enopolni, LAS 12152</t>
  </si>
  <si>
    <t>- krmilno stikalo, 0-1, vgradno</t>
  </si>
  <si>
    <t>- natič, 2P+PE, 230V, 16A, Legrand 575 84</t>
  </si>
  <si>
    <t>- varovalčni ločilnik, tripolni, 50A, komplet</t>
  </si>
  <si>
    <t>- vtičnica, 3P+N+PE, 400V, 63A (obstoječa)</t>
  </si>
  <si>
    <t>- tripolno  močnostno stikalo za nazivni termični tok 25 A</t>
  </si>
  <si>
    <t>- varovalčni ločilnik, TYTAN, tripolni, 63A, komplet</t>
  </si>
  <si>
    <t>- enopolno močnostno stikalo za nazivni termični tok 25 A</t>
  </si>
  <si>
    <t>- varovalčni ločilnik, TYTAN, enopolni, 63A, komplet</t>
  </si>
  <si>
    <t>03</t>
  </si>
  <si>
    <t xml:space="preserve">- krmilno stikalo, 230V, 1-0, 1A, vgradno </t>
  </si>
  <si>
    <t xml:space="preserve">- krmilno stikalo, 230V, 1-0, 10A, vgradno </t>
  </si>
  <si>
    <t xml:space="preserve">- krmilno tipkalo, 230V, NO, 10A, vgradno </t>
  </si>
  <si>
    <t>Podometni krmilni tablo -KOK, dimenzij 600 x 600 x 120 mm, komplet z vgrajeno naslednjo opremo:</t>
  </si>
  <si>
    <t>- drobni vezni in spojni material, letve, kanalčki, vrstne sponke, kabelske uvodnice, vezna žica, napisne ploščice, oznake</t>
  </si>
  <si>
    <t>07</t>
  </si>
  <si>
    <t>-</t>
  </si>
  <si>
    <t>konverter za napajanje sistema DALI, 5LZ 905 410</t>
  </si>
  <si>
    <t>tablo za operatersko kabino (v načrtu označevan s -KTK), ki omogoča: nastavitev štirih scen + plus (gor) + minus (dol) + izklop / 5LZ 905 125</t>
  </si>
  <si>
    <t>tablo za zaodrje, ki omogoča vklop + izklop / 5ZL 905 121</t>
  </si>
  <si>
    <t>Svetilke in oprema za razsvetljavo</t>
  </si>
  <si>
    <t>Svetilke in oprema za razsvetljavo skupaj</t>
  </si>
  <si>
    <t>Inštalacijski material in dela</t>
  </si>
  <si>
    <t>08</t>
  </si>
  <si>
    <t>Kabel NYY-J 4x10mm2</t>
  </si>
  <si>
    <t>Nabava in polaganje kabla različnih dimenzij, delno položen podometno v cevi in delno nadometno v cevi ali kanale</t>
  </si>
  <si>
    <t>NYM-J 5x1,5mm2</t>
  </si>
  <si>
    <t>Vodnik NYY za izenačevanje potencialov in povezavo kovinskih mas, položen na polici, prosto ali uvlečen v predhodno položene instalacijske cevi raznih dimenzij</t>
  </si>
  <si>
    <t>NYY 1x 10mm2</t>
  </si>
  <si>
    <t>ÖLFLEX CLASSIC 110 41G1,5mm2</t>
  </si>
  <si>
    <t>Kabel NYY-J 5x4mm2</t>
  </si>
  <si>
    <t>NYY 1x 16mm2</t>
  </si>
  <si>
    <t>NYY 1x 25mm2</t>
  </si>
  <si>
    <t>NYM-J 5x2,5mm2</t>
  </si>
  <si>
    <t>Nabava in polaganje kabla različnih dimenzij, položen v instalacijske cevi in na kabelske police</t>
  </si>
  <si>
    <t>Doza za glavno izenačenje potencialov v objektu GIP, komplet z vsem potrebnim materialom (zaščitna zbiralnica, sponke)</t>
  </si>
  <si>
    <t>Zvijavi kabel dolžine 6m, zaključen z natičnico, 2P+PE, 230V, 16A, Legrand 575 04 na enio strani in s klasičnim šuko varnostnim vtikače+m na drugi strani</t>
  </si>
  <si>
    <t>Kabelska polica širine 200 mm, komplet z podpornimi elementi in vsem potrebnim drobnim materialom in pokrovom</t>
  </si>
  <si>
    <t>Kabelska polica širine 100 mm, komplet z podpornimi elementi in vsem potrebnim drobnim materialom in pokrovom</t>
  </si>
  <si>
    <t>Priklop obstoječih tokokrogov na nove stikalne bloke, kompletno z vsem potrebnim preverjanjem in meritvami, ter po morebitnimi popravili (ocenjeno)</t>
  </si>
  <si>
    <t>Doza za izenačevanje potencialov DIP, komplet s Cu zbiralko, pokrovom iz nerjaveče pločevine in pritrdilnim materialom</t>
  </si>
  <si>
    <t>Podometna varnostna vtičnica, komplet z ustrezno dozo, montažnim in končnim okvirjem, 250V, 16A, 1P+N+PE (zamenjava obstoječih) ocenjeno</t>
  </si>
  <si>
    <t>Razna podometna stikala in tipkala 230V, 16A, komplet z ustrezno dozo, montažnim in končnim okvirjem za montažo do treh stikal skupaj (zamenjava obstoječih) ocenjeno</t>
  </si>
  <si>
    <t>Stalni podometni priključek (zamenjava obbstoječih) ocenjeno</t>
  </si>
  <si>
    <t>Razne doze (podometne in nadometne) ocenjeno</t>
  </si>
  <si>
    <t>Inštalacijski material in dela skupaj</t>
  </si>
  <si>
    <t>Nepredvidena dela in material</t>
  </si>
  <si>
    <t>Dokumentiranje, priprava za PID</t>
  </si>
  <si>
    <t>Stenska svetilka za obveščanje obiskovalcev (npr. PALS K10)</t>
  </si>
  <si>
    <t>Gong za javljanje pričetka predstave (230V, 50Hz)</t>
  </si>
  <si>
    <t>- prenapetostna zaščita PROTEC B2SR 12,5 / 275</t>
  </si>
  <si>
    <t>- prenapetostna zaščita SAFETEC CR 40 / 275</t>
  </si>
  <si>
    <t>'- prenapetostna zaščita SAFETEC CR 40 / 275</t>
  </si>
  <si>
    <t>- analizator omrežja Circutor, CVM96 s povezavo na Modbus</t>
  </si>
  <si>
    <t>Krmilni tablo =KOK</t>
  </si>
  <si>
    <t>Krmilni tablo =KOK skupaj</t>
  </si>
  <si>
    <t>podometno regulacijsko stikalo za krmiljenje dveh LED svetilk v operaterski kabini</t>
  </si>
  <si>
    <t>Stenska svetilka LED reflektor za lokalno osvetlitev z regulacijo svetlobe,  komplet z LED žarnico in pritrdilnim materialom</t>
  </si>
  <si>
    <t>Nadometna LED svetilka z najmanj 4400 lm, bele zunanjosti, 4000K, za napajalno napetost 230V 50Hz, komplet z vgrajenim regulacijskim DALI vmesnikom (ustreza INTRA Canvas C SOP LED 5200 HO 49W DALI 4000K white/white)</t>
  </si>
  <si>
    <t xml:space="preserve">zamenjava 24 paričnega krmilnega kabla od regulacijske omare =REG do regulacijskega pulta =PR, MORK 24, Audience, Multicore   </t>
  </si>
  <si>
    <t xml:space="preserve">podometni krmilni tablo ( v načrtu označevan kot =KTO) za krmiljenje razsvetljave na odru z 12 stikali 230V, 16A </t>
  </si>
  <si>
    <t>podometni krmilni tablo ( v načrtu označevan kot =KTB) za krmiljenje razsvetljave v blagajni in za signalizacijo v publiki v avli s 6 stikali 230V, 16A</t>
  </si>
  <si>
    <t>Prestavitev vseh nadometnih inštalacijskih vodnikov pod omet (ocenjeno)</t>
  </si>
  <si>
    <t>Kabel NYY-J 4x25mm2</t>
  </si>
  <si>
    <t>kpl</t>
  </si>
  <si>
    <t>Naprava ozvočenja z digit.enoto za najave, možnost snemanja na napravi, izhodna moč 60W/100V, vhodi za mikrofon za obvestila, AUX za zunanji program, tun, CD, Rac, namizna izvedba 2 HE (TECH SNO1107/SGM)</t>
  </si>
  <si>
    <t>Namizni mikrofon za obvestila s prednajavo gonga 2,5m kabla, RJ-45 (TECH SNO1330/A)</t>
  </si>
  <si>
    <t>Dvo sistemski zvočnik s konzolo, bele barve, 20 / 10W/100V (TECH PB720W)</t>
  </si>
  <si>
    <t>Ozvočenje skupaj</t>
  </si>
  <si>
    <t>Kamera ENEO HDD-2030PTZ1080</t>
  </si>
  <si>
    <t>Kontrolna enota za kamero ENEO KBD-2</t>
  </si>
  <si>
    <t>Napajalnik za kamero ENEO</t>
  </si>
  <si>
    <t xml:space="preserve">Univerzalna HD-SDI cevasta IR 720p kamera </t>
  </si>
  <si>
    <t>ATEM production studio 4K, BMD SWATEMPSW04K</t>
  </si>
  <si>
    <t>, ABUS TVAC35000 Plug-in Power SupplyNapajalnik za univerzalno kamero 12VDC 1,5A</t>
  </si>
  <si>
    <t>Snemalnik HyperDeck Studio 2</t>
  </si>
  <si>
    <t>Trdi disk 240GB SSD</t>
  </si>
  <si>
    <t>Množilnik HDMI 2x1 Aten 4K VS182A, Množilnik HDMI 4K signala, podpira 3D, Deep Color in HDCP
1x HDMI vhod ( source ) do 2x HDMI izhoda ( HDMI zaslona )
1x HDMI ženski video vhod, 2x HDMI ženski video izhod
Podpira Dolby True HD in DTS HD Master Audio
Locljivost do Ultra HD 4kx2k(4096x2160) in 1080p Full HD
Prenos do 340MHz
HDMI 2.0, 1.4a, 1.4b, 1.3b in 1.1 kompatibilno
Ojacan signal za daljave do 15 metrov ( 24 AWG )
Kovinsko ohišje, Napajanje DC 5.3 V, 2 W
Paket vsebuje:
1x HDMI množilnik, 1x HDMI kabel, 1x Napajalni adapter, 1x Navodila za uporabo</t>
  </si>
  <si>
    <t>Podaljševalnik za HDMI do 60/70m cat5e/cat6. Resolucija 1080p</t>
  </si>
  <si>
    <t>HDMI kabel dolžine 2m</t>
  </si>
  <si>
    <t>Računalniški LED monitor 22", 16:9, 1920x1080, VGA, HDMI, DVI, Avdio</t>
  </si>
  <si>
    <t>Stenski nosilec TV sprejemnika 42"</t>
  </si>
  <si>
    <t>LED LCD TV sprejemnik 42"</t>
  </si>
  <si>
    <t>Prenosno 19" ohišje</t>
  </si>
  <si>
    <t>Kabliranje ter konektiranje</t>
  </si>
  <si>
    <t>Drobni potrošni material</t>
  </si>
  <si>
    <t>Montaža in integracija</t>
  </si>
  <si>
    <t>Kamere skupaj</t>
  </si>
  <si>
    <t>12</t>
  </si>
  <si>
    <t>- enofazna varnostna vtičnica za montažo v razdelilnik</t>
  </si>
  <si>
    <t>- trifazna varnostna vtičnica za montažo v razdelilnik</t>
  </si>
  <si>
    <t>Nadometni razdelilnik =RG, dimenzij 1800 x 800 x 250 mm, komplet z montažno ploščo, ustreznim podstavkom ter vgrajeno naslednjo opremo:</t>
  </si>
  <si>
    <t>Nadometni razdelilnik =RO, dimenzij 1200 x 800 x 250 mm, komplet z montažno ploščo, ter vgrajeno naslednjo opremo:</t>
  </si>
  <si>
    <t>Nadometni razdelilnik =RR, dimenzij 2100 x 1600 x 250 mm, komplet z montažno ploščo, ustreznim podstavkom ter vgrajeno naslednjo opremo:</t>
  </si>
  <si>
    <t>Podometni razdelilnik =RK, dimenzij 600 x 600 x 200 mm, komplet z montažno ploščo ter vgrajeno naslednjo opremo:</t>
  </si>
  <si>
    <t>Podometni razdelilnik -RB, dimenzij 500 x 500 x 200 mm, komplet z montažno ploščo ter vgrajeno naslednjo opremo:</t>
  </si>
  <si>
    <t>Razdelilnik =RG</t>
  </si>
  <si>
    <t>Razdelilnik =RG skupaj</t>
  </si>
  <si>
    <t>Razdelilnik =RO</t>
  </si>
  <si>
    <t>Razdelilnik =RO skupaj</t>
  </si>
  <si>
    <t>Razdelilnik =RR</t>
  </si>
  <si>
    <t>Razdelilnik =RR skupaj</t>
  </si>
  <si>
    <t>Razdelilnik =RK</t>
  </si>
  <si>
    <t>Razdelilnik =-RK skupaj</t>
  </si>
  <si>
    <t>Razdelilnik =RB</t>
  </si>
  <si>
    <t>Razdelilnik =RB skupaj</t>
  </si>
  <si>
    <t>- linestra svetilka za osvetlitev notranjosti razdelilnika z vgarjenim stikalom.</t>
  </si>
  <si>
    <t>- ventilator za prezračevanje razdelilnika</t>
  </si>
  <si>
    <t>- grelec za ogrevanje razdelilnika (100W)</t>
  </si>
  <si>
    <t>Projekt izvedenih del PID</t>
  </si>
  <si>
    <t>Navodila za vzdrževanje</t>
  </si>
  <si>
    <t xml:space="preserve">Ozvočenje </t>
  </si>
  <si>
    <t xml:space="preserve">Kamere </t>
  </si>
  <si>
    <t>09</t>
  </si>
  <si>
    <t>VSE SKUPAJ (1 - 10)</t>
  </si>
  <si>
    <t>VSE SKUPAJ V EUR brez DDV</t>
  </si>
  <si>
    <t>EM</t>
  </si>
  <si>
    <t>KOS</t>
  </si>
  <si>
    <t>CENA/EM</t>
  </si>
  <si>
    <t>SKUPAJ brez DDV</t>
  </si>
  <si>
    <t>22% DDV</t>
  </si>
  <si>
    <t>VSE SKUPAJ Z DDV</t>
  </si>
  <si>
    <t>4.5.4. POPIS MATERIALA IN DEL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</si>
</sst>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SIT&quot;_-;\-* #,##0.00\ &quot;SIT&quot;_-;_-* &quot;-&quot;??\ &quot;SIT&quot;_-;_-@_-"/>
    <numFmt numFmtId="165" formatCode="_-* #,##0.00\ [$€-424]_-;\-* #,##0.00\ [$€-424]_-;_-* &quot;-&quot;??\ [$€-424]_-;_-@_-"/>
  </numFmts>
  <fonts count="6" x14ac:knownFonts="1">
    <font>
      <sz val="10"/>
      <name val="Arial CE"/>
      <charset val="238"/>
    </font>
    <font>
      <sz val="10"/>
      <name val="Arial CE"/>
      <charset val="238"/>
    </font>
    <font>
      <sz val="10"/>
      <name val="Arial CE"/>
      <family val="2"/>
      <charset val="238"/>
    </font>
    <font>
      <b/>
      <sz val="10"/>
      <name val="Arial CE"/>
      <family val="2"/>
      <charset val="238"/>
    </font>
    <font>
      <b/>
      <i/>
      <sz val="10"/>
      <name val="Arial CE"/>
      <family val="2"/>
      <charset val="238"/>
    </font>
    <font>
      <b/>
      <sz val="10"/>
      <name val="Arial CE"/>
      <charset val="238"/>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53">
    <xf numFmtId="0" fontId="0" fillId="0" borderId="0" xfId="0"/>
    <xf numFmtId="49" fontId="2" fillId="0" borderId="0" xfId="0" applyNumberFormat="1" applyFont="1" applyFill="1" applyBorder="1" applyAlignment="1">
      <alignment horizontal="left" vertical="top" wrapText="1"/>
    </xf>
    <xf numFmtId="0" fontId="2" fillId="0" borderId="0" xfId="0" applyFont="1" applyFill="1" applyBorder="1" applyAlignment="1">
      <alignment horizontal="center"/>
    </xf>
    <xf numFmtId="0" fontId="2" fillId="0" borderId="0" xfId="0" applyFont="1" applyFill="1" applyBorder="1"/>
    <xf numFmtId="3" fontId="2" fillId="0" borderId="0" xfId="0" applyNumberFormat="1" applyFont="1" applyFill="1" applyBorder="1" applyAlignment="1">
      <alignment horizontal="center"/>
    </xf>
    <xf numFmtId="49" fontId="3" fillId="0" borderId="0" xfId="0" applyNumberFormat="1" applyFont="1" applyFill="1" applyBorder="1" applyAlignment="1">
      <alignment horizontal="center" vertical="top"/>
    </xf>
    <xf numFmtId="0" fontId="2" fillId="0" borderId="0" xfId="0" applyFont="1" applyFill="1" applyBorder="1" applyAlignment="1">
      <alignment horizontal="left" wrapText="1"/>
    </xf>
    <xf numFmtId="0" fontId="2" fillId="0" borderId="1" xfId="0" applyFont="1" applyFill="1" applyBorder="1" applyAlignment="1">
      <alignment horizontal="left" wrapText="1"/>
    </xf>
    <xf numFmtId="0" fontId="2" fillId="0" borderId="1" xfId="0" applyFont="1" applyFill="1" applyBorder="1" applyAlignment="1">
      <alignment horizontal="center"/>
    </xf>
    <xf numFmtId="0" fontId="2" fillId="0" borderId="1" xfId="0" applyFont="1" applyFill="1" applyBorder="1"/>
    <xf numFmtId="49" fontId="2" fillId="0" borderId="0" xfId="0" applyNumberFormat="1" applyFont="1" applyFill="1" applyBorder="1" applyAlignment="1">
      <alignment horizontal="right"/>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right"/>
    </xf>
    <xf numFmtId="0" fontId="2" fillId="0" borderId="0" xfId="0" applyFont="1" applyFill="1" applyBorder="1" applyAlignment="1">
      <alignment horizontal="right"/>
    </xf>
    <xf numFmtId="0" fontId="2" fillId="0" borderId="0" xfId="0" applyFont="1" applyFill="1" applyBorder="1" applyAlignment="1">
      <alignment vertical="top"/>
    </xf>
    <xf numFmtId="0" fontId="2" fillId="0" borderId="0" xfId="0" applyFont="1" applyFill="1" applyBorder="1" applyAlignment="1">
      <alignment vertical="top" wrapText="1"/>
    </xf>
    <xf numFmtId="49" fontId="2" fillId="0" borderId="0" xfId="0" quotePrefix="1" applyNumberFormat="1" applyFont="1" applyFill="1" applyBorder="1" applyAlignment="1">
      <alignment horizontal="left" vertical="top" wrapText="1"/>
    </xf>
    <xf numFmtId="49" fontId="2" fillId="0" borderId="0" xfId="0" applyNumberFormat="1" applyFont="1" applyFill="1" applyBorder="1" applyAlignment="1">
      <alignment horizontal="right" wrapText="1"/>
    </xf>
    <xf numFmtId="49" fontId="2" fillId="0" borderId="0" xfId="0" applyNumberFormat="1" applyFont="1" applyFill="1" applyBorder="1" applyAlignment="1">
      <alignment vertical="top" wrapText="1"/>
    </xf>
    <xf numFmtId="0" fontId="3" fillId="0" borderId="0" xfId="0" applyFont="1" applyFill="1" applyBorder="1" applyAlignment="1">
      <alignment horizontal="left" wrapText="1"/>
    </xf>
    <xf numFmtId="0" fontId="3" fillId="0" borderId="0" xfId="0" applyFont="1" applyFill="1" applyBorder="1" applyAlignment="1">
      <alignment horizontal="center"/>
    </xf>
    <xf numFmtId="0" fontId="3" fillId="0" borderId="0" xfId="0" applyFont="1" applyFill="1" applyBorder="1"/>
    <xf numFmtId="49" fontId="2" fillId="0" borderId="1" xfId="0" quotePrefix="1" applyNumberFormat="1" applyFont="1" applyFill="1" applyBorder="1" applyAlignment="1">
      <alignment horizontal="left" vertical="top" wrapText="1"/>
    </xf>
    <xf numFmtId="49" fontId="2" fillId="0" borderId="1" xfId="0" applyNumberFormat="1" applyFont="1" applyFill="1" applyBorder="1" applyAlignment="1">
      <alignment horizontal="right" wrapText="1"/>
    </xf>
    <xf numFmtId="49" fontId="2" fillId="0" borderId="1" xfId="0" applyNumberFormat="1" applyFont="1" applyFill="1" applyBorder="1" applyAlignment="1">
      <alignment vertical="top" wrapText="1"/>
    </xf>
    <xf numFmtId="0" fontId="3" fillId="0" borderId="0" xfId="0" applyFont="1" applyFill="1" applyBorder="1" applyAlignment="1">
      <alignment horizontal="right"/>
    </xf>
    <xf numFmtId="0" fontId="2" fillId="0" borderId="1" xfId="0" applyFont="1" applyFill="1" applyBorder="1" applyAlignment="1">
      <alignment horizontal="right"/>
    </xf>
    <xf numFmtId="0" fontId="4" fillId="0" borderId="0" xfId="0" applyFont="1" applyFill="1" applyBorder="1" applyAlignment="1">
      <alignment horizontal="left" wrapText="1"/>
    </xf>
    <xf numFmtId="0" fontId="4" fillId="0" borderId="0" xfId="0" applyFont="1" applyFill="1" applyBorder="1" applyAlignment="1">
      <alignment horizontal="center"/>
    </xf>
    <xf numFmtId="0" fontId="4" fillId="0" borderId="0" xfId="0" applyFont="1" applyFill="1" applyBorder="1" applyAlignment="1">
      <alignment horizontal="right"/>
    </xf>
    <xf numFmtId="0" fontId="2" fillId="0" borderId="0" xfId="0" applyFont="1" applyFill="1" applyAlignment="1">
      <alignment horizontal="left"/>
    </xf>
    <xf numFmtId="0" fontId="4" fillId="0" borderId="1" xfId="0" applyFont="1" applyFill="1" applyBorder="1" applyAlignment="1">
      <alignment horizontal="left" wrapText="1"/>
    </xf>
    <xf numFmtId="0" fontId="4" fillId="0" borderId="1" xfId="0" applyFont="1" applyFill="1" applyBorder="1" applyAlignment="1">
      <alignment horizontal="center"/>
    </xf>
    <xf numFmtId="0" fontId="4" fillId="0" borderId="1" xfId="0" applyFont="1" applyFill="1" applyBorder="1" applyAlignment="1">
      <alignment horizontal="right"/>
    </xf>
    <xf numFmtId="0" fontId="3" fillId="0" borderId="1" xfId="0" applyFont="1" applyFill="1" applyBorder="1"/>
    <xf numFmtId="3" fontId="2" fillId="0" borderId="1" xfId="0" applyNumberFormat="1" applyFont="1" applyFill="1" applyBorder="1" applyAlignment="1">
      <alignment horizontal="center"/>
    </xf>
    <xf numFmtId="49" fontId="3" fillId="0" borderId="0"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165" fontId="3" fillId="0" borderId="0" xfId="1" applyNumberFormat="1" applyFont="1" applyFill="1" applyBorder="1" applyAlignment="1">
      <alignment horizontal="right"/>
    </xf>
    <xf numFmtId="165" fontId="2" fillId="0" borderId="0" xfId="0" applyNumberFormat="1" applyFont="1" applyFill="1" applyBorder="1" applyAlignment="1">
      <alignment horizontal="right"/>
    </xf>
    <xf numFmtId="165" fontId="2" fillId="0" borderId="1" xfId="0" applyNumberFormat="1" applyFont="1" applyFill="1" applyBorder="1" applyAlignment="1">
      <alignment horizontal="right"/>
    </xf>
    <xf numFmtId="165" fontId="2" fillId="0" borderId="0" xfId="1" applyNumberFormat="1" applyFont="1" applyFill="1" applyBorder="1" applyAlignment="1">
      <alignment horizontal="right"/>
    </xf>
    <xf numFmtId="165" fontId="2" fillId="0" borderId="1" xfId="1"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1" xfId="0" applyNumberFormat="1" applyFont="1" applyFill="1" applyBorder="1" applyAlignment="1">
      <alignment horizontal="right"/>
    </xf>
    <xf numFmtId="165" fontId="4" fillId="0" borderId="0" xfId="0" applyNumberFormat="1" applyFont="1" applyFill="1" applyBorder="1" applyAlignment="1">
      <alignment horizontal="right"/>
    </xf>
    <xf numFmtId="165" fontId="3" fillId="0" borderId="1" xfId="0" applyNumberFormat="1" applyFont="1" applyFill="1" applyBorder="1" applyAlignment="1">
      <alignment horizontal="right"/>
    </xf>
    <xf numFmtId="0" fontId="5" fillId="0" borderId="0" xfId="0" applyFont="1" applyFill="1" applyBorder="1" applyAlignment="1">
      <alignment horizontal="left" wrapText="1"/>
    </xf>
    <xf numFmtId="49" fontId="2" fillId="0" borderId="0" xfId="0" applyNumberFormat="1" applyFont="1" applyFill="1" applyBorder="1" applyAlignment="1" applyProtection="1">
      <alignment horizontal="left" vertical="top" wrapText="1"/>
    </xf>
    <xf numFmtId="49" fontId="2" fillId="0" borderId="0" xfId="0" quotePrefix="1" applyNumberFormat="1" applyFont="1" applyFill="1" applyBorder="1" applyAlignment="1" applyProtection="1">
      <alignment horizontal="left" vertical="top" wrapText="1"/>
    </xf>
    <xf numFmtId="49" fontId="5" fillId="0" borderId="0" xfId="0" applyNumberFormat="1" applyFont="1" applyFill="1" applyBorder="1" applyAlignment="1" applyProtection="1">
      <alignment horizontal="left" vertical="top" wrapText="1"/>
    </xf>
    <xf numFmtId="49"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cellXfs>
  <cellStyles count="2">
    <cellStyle name="Navadno"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N210"/>
  <sheetViews>
    <sheetView tabSelected="1" topLeftCell="A100" zoomScaleNormal="100" zoomScaleSheetLayoutView="100" workbookViewId="0">
      <selection activeCell="E208" sqref="E208"/>
    </sheetView>
  </sheetViews>
  <sheetFormatPr defaultColWidth="8.85546875" defaultRowHeight="12.75" x14ac:dyDescent="0.2"/>
  <cols>
    <col min="1" max="1" width="5.28515625" style="5" customWidth="1"/>
    <col min="2" max="2" width="34.85546875" style="1" customWidth="1"/>
    <col min="3" max="3" width="6.140625" style="10" bestFit="1" customWidth="1"/>
    <col min="4" max="4" width="8.42578125" style="4" bestFit="1" customWidth="1"/>
    <col min="5" max="5" width="12.5703125" style="39" bestFit="1" customWidth="1"/>
    <col min="6" max="6" width="18.85546875" style="41" bestFit="1" customWidth="1"/>
    <col min="7" max="7" width="21.140625" style="39" bestFit="1" customWidth="1"/>
    <col min="8" max="8" width="16.85546875" style="3" bestFit="1" customWidth="1"/>
    <col min="9" max="9" width="13.85546875" style="3" bestFit="1" customWidth="1"/>
    <col min="10" max="10" width="15.7109375" style="3" customWidth="1"/>
    <col min="11" max="11" width="36.28515625" style="3" customWidth="1"/>
    <col min="12" max="16384" width="8.85546875" style="3"/>
  </cols>
  <sheetData>
    <row r="1" spans="1:14" ht="42.75" customHeight="1" x14ac:dyDescent="0.2">
      <c r="A1" s="52" t="s">
        <v>170</v>
      </c>
      <c r="B1" s="52"/>
      <c r="C1" s="52"/>
      <c r="D1" s="52"/>
      <c r="E1" s="52"/>
      <c r="F1" s="52"/>
    </row>
    <row r="3" spans="1:14" s="21" customFormat="1" x14ac:dyDescent="0.2">
      <c r="A3" s="5" t="s">
        <v>10</v>
      </c>
      <c r="B3" s="50" t="s">
        <v>144</v>
      </c>
      <c r="C3" s="25"/>
      <c r="D3" s="20"/>
      <c r="E3" s="38"/>
      <c r="F3" s="38"/>
      <c r="G3" s="43"/>
    </row>
    <row r="4" spans="1:14" s="21" customFormat="1" x14ac:dyDescent="0.2">
      <c r="A4" s="5"/>
      <c r="B4" s="50"/>
      <c r="C4" s="25" t="s">
        <v>164</v>
      </c>
      <c r="D4" s="20" t="s">
        <v>165</v>
      </c>
      <c r="E4" s="38" t="s">
        <v>166</v>
      </c>
      <c r="F4" s="38" t="s">
        <v>167</v>
      </c>
      <c r="G4" s="43"/>
    </row>
    <row r="5" spans="1:14" ht="63.75" x14ac:dyDescent="0.2">
      <c r="B5" s="48" t="s">
        <v>139</v>
      </c>
      <c r="C5" s="10" t="s">
        <v>0</v>
      </c>
      <c r="D5" s="2">
        <f>1</f>
        <v>1</v>
      </c>
      <c r="F5" s="39">
        <f t="shared" ref="F5:F26" si="0">D5*E5</f>
        <v>0</v>
      </c>
    </row>
    <row r="6" spans="1:14" ht="25.5" x14ac:dyDescent="0.2">
      <c r="B6" s="16" t="s">
        <v>25</v>
      </c>
      <c r="C6" s="17" t="s">
        <v>0</v>
      </c>
      <c r="D6" s="2">
        <f>1</f>
        <v>1</v>
      </c>
      <c r="F6" s="39">
        <f t="shared" si="0"/>
        <v>0</v>
      </c>
    </row>
    <row r="7" spans="1:14" ht="25.5" x14ac:dyDescent="0.2">
      <c r="B7" s="16" t="s">
        <v>101</v>
      </c>
      <c r="C7" s="10" t="s">
        <v>0</v>
      </c>
      <c r="D7" s="2">
        <v>1</v>
      </c>
      <c r="F7" s="39">
        <f t="shared" si="0"/>
        <v>0</v>
      </c>
    </row>
    <row r="8" spans="1:14" ht="25.5" x14ac:dyDescent="0.2">
      <c r="B8" s="16" t="s">
        <v>23</v>
      </c>
      <c r="C8" s="10" t="s">
        <v>0</v>
      </c>
      <c r="D8" s="2">
        <v>3</v>
      </c>
      <c r="F8" s="39">
        <f t="shared" si="0"/>
        <v>0</v>
      </c>
    </row>
    <row r="9" spans="1:14" ht="25.5" x14ac:dyDescent="0.2">
      <c r="B9" s="16" t="s">
        <v>24</v>
      </c>
      <c r="C9" s="10" t="s">
        <v>0</v>
      </c>
      <c r="D9" s="4">
        <v>1</v>
      </c>
      <c r="F9" s="39">
        <f t="shared" si="0"/>
        <v>0</v>
      </c>
    </row>
    <row r="10" spans="1:14" ht="25.5" x14ac:dyDescent="0.2">
      <c r="B10" s="16" t="s">
        <v>98</v>
      </c>
      <c r="C10" s="17" t="s">
        <v>0</v>
      </c>
      <c r="D10" s="2">
        <v>3</v>
      </c>
      <c r="F10" s="39">
        <f t="shared" si="0"/>
        <v>0</v>
      </c>
    </row>
    <row r="11" spans="1:14" ht="25.5" x14ac:dyDescent="0.2">
      <c r="B11" s="16" t="s">
        <v>26</v>
      </c>
      <c r="C11" s="17" t="s">
        <v>0</v>
      </c>
      <c r="D11" s="2">
        <v>1</v>
      </c>
      <c r="F11" s="39">
        <f t="shared" si="0"/>
        <v>0</v>
      </c>
      <c r="M11" s="18"/>
      <c r="N11" s="18"/>
    </row>
    <row r="12" spans="1:14" ht="25.5" x14ac:dyDescent="0.2">
      <c r="B12" s="16" t="s">
        <v>27</v>
      </c>
      <c r="C12" s="17" t="s">
        <v>0</v>
      </c>
      <c r="D12" s="2">
        <v>3</v>
      </c>
      <c r="F12" s="39">
        <f t="shared" si="0"/>
        <v>0</v>
      </c>
      <c r="M12" s="18"/>
      <c r="N12" s="18"/>
    </row>
    <row r="13" spans="1:14" ht="25.5" x14ac:dyDescent="0.2">
      <c r="B13" s="16" t="s">
        <v>28</v>
      </c>
      <c r="C13" s="17" t="s">
        <v>0</v>
      </c>
      <c r="D13" s="2">
        <v>1</v>
      </c>
      <c r="F13" s="39">
        <f t="shared" si="0"/>
        <v>0</v>
      </c>
      <c r="M13" s="18"/>
      <c r="N13" s="18"/>
    </row>
    <row r="14" spans="1:14" ht="38.25" x14ac:dyDescent="0.2">
      <c r="B14" s="49" t="s">
        <v>154</v>
      </c>
      <c r="C14" s="17" t="s">
        <v>0</v>
      </c>
      <c r="D14" s="2">
        <v>1</v>
      </c>
      <c r="F14" s="39">
        <f t="shared" si="0"/>
        <v>0</v>
      </c>
    </row>
    <row r="15" spans="1:14" ht="25.5" x14ac:dyDescent="0.2">
      <c r="B15" s="16" t="s">
        <v>137</v>
      </c>
      <c r="C15" s="17" t="s">
        <v>0</v>
      </c>
      <c r="D15" s="2">
        <v>1</v>
      </c>
      <c r="F15" s="39">
        <f t="shared" si="0"/>
        <v>0</v>
      </c>
    </row>
    <row r="16" spans="1:14" ht="25.5" x14ac:dyDescent="0.2">
      <c r="B16" s="16" t="s">
        <v>138</v>
      </c>
      <c r="C16" s="17" t="s">
        <v>0</v>
      </c>
      <c r="D16" s="2">
        <v>1</v>
      </c>
      <c r="F16" s="39">
        <f t="shared" si="0"/>
        <v>0</v>
      </c>
    </row>
    <row r="17" spans="1:14" ht="25.5" x14ac:dyDescent="0.2">
      <c r="B17" s="16" t="s">
        <v>29</v>
      </c>
      <c r="C17" s="10" t="s">
        <v>0</v>
      </c>
      <c r="D17" s="4">
        <v>2</v>
      </c>
      <c r="F17" s="39">
        <f t="shared" si="0"/>
        <v>0</v>
      </c>
    </row>
    <row r="18" spans="1:14" ht="25.5" x14ac:dyDescent="0.2">
      <c r="B18" s="16" t="s">
        <v>30</v>
      </c>
      <c r="C18" s="10" t="s">
        <v>0</v>
      </c>
      <c r="D18" s="4">
        <v>1</v>
      </c>
      <c r="F18" s="39">
        <f t="shared" si="0"/>
        <v>0</v>
      </c>
    </row>
    <row r="19" spans="1:14" ht="25.5" x14ac:dyDescent="0.2">
      <c r="B19" s="16" t="s">
        <v>31</v>
      </c>
      <c r="C19" s="10" t="s">
        <v>0</v>
      </c>
      <c r="D19" s="4">
        <v>1</v>
      </c>
      <c r="F19" s="39">
        <f t="shared" si="0"/>
        <v>0</v>
      </c>
    </row>
    <row r="20" spans="1:14" ht="25.5" x14ac:dyDescent="0.2">
      <c r="B20" s="16" t="s">
        <v>32</v>
      </c>
      <c r="C20" s="10" t="s">
        <v>0</v>
      </c>
      <c r="D20" s="4">
        <v>2</v>
      </c>
      <c r="F20" s="39">
        <f t="shared" si="0"/>
        <v>0</v>
      </c>
    </row>
    <row r="21" spans="1:14" ht="25.5" x14ac:dyDescent="0.2">
      <c r="B21" s="16" t="s">
        <v>33</v>
      </c>
      <c r="C21" s="10" t="s">
        <v>0</v>
      </c>
      <c r="D21" s="4">
        <v>1</v>
      </c>
      <c r="F21" s="39">
        <f t="shared" si="0"/>
        <v>0</v>
      </c>
    </row>
    <row r="22" spans="1:14" x14ac:dyDescent="0.2">
      <c r="B22" s="16" t="s">
        <v>34</v>
      </c>
      <c r="C22" s="10" t="s">
        <v>0</v>
      </c>
      <c r="D22" s="4">
        <v>2</v>
      </c>
      <c r="F22" s="39">
        <f t="shared" si="0"/>
        <v>0</v>
      </c>
    </row>
    <row r="23" spans="1:14" ht="25.5" x14ac:dyDescent="0.2">
      <c r="B23" s="16" t="s">
        <v>35</v>
      </c>
      <c r="C23" s="17" t="s">
        <v>0</v>
      </c>
      <c r="D23" s="2">
        <v>6</v>
      </c>
      <c r="F23" s="39">
        <f t="shared" si="0"/>
        <v>0</v>
      </c>
      <c r="M23" s="18"/>
      <c r="N23" s="18"/>
    </row>
    <row r="24" spans="1:14" ht="25.5" x14ac:dyDescent="0.2">
      <c r="B24" s="16" t="s">
        <v>27</v>
      </c>
      <c r="C24" s="17" t="s">
        <v>0</v>
      </c>
      <c r="D24" s="2">
        <v>12</v>
      </c>
      <c r="F24" s="39">
        <f t="shared" si="0"/>
        <v>0</v>
      </c>
      <c r="M24" s="18"/>
      <c r="N24" s="18"/>
    </row>
    <row r="25" spans="1:14" ht="25.5" x14ac:dyDescent="0.2">
      <c r="B25" s="16" t="s">
        <v>28</v>
      </c>
      <c r="C25" s="17" t="s">
        <v>0</v>
      </c>
      <c r="D25" s="2">
        <v>2</v>
      </c>
      <c r="F25" s="39">
        <f t="shared" si="0"/>
        <v>0</v>
      </c>
      <c r="M25" s="18"/>
      <c r="N25" s="18"/>
    </row>
    <row r="26" spans="1:14" ht="25.5" x14ac:dyDescent="0.2">
      <c r="B26" s="16" t="s">
        <v>36</v>
      </c>
      <c r="C26" s="17" t="s">
        <v>0</v>
      </c>
      <c r="D26" s="2">
        <v>1</v>
      </c>
      <c r="F26" s="39">
        <f t="shared" si="0"/>
        <v>0</v>
      </c>
      <c r="M26" s="18"/>
      <c r="N26" s="18"/>
    </row>
    <row r="27" spans="1:14" s="9" customFormat="1" ht="51" x14ac:dyDescent="0.2">
      <c r="A27" s="37"/>
      <c r="B27" s="22" t="s">
        <v>37</v>
      </c>
      <c r="C27" s="23" t="s">
        <v>5</v>
      </c>
      <c r="D27" s="8">
        <v>10</v>
      </c>
      <c r="E27" s="40"/>
      <c r="F27" s="40">
        <f>SUM(F5:F26)/100*D27</f>
        <v>0</v>
      </c>
      <c r="G27" s="40"/>
      <c r="M27" s="24"/>
      <c r="N27" s="24"/>
    </row>
    <row r="28" spans="1:14" x14ac:dyDescent="0.2">
      <c r="B28" s="48" t="s">
        <v>145</v>
      </c>
      <c r="F28" s="39">
        <f>SUM(F5:F27)</f>
        <v>0</v>
      </c>
      <c r="G28" s="39">
        <f>F28</f>
        <v>0</v>
      </c>
    </row>
    <row r="30" spans="1:14" x14ac:dyDescent="0.2">
      <c r="A30" s="5" t="s">
        <v>11</v>
      </c>
      <c r="B30" s="50" t="s">
        <v>146</v>
      </c>
    </row>
    <row r="31" spans="1:14" x14ac:dyDescent="0.2">
      <c r="B31" s="50"/>
    </row>
    <row r="32" spans="1:14" ht="51" x14ac:dyDescent="0.2">
      <c r="B32" s="48" t="s">
        <v>140</v>
      </c>
      <c r="C32" s="10" t="s">
        <v>0</v>
      </c>
      <c r="D32" s="4">
        <v>1</v>
      </c>
      <c r="F32" s="39">
        <f t="shared" ref="F32:F44" si="1">D32*E32</f>
        <v>0</v>
      </c>
    </row>
    <row r="33" spans="1:14" ht="25.5" x14ac:dyDescent="0.2">
      <c r="B33" s="16" t="s">
        <v>25</v>
      </c>
      <c r="C33" s="17" t="s">
        <v>0</v>
      </c>
      <c r="D33" s="2">
        <f>1</f>
        <v>1</v>
      </c>
      <c r="F33" s="39">
        <f t="shared" si="1"/>
        <v>0</v>
      </c>
    </row>
    <row r="34" spans="1:14" ht="25.5" x14ac:dyDescent="0.2">
      <c r="B34" s="16" t="s">
        <v>24</v>
      </c>
      <c r="C34" s="10" t="s">
        <v>0</v>
      </c>
      <c r="D34" s="4">
        <v>1</v>
      </c>
      <c r="F34" s="39">
        <f t="shared" si="1"/>
        <v>0</v>
      </c>
    </row>
    <row r="35" spans="1:14" ht="25.5" x14ac:dyDescent="0.2">
      <c r="B35" s="16" t="s">
        <v>99</v>
      </c>
      <c r="C35" s="17" t="s">
        <v>0</v>
      </c>
      <c r="D35" s="2">
        <v>3</v>
      </c>
      <c r="F35" s="39">
        <f t="shared" si="1"/>
        <v>0</v>
      </c>
    </row>
    <row r="36" spans="1:14" ht="25.5" x14ac:dyDescent="0.2">
      <c r="B36" s="16" t="s">
        <v>27</v>
      </c>
      <c r="C36" s="17" t="s">
        <v>0</v>
      </c>
      <c r="D36" s="2">
        <v>3</v>
      </c>
      <c r="F36" s="39">
        <f t="shared" si="1"/>
        <v>0</v>
      </c>
      <c r="M36" s="18"/>
      <c r="N36" s="18"/>
    </row>
    <row r="37" spans="1:14" ht="25.5" x14ac:dyDescent="0.2">
      <c r="B37" s="16" t="s">
        <v>28</v>
      </c>
      <c r="C37" s="17" t="s">
        <v>0</v>
      </c>
      <c r="D37" s="2">
        <v>1</v>
      </c>
      <c r="F37" s="39">
        <f t="shared" si="1"/>
        <v>0</v>
      </c>
      <c r="M37" s="18"/>
      <c r="N37" s="18"/>
    </row>
    <row r="38" spans="1:14" ht="38.25" x14ac:dyDescent="0.2">
      <c r="B38" s="49" t="s">
        <v>154</v>
      </c>
      <c r="C38" s="17" t="s">
        <v>0</v>
      </c>
      <c r="D38" s="2">
        <v>1</v>
      </c>
      <c r="F38" s="39">
        <f t="shared" si="1"/>
        <v>0</v>
      </c>
    </row>
    <row r="39" spans="1:14" ht="25.5" x14ac:dyDescent="0.2">
      <c r="B39" s="49" t="s">
        <v>137</v>
      </c>
      <c r="C39" s="17" t="s">
        <v>0</v>
      </c>
      <c r="D39" s="2">
        <v>1</v>
      </c>
      <c r="F39" s="39">
        <f t="shared" si="1"/>
        <v>0</v>
      </c>
    </row>
    <row r="40" spans="1:14" ht="25.5" x14ac:dyDescent="0.2">
      <c r="B40" s="49" t="s">
        <v>138</v>
      </c>
      <c r="C40" s="17" t="s">
        <v>0</v>
      </c>
      <c r="D40" s="2">
        <v>1</v>
      </c>
      <c r="F40" s="39">
        <f t="shared" si="1"/>
        <v>0</v>
      </c>
    </row>
    <row r="41" spans="1:14" ht="25.5" x14ac:dyDescent="0.2">
      <c r="B41" s="16" t="s">
        <v>27</v>
      </c>
      <c r="C41" s="17" t="s">
        <v>0</v>
      </c>
      <c r="D41" s="2">
        <v>24</v>
      </c>
      <c r="F41" s="39">
        <f t="shared" si="1"/>
        <v>0</v>
      </c>
      <c r="M41" s="18"/>
      <c r="N41" s="18"/>
    </row>
    <row r="42" spans="1:14" ht="25.5" x14ac:dyDescent="0.2">
      <c r="B42" s="16" t="s">
        <v>35</v>
      </c>
      <c r="C42" s="17" t="s">
        <v>0</v>
      </c>
      <c r="D42" s="2">
        <v>12</v>
      </c>
      <c r="F42" s="39">
        <f t="shared" si="1"/>
        <v>0</v>
      </c>
      <c r="M42" s="18"/>
      <c r="N42" s="18"/>
    </row>
    <row r="43" spans="1:14" ht="25.5" x14ac:dyDescent="0.2">
      <c r="B43" s="16" t="s">
        <v>28</v>
      </c>
      <c r="C43" s="17" t="s">
        <v>0</v>
      </c>
      <c r="D43" s="2">
        <v>3</v>
      </c>
      <c r="F43" s="39">
        <f t="shared" si="1"/>
        <v>0</v>
      </c>
      <c r="M43" s="18"/>
      <c r="N43" s="18"/>
    </row>
    <row r="44" spans="1:14" ht="25.5" x14ac:dyDescent="0.2">
      <c r="B44" s="16" t="s">
        <v>36</v>
      </c>
      <c r="C44" s="17" t="s">
        <v>0</v>
      </c>
      <c r="D44" s="2">
        <v>3</v>
      </c>
      <c r="F44" s="39">
        <f t="shared" si="1"/>
        <v>0</v>
      </c>
      <c r="M44" s="18"/>
      <c r="N44" s="18"/>
    </row>
    <row r="45" spans="1:14" s="9" customFormat="1" ht="51" x14ac:dyDescent="0.2">
      <c r="A45" s="37"/>
      <c r="B45" s="22" t="s">
        <v>37</v>
      </c>
      <c r="C45" s="23" t="s">
        <v>5</v>
      </c>
      <c r="D45" s="8">
        <v>10</v>
      </c>
      <c r="E45" s="40"/>
      <c r="F45" s="40">
        <f>SUM(F32:F44)/100*D45</f>
        <v>0</v>
      </c>
      <c r="G45" s="40"/>
      <c r="M45" s="24"/>
      <c r="N45" s="24"/>
    </row>
    <row r="46" spans="1:14" x14ac:dyDescent="0.2">
      <c r="B46" s="48" t="s">
        <v>147</v>
      </c>
      <c r="F46" s="39">
        <f>SUM(F32:F45)</f>
        <v>0</v>
      </c>
      <c r="G46" s="39">
        <f>F46</f>
        <v>0</v>
      </c>
    </row>
    <row r="48" spans="1:14" x14ac:dyDescent="0.2">
      <c r="A48" s="5" t="s">
        <v>57</v>
      </c>
      <c r="B48" s="50" t="s">
        <v>148</v>
      </c>
    </row>
    <row r="49" spans="2:14" x14ac:dyDescent="0.2">
      <c r="B49" s="50"/>
    </row>
    <row r="50" spans="2:14" ht="63.75" x14ac:dyDescent="0.2">
      <c r="B50" s="48" t="s">
        <v>141</v>
      </c>
    </row>
    <row r="51" spans="2:14" ht="25.5" x14ac:dyDescent="0.2">
      <c r="B51" s="16" t="s">
        <v>25</v>
      </c>
      <c r="C51" s="17" t="s">
        <v>0</v>
      </c>
      <c r="D51" s="2">
        <f>1</f>
        <v>1</v>
      </c>
      <c r="F51" s="39">
        <f t="shared" ref="F51:F78" si="2">D51*E51</f>
        <v>0</v>
      </c>
    </row>
    <row r="52" spans="2:14" ht="25.5" x14ac:dyDescent="0.2">
      <c r="B52" s="16" t="s">
        <v>24</v>
      </c>
      <c r="C52" s="10" t="s">
        <v>0</v>
      </c>
      <c r="D52" s="4">
        <v>1</v>
      </c>
      <c r="F52" s="39">
        <f t="shared" si="2"/>
        <v>0</v>
      </c>
    </row>
    <row r="53" spans="2:14" ht="25.5" x14ac:dyDescent="0.2">
      <c r="B53" s="16" t="s">
        <v>100</v>
      </c>
      <c r="C53" s="17" t="s">
        <v>0</v>
      </c>
      <c r="D53" s="2">
        <v>3</v>
      </c>
      <c r="F53" s="39">
        <f t="shared" si="2"/>
        <v>0</v>
      </c>
    </row>
    <row r="54" spans="2:14" ht="25.5" x14ac:dyDescent="0.2">
      <c r="B54" s="16" t="s">
        <v>27</v>
      </c>
      <c r="C54" s="17" t="s">
        <v>0</v>
      </c>
      <c r="D54" s="2">
        <v>3</v>
      </c>
      <c r="F54" s="39">
        <f t="shared" si="2"/>
        <v>0</v>
      </c>
      <c r="M54" s="18"/>
      <c r="N54" s="18"/>
    </row>
    <row r="55" spans="2:14" ht="25.5" x14ac:dyDescent="0.2">
      <c r="B55" s="16" t="s">
        <v>28</v>
      </c>
      <c r="C55" s="17" t="s">
        <v>0</v>
      </c>
      <c r="D55" s="2">
        <v>1</v>
      </c>
      <c r="F55" s="39">
        <f t="shared" si="2"/>
        <v>0</v>
      </c>
      <c r="M55" s="18"/>
      <c r="N55" s="18"/>
    </row>
    <row r="56" spans="2:14" ht="38.25" x14ac:dyDescent="0.2">
      <c r="B56" s="49" t="s">
        <v>154</v>
      </c>
      <c r="C56" s="17" t="s">
        <v>0</v>
      </c>
      <c r="D56" s="2">
        <v>1</v>
      </c>
      <c r="F56" s="39">
        <f t="shared" si="2"/>
        <v>0</v>
      </c>
    </row>
    <row r="57" spans="2:14" x14ac:dyDescent="0.2">
      <c r="B57" s="49" t="s">
        <v>155</v>
      </c>
      <c r="C57" s="17" t="s">
        <v>0</v>
      </c>
      <c r="D57" s="2">
        <v>1</v>
      </c>
      <c r="F57" s="39">
        <f t="shared" si="2"/>
        <v>0</v>
      </c>
    </row>
    <row r="58" spans="2:14" ht="25.5" x14ac:dyDescent="0.2">
      <c r="B58" s="49" t="s">
        <v>156</v>
      </c>
      <c r="C58" s="17" t="s">
        <v>0</v>
      </c>
      <c r="D58" s="2">
        <v>1</v>
      </c>
      <c r="F58" s="39">
        <f t="shared" si="2"/>
        <v>0</v>
      </c>
    </row>
    <row r="59" spans="2:14" x14ac:dyDescent="0.2">
      <c r="B59" s="16" t="s">
        <v>38</v>
      </c>
      <c r="C59" s="17" t="s">
        <v>0</v>
      </c>
      <c r="D59" s="2">
        <v>1</v>
      </c>
      <c r="F59" s="39">
        <f t="shared" si="2"/>
        <v>0</v>
      </c>
    </row>
    <row r="60" spans="2:14" x14ac:dyDescent="0.2">
      <c r="B60" s="16" t="s">
        <v>39</v>
      </c>
      <c r="C60" s="17" t="s">
        <v>0</v>
      </c>
      <c r="D60" s="2">
        <v>1</v>
      </c>
      <c r="F60" s="39">
        <f t="shared" si="2"/>
        <v>0</v>
      </c>
    </row>
    <row r="61" spans="2:14" ht="25.5" x14ac:dyDescent="0.2">
      <c r="B61" s="49" t="s">
        <v>137</v>
      </c>
      <c r="C61" s="17" t="s">
        <v>0</v>
      </c>
      <c r="D61" s="2">
        <v>1</v>
      </c>
      <c r="F61" s="39">
        <f t="shared" si="2"/>
        <v>0</v>
      </c>
    </row>
    <row r="62" spans="2:14" ht="25.5" x14ac:dyDescent="0.2">
      <c r="B62" s="49" t="s">
        <v>138</v>
      </c>
      <c r="C62" s="17" t="s">
        <v>0</v>
      </c>
      <c r="D62" s="2">
        <v>1</v>
      </c>
      <c r="F62" s="39">
        <f t="shared" si="2"/>
        <v>0</v>
      </c>
    </row>
    <row r="63" spans="2:14" x14ac:dyDescent="0.2">
      <c r="B63" s="16" t="s">
        <v>40</v>
      </c>
      <c r="C63" s="17" t="s">
        <v>0</v>
      </c>
      <c r="D63" s="2">
        <v>1</v>
      </c>
      <c r="F63" s="39">
        <f t="shared" si="2"/>
        <v>0</v>
      </c>
    </row>
    <row r="64" spans="2:14" x14ac:dyDescent="0.2">
      <c r="B64" s="16" t="s">
        <v>41</v>
      </c>
      <c r="C64" s="17" t="s">
        <v>0</v>
      </c>
      <c r="D64" s="2">
        <v>1</v>
      </c>
      <c r="F64" s="39">
        <f t="shared" si="2"/>
        <v>0</v>
      </c>
    </row>
    <row r="65" spans="1:14" x14ac:dyDescent="0.2">
      <c r="B65" s="1" t="s">
        <v>42</v>
      </c>
      <c r="C65" s="17" t="s">
        <v>0</v>
      </c>
      <c r="D65" s="2">
        <v>1</v>
      </c>
      <c r="F65" s="39">
        <f t="shared" si="2"/>
        <v>0</v>
      </c>
    </row>
    <row r="66" spans="1:14" x14ac:dyDescent="0.2">
      <c r="B66" s="16" t="s">
        <v>43</v>
      </c>
      <c r="C66" s="17" t="s">
        <v>0</v>
      </c>
      <c r="D66" s="2">
        <v>1</v>
      </c>
      <c r="F66" s="39">
        <f t="shared" si="2"/>
        <v>0</v>
      </c>
    </row>
    <row r="67" spans="1:14" x14ac:dyDescent="0.2">
      <c r="B67" s="16" t="s">
        <v>44</v>
      </c>
      <c r="C67" s="17" t="s">
        <v>0</v>
      </c>
      <c r="D67" s="2">
        <v>1</v>
      </c>
      <c r="F67" s="39">
        <f t="shared" si="2"/>
        <v>0</v>
      </c>
    </row>
    <row r="68" spans="1:14" x14ac:dyDescent="0.2">
      <c r="B68" s="16" t="s">
        <v>45</v>
      </c>
      <c r="C68" s="17" t="s">
        <v>0</v>
      </c>
      <c r="D68" s="2">
        <v>1</v>
      </c>
      <c r="F68" s="39">
        <f t="shared" si="2"/>
        <v>0</v>
      </c>
    </row>
    <row r="69" spans="1:14" x14ac:dyDescent="0.2">
      <c r="B69" s="16" t="s">
        <v>46</v>
      </c>
      <c r="C69" s="17" t="s">
        <v>0</v>
      </c>
      <c r="D69" s="2">
        <v>1</v>
      </c>
      <c r="F69" s="39">
        <f t="shared" si="2"/>
        <v>0</v>
      </c>
    </row>
    <row r="70" spans="1:14" ht="25.5" x14ac:dyDescent="0.2">
      <c r="B70" s="16" t="s">
        <v>27</v>
      </c>
      <c r="C70" s="17" t="s">
        <v>0</v>
      </c>
      <c r="D70" s="2">
        <v>33</v>
      </c>
      <c r="F70" s="39">
        <f t="shared" si="2"/>
        <v>0</v>
      </c>
      <c r="M70" s="18"/>
      <c r="N70" s="18"/>
    </row>
    <row r="71" spans="1:14" ht="25.5" x14ac:dyDescent="0.2">
      <c r="B71" s="16" t="s">
        <v>47</v>
      </c>
      <c r="C71" s="17" t="s">
        <v>0</v>
      </c>
      <c r="D71" s="2">
        <v>33</v>
      </c>
      <c r="F71" s="39">
        <f t="shared" si="2"/>
        <v>0</v>
      </c>
      <c r="M71" s="18"/>
      <c r="N71" s="18"/>
    </row>
    <row r="72" spans="1:14" ht="25.5" x14ac:dyDescent="0.2">
      <c r="B72" s="16" t="s">
        <v>48</v>
      </c>
      <c r="C72" s="17" t="s">
        <v>0</v>
      </c>
      <c r="D72" s="2">
        <v>33</v>
      </c>
      <c r="F72" s="39">
        <f t="shared" si="2"/>
        <v>0</v>
      </c>
      <c r="M72" s="18"/>
      <c r="N72" s="18"/>
    </row>
    <row r="73" spans="1:14" x14ac:dyDescent="0.2">
      <c r="B73" s="16" t="s">
        <v>49</v>
      </c>
      <c r="C73" s="17" t="s">
        <v>0</v>
      </c>
      <c r="D73" s="2">
        <v>33</v>
      </c>
      <c r="F73" s="39">
        <f t="shared" si="2"/>
        <v>0</v>
      </c>
    </row>
    <row r="74" spans="1:14" x14ac:dyDescent="0.2">
      <c r="B74" s="16" t="s">
        <v>45</v>
      </c>
      <c r="C74" s="17" t="s">
        <v>0</v>
      </c>
      <c r="D74" s="2">
        <v>33</v>
      </c>
      <c r="F74" s="39">
        <f t="shared" si="2"/>
        <v>0</v>
      </c>
    </row>
    <row r="75" spans="1:14" ht="25.5" x14ac:dyDescent="0.2">
      <c r="B75" s="16" t="s">
        <v>50</v>
      </c>
      <c r="C75" s="17" t="s">
        <v>0</v>
      </c>
      <c r="D75" s="2">
        <v>33</v>
      </c>
      <c r="F75" s="39">
        <f t="shared" si="2"/>
        <v>0</v>
      </c>
    </row>
    <row r="76" spans="1:14" ht="25.5" x14ac:dyDescent="0.2">
      <c r="B76" s="16" t="s">
        <v>27</v>
      </c>
      <c r="C76" s="17" t="s">
        <v>0</v>
      </c>
      <c r="D76" s="2">
        <v>6</v>
      </c>
      <c r="F76" s="39">
        <f t="shared" si="2"/>
        <v>0</v>
      </c>
      <c r="M76" s="18"/>
      <c r="N76" s="18"/>
    </row>
    <row r="77" spans="1:14" ht="25.5" x14ac:dyDescent="0.2">
      <c r="B77" s="16" t="s">
        <v>51</v>
      </c>
      <c r="C77" s="10" t="s">
        <v>0</v>
      </c>
      <c r="D77" s="4">
        <v>1</v>
      </c>
      <c r="F77" s="39">
        <f t="shared" si="2"/>
        <v>0</v>
      </c>
    </row>
    <row r="78" spans="1:14" ht="25.5" x14ac:dyDescent="0.2">
      <c r="B78" s="16" t="s">
        <v>52</v>
      </c>
      <c r="C78" s="17" t="s">
        <v>0</v>
      </c>
      <c r="D78" s="2">
        <v>1</v>
      </c>
      <c r="F78" s="39">
        <f t="shared" si="2"/>
        <v>0</v>
      </c>
    </row>
    <row r="79" spans="1:14" s="9" customFormat="1" ht="51" x14ac:dyDescent="0.2">
      <c r="A79" s="37"/>
      <c r="B79" s="22" t="s">
        <v>37</v>
      </c>
      <c r="C79" s="23" t="s">
        <v>5</v>
      </c>
      <c r="D79" s="8">
        <v>10</v>
      </c>
      <c r="E79" s="40"/>
      <c r="F79" s="40">
        <f>SUM(F51:F78)/100*D79</f>
        <v>0</v>
      </c>
      <c r="G79" s="40"/>
      <c r="M79" s="24"/>
      <c r="N79" s="24"/>
    </row>
    <row r="80" spans="1:14" x14ac:dyDescent="0.2">
      <c r="B80" s="48" t="s">
        <v>149</v>
      </c>
      <c r="F80" s="39">
        <f>SUM(F50:F79)</f>
        <v>0</v>
      </c>
      <c r="G80" s="39">
        <f>F80</f>
        <v>0</v>
      </c>
    </row>
    <row r="82" spans="1:14" x14ac:dyDescent="0.2">
      <c r="A82" s="5" t="s">
        <v>12</v>
      </c>
      <c r="B82" s="50" t="s">
        <v>150</v>
      </c>
    </row>
    <row r="83" spans="1:14" x14ac:dyDescent="0.2">
      <c r="B83" s="50"/>
    </row>
    <row r="84" spans="1:14" ht="51" x14ac:dyDescent="0.2">
      <c r="B84" s="48" t="s">
        <v>142</v>
      </c>
      <c r="C84" s="10" t="s">
        <v>0</v>
      </c>
      <c r="D84" s="4">
        <v>1</v>
      </c>
      <c r="F84" s="39">
        <f t="shared" ref="F84:F92" si="3">D84*E84</f>
        <v>0</v>
      </c>
    </row>
    <row r="85" spans="1:14" ht="25.5" x14ac:dyDescent="0.2">
      <c r="B85" s="16" t="s">
        <v>53</v>
      </c>
      <c r="C85" s="17" t="s">
        <v>0</v>
      </c>
      <c r="D85" s="2">
        <f>1</f>
        <v>1</v>
      </c>
      <c r="F85" s="39">
        <f t="shared" si="3"/>
        <v>0</v>
      </c>
    </row>
    <row r="86" spans="1:14" ht="25.5" x14ac:dyDescent="0.2">
      <c r="B86" s="16" t="s">
        <v>54</v>
      </c>
      <c r="C86" s="10" t="s">
        <v>0</v>
      </c>
      <c r="D86" s="4">
        <v>1</v>
      </c>
      <c r="F86" s="39">
        <f t="shared" si="3"/>
        <v>0</v>
      </c>
    </row>
    <row r="87" spans="1:14" ht="25.5" x14ac:dyDescent="0.2">
      <c r="B87" s="16" t="s">
        <v>100</v>
      </c>
      <c r="C87" s="17" t="s">
        <v>0</v>
      </c>
      <c r="D87" s="2">
        <v>4</v>
      </c>
      <c r="F87" s="39">
        <f t="shared" si="3"/>
        <v>0</v>
      </c>
    </row>
    <row r="88" spans="1:14" ht="25.5" x14ac:dyDescent="0.2">
      <c r="B88" s="16" t="s">
        <v>27</v>
      </c>
      <c r="C88" s="17" t="s">
        <v>0</v>
      </c>
      <c r="D88" s="2">
        <v>3</v>
      </c>
      <c r="F88" s="39">
        <f t="shared" si="3"/>
        <v>0</v>
      </c>
      <c r="M88" s="18"/>
      <c r="N88" s="18"/>
    </row>
    <row r="89" spans="1:14" ht="38.25" x14ac:dyDescent="0.2">
      <c r="B89" s="49" t="s">
        <v>154</v>
      </c>
      <c r="C89" s="17" t="s">
        <v>0</v>
      </c>
      <c r="D89" s="2">
        <v>1</v>
      </c>
      <c r="F89" s="39">
        <f t="shared" si="3"/>
        <v>0</v>
      </c>
    </row>
    <row r="90" spans="1:14" ht="25.5" x14ac:dyDescent="0.2">
      <c r="B90" s="49" t="s">
        <v>137</v>
      </c>
      <c r="C90" s="17" t="s">
        <v>0</v>
      </c>
      <c r="D90" s="2">
        <v>1</v>
      </c>
      <c r="F90" s="39">
        <f t="shared" si="3"/>
        <v>0</v>
      </c>
    </row>
    <row r="91" spans="1:14" ht="25.5" x14ac:dyDescent="0.2">
      <c r="B91" s="16" t="s">
        <v>27</v>
      </c>
      <c r="C91" s="17" t="s">
        <v>0</v>
      </c>
      <c r="D91" s="2">
        <v>13</v>
      </c>
      <c r="F91" s="39">
        <f t="shared" si="3"/>
        <v>0</v>
      </c>
      <c r="M91" s="18"/>
      <c r="N91" s="18"/>
    </row>
    <row r="92" spans="1:14" ht="25.5" x14ac:dyDescent="0.2">
      <c r="B92" s="16" t="s">
        <v>35</v>
      </c>
      <c r="C92" s="17" t="s">
        <v>0</v>
      </c>
      <c r="D92" s="2">
        <v>5</v>
      </c>
      <c r="F92" s="39">
        <f t="shared" si="3"/>
        <v>0</v>
      </c>
      <c r="M92" s="18"/>
      <c r="N92" s="18"/>
    </row>
    <row r="93" spans="1:14" s="9" customFormat="1" ht="51" x14ac:dyDescent="0.2">
      <c r="A93" s="37"/>
      <c r="B93" s="22" t="s">
        <v>37</v>
      </c>
      <c r="C93" s="23" t="s">
        <v>5</v>
      </c>
      <c r="D93" s="8">
        <v>10</v>
      </c>
      <c r="E93" s="40"/>
      <c r="F93" s="40">
        <f>SUM(F84:F92)/100*D93</f>
        <v>0</v>
      </c>
      <c r="G93" s="40"/>
      <c r="M93" s="24"/>
      <c r="N93" s="24"/>
    </row>
    <row r="94" spans="1:14" x14ac:dyDescent="0.2">
      <c r="B94" s="48" t="s">
        <v>151</v>
      </c>
      <c r="F94" s="39">
        <f>SUM(F84:F93)</f>
        <v>0</v>
      </c>
      <c r="G94" s="39">
        <f>F94</f>
        <v>0</v>
      </c>
    </row>
    <row r="96" spans="1:14" x14ac:dyDescent="0.2">
      <c r="A96" s="5" t="s">
        <v>13</v>
      </c>
      <c r="B96" s="50" t="s">
        <v>152</v>
      </c>
    </row>
    <row r="97" spans="1:14" ht="38.25" x14ac:dyDescent="0.2">
      <c r="B97" s="48" t="s">
        <v>143</v>
      </c>
      <c r="C97" s="10" t="s">
        <v>0</v>
      </c>
      <c r="D97" s="4">
        <v>1</v>
      </c>
      <c r="F97" s="39">
        <f t="shared" ref="F97:F104" si="4">D97*E97</f>
        <v>0</v>
      </c>
    </row>
    <row r="98" spans="1:14" ht="25.5" x14ac:dyDescent="0.2">
      <c r="B98" s="16" t="s">
        <v>55</v>
      </c>
      <c r="C98" s="17" t="s">
        <v>0</v>
      </c>
      <c r="D98" s="2">
        <f>1</f>
        <v>1</v>
      </c>
      <c r="F98" s="39">
        <f t="shared" si="4"/>
        <v>0</v>
      </c>
    </row>
    <row r="99" spans="1:14" ht="25.5" x14ac:dyDescent="0.2">
      <c r="B99" s="16" t="s">
        <v>56</v>
      </c>
      <c r="C99" s="10" t="s">
        <v>0</v>
      </c>
      <c r="D99" s="4">
        <v>1</v>
      </c>
      <c r="F99" s="39">
        <f t="shared" si="4"/>
        <v>0</v>
      </c>
    </row>
    <row r="100" spans="1:14" ht="25.5" x14ac:dyDescent="0.2">
      <c r="B100" s="16" t="s">
        <v>100</v>
      </c>
      <c r="C100" s="17" t="s">
        <v>0</v>
      </c>
      <c r="D100" s="2">
        <v>2</v>
      </c>
      <c r="F100" s="39">
        <f t="shared" si="4"/>
        <v>0</v>
      </c>
    </row>
    <row r="101" spans="1:14" ht="25.5" x14ac:dyDescent="0.2">
      <c r="B101" s="16" t="s">
        <v>27</v>
      </c>
      <c r="C101" s="17" t="s">
        <v>0</v>
      </c>
      <c r="D101" s="2">
        <v>3</v>
      </c>
      <c r="F101" s="39">
        <f t="shared" si="4"/>
        <v>0</v>
      </c>
      <c r="M101" s="18"/>
      <c r="N101" s="18"/>
    </row>
    <row r="102" spans="1:14" ht="25.5" x14ac:dyDescent="0.2">
      <c r="B102" s="49" t="s">
        <v>137</v>
      </c>
      <c r="C102" s="17" t="s">
        <v>0</v>
      </c>
      <c r="D102" s="2">
        <v>1</v>
      </c>
      <c r="F102" s="39">
        <f t="shared" si="4"/>
        <v>0</v>
      </c>
    </row>
    <row r="103" spans="1:14" ht="25.5" x14ac:dyDescent="0.2">
      <c r="B103" s="16" t="s">
        <v>27</v>
      </c>
      <c r="C103" s="17" t="s">
        <v>0</v>
      </c>
      <c r="D103" s="2">
        <v>7</v>
      </c>
      <c r="F103" s="39">
        <f t="shared" si="4"/>
        <v>0</v>
      </c>
      <c r="M103" s="18"/>
      <c r="N103" s="18"/>
    </row>
    <row r="104" spans="1:14" ht="25.5" x14ac:dyDescent="0.2">
      <c r="B104" s="16" t="s">
        <v>35</v>
      </c>
      <c r="C104" s="17" t="s">
        <v>0</v>
      </c>
      <c r="D104" s="2">
        <v>2</v>
      </c>
      <c r="F104" s="39">
        <f t="shared" si="4"/>
        <v>0</v>
      </c>
      <c r="M104" s="18"/>
      <c r="N104" s="18"/>
    </row>
    <row r="105" spans="1:14" s="9" customFormat="1" ht="51" x14ac:dyDescent="0.2">
      <c r="A105" s="37"/>
      <c r="B105" s="22" t="s">
        <v>37</v>
      </c>
      <c r="C105" s="23" t="s">
        <v>5</v>
      </c>
      <c r="D105" s="8">
        <v>10</v>
      </c>
      <c r="E105" s="40"/>
      <c r="F105" s="40">
        <f>SUM(F97:F104)/100*D105</f>
        <v>0</v>
      </c>
      <c r="G105" s="40"/>
      <c r="M105" s="24"/>
      <c r="N105" s="24"/>
    </row>
    <row r="106" spans="1:14" x14ac:dyDescent="0.2">
      <c r="B106" s="48" t="s">
        <v>153</v>
      </c>
      <c r="F106" s="39">
        <f>SUM(F97:F105)</f>
        <v>0</v>
      </c>
      <c r="G106" s="39">
        <f>F106</f>
        <v>0</v>
      </c>
    </row>
    <row r="108" spans="1:14" x14ac:dyDescent="0.2">
      <c r="A108" s="5" t="s">
        <v>22</v>
      </c>
      <c r="B108" s="36" t="s">
        <v>102</v>
      </c>
    </row>
    <row r="109" spans="1:14" ht="38.25" x14ac:dyDescent="0.2">
      <c r="B109" s="1" t="s">
        <v>61</v>
      </c>
      <c r="C109" s="10" t="s">
        <v>0</v>
      </c>
      <c r="D109" s="4">
        <v>1</v>
      </c>
      <c r="F109" s="39">
        <f>D109*E109</f>
        <v>0</v>
      </c>
    </row>
    <row r="110" spans="1:14" ht="25.5" x14ac:dyDescent="0.2">
      <c r="B110" s="16" t="s">
        <v>58</v>
      </c>
      <c r="C110" s="17" t="s">
        <v>0</v>
      </c>
      <c r="D110" s="2">
        <v>33</v>
      </c>
      <c r="F110" s="39">
        <f>D110*E110</f>
        <v>0</v>
      </c>
    </row>
    <row r="111" spans="1:14" ht="25.5" x14ac:dyDescent="0.2">
      <c r="B111" s="16" t="s">
        <v>59</v>
      </c>
      <c r="C111" s="10" t="s">
        <v>0</v>
      </c>
      <c r="D111" s="4">
        <v>2</v>
      </c>
      <c r="F111" s="39">
        <f>D111*E111</f>
        <v>0</v>
      </c>
    </row>
    <row r="112" spans="1:14" ht="25.5" x14ac:dyDescent="0.2">
      <c r="B112" s="16" t="s">
        <v>60</v>
      </c>
      <c r="C112" s="17" t="s">
        <v>0</v>
      </c>
      <c r="D112" s="2">
        <v>1</v>
      </c>
      <c r="F112" s="39">
        <f>D112*E112</f>
        <v>0</v>
      </c>
    </row>
    <row r="113" spans="1:14" s="9" customFormat="1" ht="51" x14ac:dyDescent="0.2">
      <c r="A113" s="37"/>
      <c r="B113" s="22" t="s">
        <v>62</v>
      </c>
      <c r="C113" s="23" t="s">
        <v>5</v>
      </c>
      <c r="D113" s="8">
        <v>10</v>
      </c>
      <c r="E113" s="40"/>
      <c r="F113" s="40">
        <f>SUM(F109:F112)/100*D113</f>
        <v>0</v>
      </c>
      <c r="G113" s="40"/>
      <c r="M113" s="24"/>
      <c r="N113" s="24"/>
    </row>
    <row r="114" spans="1:14" x14ac:dyDescent="0.2">
      <c r="B114" s="1" t="s">
        <v>103</v>
      </c>
      <c r="F114" s="39">
        <f>SUM(F109:F113)</f>
        <v>0</v>
      </c>
      <c r="G114" s="39">
        <f>F114</f>
        <v>0</v>
      </c>
    </row>
    <row r="116" spans="1:14" s="21" customFormat="1" x14ac:dyDescent="0.2">
      <c r="A116" s="5" t="s">
        <v>63</v>
      </c>
      <c r="B116" s="19" t="s">
        <v>68</v>
      </c>
      <c r="C116" s="25"/>
      <c r="D116" s="20"/>
      <c r="E116" s="38"/>
      <c r="F116" s="38"/>
      <c r="G116" s="43"/>
    </row>
    <row r="118" spans="1:14" ht="51" x14ac:dyDescent="0.2">
      <c r="A118" s="5" t="s">
        <v>64</v>
      </c>
      <c r="B118" s="1" t="s">
        <v>105</v>
      </c>
      <c r="C118" s="13" t="s">
        <v>0</v>
      </c>
      <c r="D118" s="2">
        <v>5</v>
      </c>
      <c r="F118" s="39">
        <f t="shared" ref="F118:F127" si="5">D118*E118</f>
        <v>0</v>
      </c>
    </row>
    <row r="119" spans="1:14" ht="25.5" x14ac:dyDescent="0.2">
      <c r="B119" s="1" t="s">
        <v>96</v>
      </c>
      <c r="C119" s="13" t="s">
        <v>0</v>
      </c>
      <c r="D119" s="2">
        <v>2</v>
      </c>
      <c r="F119" s="39">
        <f t="shared" si="5"/>
        <v>0</v>
      </c>
    </row>
    <row r="120" spans="1:14" ht="89.25" x14ac:dyDescent="0.2">
      <c r="A120" s="5" t="s">
        <v>64</v>
      </c>
      <c r="B120" s="1" t="s">
        <v>106</v>
      </c>
      <c r="C120" s="10" t="s">
        <v>0</v>
      </c>
      <c r="D120" s="4">
        <v>48</v>
      </c>
      <c r="F120" s="39">
        <f t="shared" si="5"/>
        <v>0</v>
      </c>
    </row>
    <row r="121" spans="1:14" ht="25.5" x14ac:dyDescent="0.2">
      <c r="A121" s="5" t="s">
        <v>64</v>
      </c>
      <c r="B121" s="1" t="s">
        <v>65</v>
      </c>
      <c r="C121" s="10" t="s">
        <v>0</v>
      </c>
      <c r="D121" s="4">
        <v>1</v>
      </c>
      <c r="F121" s="39">
        <f t="shared" si="5"/>
        <v>0</v>
      </c>
    </row>
    <row r="122" spans="1:14" ht="51" x14ac:dyDescent="0.2">
      <c r="A122" s="5" t="s">
        <v>64</v>
      </c>
      <c r="B122" s="1" t="s">
        <v>66</v>
      </c>
      <c r="C122" s="10" t="s">
        <v>0</v>
      </c>
      <c r="D122" s="4">
        <v>1</v>
      </c>
      <c r="F122" s="39">
        <f t="shared" si="5"/>
        <v>0</v>
      </c>
    </row>
    <row r="123" spans="1:14" ht="25.5" x14ac:dyDescent="0.2">
      <c r="A123" s="5" t="s">
        <v>64</v>
      </c>
      <c r="B123" s="1" t="s">
        <v>67</v>
      </c>
      <c r="C123" s="10" t="s">
        <v>0</v>
      </c>
      <c r="D123" s="4">
        <v>1</v>
      </c>
      <c r="F123" s="39">
        <f t="shared" si="5"/>
        <v>0</v>
      </c>
    </row>
    <row r="124" spans="1:14" ht="51" x14ac:dyDescent="0.2">
      <c r="A124" s="5" t="s">
        <v>64</v>
      </c>
      <c r="B124" s="1" t="s">
        <v>107</v>
      </c>
      <c r="C124" s="10" t="s">
        <v>1</v>
      </c>
      <c r="D124" s="4">
        <v>35</v>
      </c>
      <c r="F124" s="39">
        <f t="shared" si="5"/>
        <v>0</v>
      </c>
    </row>
    <row r="125" spans="1:14" ht="51" x14ac:dyDescent="0.2">
      <c r="A125" s="5" t="s">
        <v>64</v>
      </c>
      <c r="B125" s="1" t="s">
        <v>108</v>
      </c>
      <c r="C125" s="10" t="s">
        <v>0</v>
      </c>
      <c r="D125" s="4">
        <v>1</v>
      </c>
      <c r="F125" s="39">
        <f t="shared" si="5"/>
        <v>0</v>
      </c>
    </row>
    <row r="126" spans="1:14" ht="38.25" x14ac:dyDescent="0.2">
      <c r="A126" s="5" t="s">
        <v>64</v>
      </c>
      <c r="B126" s="1" t="s">
        <v>104</v>
      </c>
      <c r="C126" s="10" t="s">
        <v>0</v>
      </c>
      <c r="D126" s="4">
        <v>1</v>
      </c>
      <c r="F126" s="39">
        <f t="shared" si="5"/>
        <v>0</v>
      </c>
    </row>
    <row r="127" spans="1:14" s="9" customFormat="1" ht="51" x14ac:dyDescent="0.2">
      <c r="A127" s="37" t="s">
        <v>64</v>
      </c>
      <c r="B127" s="11" t="s">
        <v>109</v>
      </c>
      <c r="C127" s="12" t="s">
        <v>0</v>
      </c>
      <c r="D127" s="35">
        <v>1</v>
      </c>
      <c r="E127" s="40"/>
      <c r="F127" s="40">
        <f t="shared" si="5"/>
        <v>0</v>
      </c>
      <c r="G127" s="40"/>
    </row>
    <row r="128" spans="1:14" s="2" customFormat="1" ht="17.25" customHeight="1" x14ac:dyDescent="0.2">
      <c r="A128" s="5"/>
      <c r="B128" s="6" t="s">
        <v>69</v>
      </c>
      <c r="C128" s="10"/>
      <c r="D128" s="4"/>
      <c r="E128" s="39"/>
      <c r="F128" s="39">
        <f>SUM(F118:F127)</f>
        <v>0</v>
      </c>
      <c r="G128" s="39">
        <f>F128</f>
        <v>0</v>
      </c>
      <c r="H128" s="3"/>
      <c r="I128" s="3"/>
      <c r="J128" s="3"/>
      <c r="K128" s="3"/>
      <c r="L128" s="3"/>
    </row>
    <row r="130" spans="1:12" s="21" customFormat="1" x14ac:dyDescent="0.2">
      <c r="A130" s="5" t="s">
        <v>71</v>
      </c>
      <c r="B130" s="19" t="s">
        <v>70</v>
      </c>
      <c r="C130" s="25"/>
      <c r="D130" s="20"/>
      <c r="E130" s="38"/>
      <c r="F130" s="38"/>
      <c r="G130" s="43"/>
    </row>
    <row r="131" spans="1:12" s="2" customFormat="1" ht="38.25" x14ac:dyDescent="0.2">
      <c r="A131" s="5"/>
      <c r="B131" s="1" t="s">
        <v>82</v>
      </c>
      <c r="C131" s="10" t="s">
        <v>4</v>
      </c>
      <c r="D131" s="4"/>
      <c r="E131" s="39"/>
      <c r="F131" s="39"/>
      <c r="G131" s="39"/>
      <c r="H131" s="3"/>
      <c r="I131" s="3"/>
      <c r="J131" s="3"/>
      <c r="K131" s="3"/>
      <c r="L131" s="3"/>
    </row>
    <row r="132" spans="1:12" s="2" customFormat="1" x14ac:dyDescent="0.2">
      <c r="A132" s="5"/>
      <c r="B132" s="1" t="s">
        <v>72</v>
      </c>
      <c r="C132" s="10" t="s">
        <v>1</v>
      </c>
      <c r="D132" s="4">
        <v>100</v>
      </c>
      <c r="E132" s="39"/>
      <c r="F132" s="39">
        <f>D132*E132</f>
        <v>0</v>
      </c>
      <c r="G132" s="39"/>
      <c r="H132" s="3"/>
      <c r="I132" s="3"/>
      <c r="J132" s="3"/>
      <c r="K132" s="3"/>
      <c r="L132" s="3"/>
    </row>
    <row r="133" spans="1:12" x14ac:dyDescent="0.2">
      <c r="B133" s="1" t="s">
        <v>19</v>
      </c>
      <c r="C133" s="10" t="s">
        <v>1</v>
      </c>
      <c r="D133" s="4">
        <v>10</v>
      </c>
      <c r="F133" s="39">
        <f>D133*E133</f>
        <v>0</v>
      </c>
    </row>
    <row r="134" spans="1:12" x14ac:dyDescent="0.2">
      <c r="B134" s="1" t="s">
        <v>111</v>
      </c>
      <c r="C134" s="10" t="s">
        <v>1</v>
      </c>
      <c r="D134" s="4">
        <v>10</v>
      </c>
      <c r="F134" s="39">
        <f>D134*E134</f>
        <v>0</v>
      </c>
    </row>
    <row r="135" spans="1:12" x14ac:dyDescent="0.2">
      <c r="B135" s="1" t="s">
        <v>78</v>
      </c>
      <c r="C135" s="10" t="s">
        <v>1</v>
      </c>
      <c r="D135" s="4">
        <v>50</v>
      </c>
      <c r="F135" s="39">
        <f>D135*E135</f>
        <v>0</v>
      </c>
    </row>
    <row r="136" spans="1:12" s="2" customFormat="1" ht="41.25" customHeight="1" x14ac:dyDescent="0.2">
      <c r="A136" s="5"/>
      <c r="B136" s="1" t="s">
        <v>73</v>
      </c>
      <c r="C136" s="13" t="s">
        <v>4</v>
      </c>
      <c r="E136" s="39"/>
      <c r="F136" s="39"/>
      <c r="G136" s="39"/>
      <c r="H136" s="3"/>
      <c r="I136" s="3"/>
      <c r="J136" s="3"/>
      <c r="K136" s="3"/>
      <c r="L136" s="3"/>
    </row>
    <row r="137" spans="1:12" s="2" customFormat="1" x14ac:dyDescent="0.2">
      <c r="A137" s="5"/>
      <c r="B137" s="1" t="s">
        <v>15</v>
      </c>
      <c r="C137" s="10" t="s">
        <v>1</v>
      </c>
      <c r="D137" s="4">
        <v>200</v>
      </c>
      <c r="E137" s="39"/>
      <c r="F137" s="39">
        <f t="shared" ref="F137:F143" si="6">D137*E137</f>
        <v>0</v>
      </c>
      <c r="G137" s="39"/>
      <c r="H137" s="3"/>
      <c r="I137" s="3"/>
      <c r="J137" s="3"/>
      <c r="K137" s="3"/>
      <c r="L137" s="3"/>
    </row>
    <row r="138" spans="1:12" s="2" customFormat="1" x14ac:dyDescent="0.2">
      <c r="A138" s="5"/>
      <c r="B138" s="1" t="s">
        <v>16</v>
      </c>
      <c r="C138" s="10" t="s">
        <v>1</v>
      </c>
      <c r="D138" s="4">
        <v>500</v>
      </c>
      <c r="E138" s="39"/>
      <c r="F138" s="39">
        <f t="shared" si="6"/>
        <v>0</v>
      </c>
      <c r="G138" s="39"/>
      <c r="H138" s="3"/>
      <c r="I138" s="3"/>
      <c r="J138" s="3"/>
      <c r="K138" s="3"/>
      <c r="L138" s="3"/>
    </row>
    <row r="139" spans="1:12" s="2" customFormat="1" x14ac:dyDescent="0.2">
      <c r="A139" s="5"/>
      <c r="B139" s="1" t="s">
        <v>17</v>
      </c>
      <c r="C139" s="10" t="s">
        <v>1</v>
      </c>
      <c r="D139" s="4">
        <v>100</v>
      </c>
      <c r="E139" s="39"/>
      <c r="F139" s="39">
        <f t="shared" si="6"/>
        <v>0</v>
      </c>
      <c r="G139" s="39"/>
      <c r="H139" s="3"/>
      <c r="I139" s="3"/>
      <c r="J139" s="3"/>
      <c r="K139" s="3"/>
      <c r="L139" s="3"/>
    </row>
    <row r="140" spans="1:12" s="2" customFormat="1" x14ac:dyDescent="0.2">
      <c r="A140" s="5"/>
      <c r="B140" s="1" t="s">
        <v>74</v>
      </c>
      <c r="C140" s="10" t="s">
        <v>1</v>
      </c>
      <c r="D140" s="4">
        <v>480</v>
      </c>
      <c r="E140" s="39"/>
      <c r="F140" s="39">
        <f t="shared" si="6"/>
        <v>0</v>
      </c>
      <c r="G140" s="39"/>
      <c r="H140" s="3"/>
      <c r="I140" s="3"/>
      <c r="J140" s="3"/>
      <c r="K140" s="3"/>
      <c r="L140" s="3"/>
    </row>
    <row r="141" spans="1:12" s="2" customFormat="1" x14ac:dyDescent="0.2">
      <c r="A141" s="5"/>
      <c r="B141" s="1" t="s">
        <v>18</v>
      </c>
      <c r="C141" s="10" t="s">
        <v>1</v>
      </c>
      <c r="D141" s="4">
        <v>1600</v>
      </c>
      <c r="E141" s="39"/>
      <c r="F141" s="39">
        <f t="shared" si="6"/>
        <v>0</v>
      </c>
      <c r="G141" s="39"/>
      <c r="H141" s="3"/>
      <c r="I141" s="3"/>
      <c r="J141" s="3"/>
      <c r="K141" s="3"/>
      <c r="L141" s="3"/>
    </row>
    <row r="142" spans="1:12" s="2" customFormat="1" x14ac:dyDescent="0.2">
      <c r="A142" s="5"/>
      <c r="B142" s="1" t="s">
        <v>81</v>
      </c>
      <c r="C142" s="10" t="s">
        <v>1</v>
      </c>
      <c r="D142" s="4">
        <v>100</v>
      </c>
      <c r="E142" s="39"/>
      <c r="F142" s="39">
        <f t="shared" si="6"/>
        <v>0</v>
      </c>
      <c r="G142" s="39"/>
      <c r="H142" s="3"/>
      <c r="I142" s="3"/>
      <c r="J142" s="3"/>
      <c r="K142" s="3"/>
      <c r="L142" s="3"/>
    </row>
    <row r="143" spans="1:12" s="2" customFormat="1" x14ac:dyDescent="0.2">
      <c r="A143" s="5"/>
      <c r="B143" s="1" t="s">
        <v>77</v>
      </c>
      <c r="C143" s="10" t="s">
        <v>1</v>
      </c>
      <c r="D143" s="4">
        <v>50</v>
      </c>
      <c r="E143" s="39"/>
      <c r="F143" s="39">
        <f t="shared" si="6"/>
        <v>0</v>
      </c>
      <c r="G143" s="39"/>
      <c r="H143" s="3"/>
      <c r="I143" s="3"/>
      <c r="J143" s="3"/>
      <c r="K143" s="3"/>
      <c r="L143" s="3"/>
    </row>
    <row r="144" spans="1:12" s="2" customFormat="1" ht="63.75" x14ac:dyDescent="0.2">
      <c r="A144" s="5"/>
      <c r="B144" s="1" t="s">
        <v>75</v>
      </c>
      <c r="C144" s="10"/>
      <c r="D144" s="4"/>
      <c r="E144" s="39"/>
      <c r="F144" s="39"/>
      <c r="G144" s="39"/>
      <c r="H144" s="3"/>
      <c r="I144" s="3"/>
      <c r="J144" s="3"/>
      <c r="K144" s="3"/>
      <c r="L144" s="3"/>
    </row>
    <row r="145" spans="1:13" x14ac:dyDescent="0.2">
      <c r="B145" s="14" t="s">
        <v>76</v>
      </c>
      <c r="C145" s="13" t="s">
        <v>1</v>
      </c>
      <c r="D145" s="2">
        <v>200</v>
      </c>
      <c r="F145" s="39">
        <f>E145*D145</f>
        <v>0</v>
      </c>
    </row>
    <row r="146" spans="1:13" x14ac:dyDescent="0.2">
      <c r="B146" s="14" t="s">
        <v>79</v>
      </c>
      <c r="C146" s="13" t="s">
        <v>1</v>
      </c>
      <c r="D146" s="2">
        <v>20</v>
      </c>
      <c r="F146" s="39">
        <f>E146*D146</f>
        <v>0</v>
      </c>
    </row>
    <row r="147" spans="1:13" x14ac:dyDescent="0.2">
      <c r="B147" s="14" t="s">
        <v>80</v>
      </c>
      <c r="C147" s="13" t="s">
        <v>1</v>
      </c>
      <c r="D147" s="2">
        <v>50</v>
      </c>
      <c r="F147" s="39">
        <f>E147*D147</f>
        <v>0</v>
      </c>
    </row>
    <row r="148" spans="1:13" ht="51" x14ac:dyDescent="0.2">
      <c r="B148" s="1" t="s">
        <v>83</v>
      </c>
      <c r="C148" s="10" t="s">
        <v>0</v>
      </c>
      <c r="D148" s="4">
        <v>1</v>
      </c>
      <c r="F148" s="39">
        <f>E148*D148</f>
        <v>0</v>
      </c>
    </row>
    <row r="149" spans="1:13" ht="51" x14ac:dyDescent="0.2">
      <c r="B149" s="1" t="s">
        <v>88</v>
      </c>
      <c r="C149" s="10" t="s">
        <v>0</v>
      </c>
      <c r="D149" s="4">
        <v>5</v>
      </c>
      <c r="F149" s="39">
        <f>D149*E149</f>
        <v>0</v>
      </c>
      <c r="M149" s="2"/>
    </row>
    <row r="150" spans="1:13" ht="63.75" x14ac:dyDescent="0.2">
      <c r="B150" s="1" t="s">
        <v>84</v>
      </c>
      <c r="C150" s="10" t="s">
        <v>0</v>
      </c>
      <c r="D150" s="4">
        <v>20</v>
      </c>
      <c r="F150" s="39">
        <f>E150*D150</f>
        <v>0</v>
      </c>
    </row>
    <row r="151" spans="1:13" ht="51" x14ac:dyDescent="0.2">
      <c r="B151" s="1" t="s">
        <v>85</v>
      </c>
      <c r="C151" s="10" t="s">
        <v>1</v>
      </c>
      <c r="D151" s="4">
        <v>60</v>
      </c>
      <c r="F151" s="39">
        <f>E151*D151</f>
        <v>0</v>
      </c>
    </row>
    <row r="152" spans="1:13" s="20" customFormat="1" ht="51" x14ac:dyDescent="0.2">
      <c r="A152" s="5"/>
      <c r="B152" s="1" t="s">
        <v>86</v>
      </c>
      <c r="C152" s="13" t="s">
        <v>1</v>
      </c>
      <c r="D152" s="2">
        <v>70</v>
      </c>
      <c r="E152" s="39"/>
      <c r="F152" s="39">
        <f>E152*D152</f>
        <v>0</v>
      </c>
      <c r="G152" s="39"/>
      <c r="H152" s="3"/>
      <c r="I152" s="3"/>
      <c r="J152" s="3"/>
      <c r="K152" s="3"/>
      <c r="L152" s="3"/>
    </row>
    <row r="153" spans="1:13" s="2" customFormat="1" ht="63.75" x14ac:dyDescent="0.2">
      <c r="A153" s="5"/>
      <c r="B153" s="1" t="s">
        <v>2</v>
      </c>
      <c r="C153" s="10" t="s">
        <v>1</v>
      </c>
      <c r="D153" s="4">
        <v>200</v>
      </c>
      <c r="E153" s="39"/>
      <c r="F153" s="39">
        <f>D153*E153</f>
        <v>0</v>
      </c>
      <c r="G153" s="39"/>
      <c r="H153" s="3"/>
      <c r="I153" s="3"/>
      <c r="J153" s="3"/>
      <c r="K153" s="3"/>
      <c r="L153" s="3"/>
    </row>
    <row r="154" spans="1:13" s="2" customFormat="1" ht="51" x14ac:dyDescent="0.2">
      <c r="A154" s="5"/>
      <c r="B154" s="1" t="s">
        <v>3</v>
      </c>
      <c r="C154" s="10" t="s">
        <v>1</v>
      </c>
      <c r="D154" s="4">
        <v>400</v>
      </c>
      <c r="E154" s="39"/>
      <c r="F154" s="39">
        <f>D154*E154</f>
        <v>0</v>
      </c>
      <c r="G154" s="39"/>
      <c r="H154" s="3"/>
      <c r="I154" s="3"/>
      <c r="J154" s="3"/>
      <c r="K154" s="3"/>
      <c r="L154" s="3"/>
    </row>
    <row r="155" spans="1:13" s="2" customFormat="1" ht="63.75" x14ac:dyDescent="0.2">
      <c r="A155" s="5"/>
      <c r="B155" s="1" t="s">
        <v>90</v>
      </c>
      <c r="C155" s="13" t="s">
        <v>0</v>
      </c>
      <c r="D155" s="2">
        <v>10</v>
      </c>
      <c r="E155" s="39"/>
      <c r="F155" s="39">
        <f t="shared" ref="F155:F163" si="7">E155*D155</f>
        <v>0</v>
      </c>
      <c r="G155" s="39"/>
      <c r="H155" s="3"/>
      <c r="I155" s="3"/>
      <c r="J155" s="3"/>
      <c r="K155" s="3"/>
      <c r="L155" s="3"/>
    </row>
    <row r="156" spans="1:13" s="2" customFormat="1" ht="38.25" x14ac:dyDescent="0.2">
      <c r="A156" s="5"/>
      <c r="B156" s="1" t="s">
        <v>20</v>
      </c>
      <c r="C156" s="13" t="s">
        <v>0</v>
      </c>
      <c r="D156" s="2">
        <v>5</v>
      </c>
      <c r="E156" s="39"/>
      <c r="F156" s="39">
        <f t="shared" si="7"/>
        <v>0</v>
      </c>
      <c r="G156" s="39"/>
      <c r="H156" s="3"/>
      <c r="I156" s="3"/>
      <c r="J156" s="3"/>
      <c r="K156" s="3"/>
      <c r="L156" s="3"/>
    </row>
    <row r="157" spans="1:13" s="2" customFormat="1" ht="25.5" x14ac:dyDescent="0.2">
      <c r="A157" s="5"/>
      <c r="B157" s="1" t="s">
        <v>21</v>
      </c>
      <c r="C157" s="13" t="s">
        <v>0</v>
      </c>
      <c r="D157" s="2">
        <v>2</v>
      </c>
      <c r="E157" s="39"/>
      <c r="F157" s="39">
        <f t="shared" si="7"/>
        <v>0</v>
      </c>
      <c r="G157" s="39"/>
      <c r="H157" s="3"/>
      <c r="I157" s="3"/>
      <c r="J157" s="3"/>
      <c r="K157" s="3"/>
      <c r="L157" s="3"/>
    </row>
    <row r="158" spans="1:13" ht="63.75" x14ac:dyDescent="0.2">
      <c r="B158" s="15" t="s">
        <v>89</v>
      </c>
      <c r="C158" s="13" t="s">
        <v>0</v>
      </c>
      <c r="D158" s="2">
        <v>25</v>
      </c>
      <c r="F158" s="39">
        <f t="shared" si="7"/>
        <v>0</v>
      </c>
    </row>
    <row r="159" spans="1:13" s="2" customFormat="1" ht="25.5" x14ac:dyDescent="0.2">
      <c r="A159" s="5"/>
      <c r="B159" s="1" t="s">
        <v>91</v>
      </c>
      <c r="C159" s="10" t="s">
        <v>0</v>
      </c>
      <c r="D159" s="4">
        <v>5</v>
      </c>
      <c r="E159" s="39"/>
      <c r="F159" s="39">
        <f t="shared" si="7"/>
        <v>0</v>
      </c>
      <c r="G159" s="39"/>
      <c r="H159" s="3"/>
      <c r="I159" s="3"/>
      <c r="J159" s="3"/>
      <c r="K159" s="3"/>
      <c r="L159" s="3"/>
    </row>
    <row r="160" spans="1:13" ht="51" x14ac:dyDescent="0.2">
      <c r="B160" s="1" t="s">
        <v>87</v>
      </c>
      <c r="C160" s="10" t="s">
        <v>0</v>
      </c>
      <c r="D160" s="4">
        <v>60</v>
      </c>
      <c r="F160" s="39">
        <f t="shared" si="7"/>
        <v>0</v>
      </c>
      <c r="L160" s="2"/>
      <c r="M160" s="2"/>
    </row>
    <row r="161" spans="1:7" ht="25.5" x14ac:dyDescent="0.2">
      <c r="B161" s="1" t="s">
        <v>92</v>
      </c>
      <c r="C161" s="10" t="s">
        <v>0</v>
      </c>
      <c r="D161" s="4">
        <v>20</v>
      </c>
      <c r="F161" s="39">
        <f t="shared" si="7"/>
        <v>0</v>
      </c>
    </row>
    <row r="162" spans="1:7" ht="38.25" x14ac:dyDescent="0.2">
      <c r="B162" s="1" t="s">
        <v>110</v>
      </c>
      <c r="C162" s="10" t="s">
        <v>1</v>
      </c>
      <c r="D162" s="4">
        <v>100</v>
      </c>
      <c r="F162" s="39">
        <f>E162*D162</f>
        <v>0</v>
      </c>
    </row>
    <row r="163" spans="1:7" ht="25.5" x14ac:dyDescent="0.2">
      <c r="B163" s="1" t="s">
        <v>97</v>
      </c>
      <c r="C163" s="10" t="s">
        <v>0</v>
      </c>
      <c r="D163" s="4">
        <v>2</v>
      </c>
      <c r="F163" s="39">
        <f t="shared" si="7"/>
        <v>0</v>
      </c>
    </row>
    <row r="164" spans="1:7" s="9" customFormat="1" x14ac:dyDescent="0.2">
      <c r="A164" s="37"/>
      <c r="B164" s="11" t="s">
        <v>94</v>
      </c>
      <c r="C164" s="12" t="s">
        <v>5</v>
      </c>
      <c r="D164" s="35">
        <v>10</v>
      </c>
      <c r="E164" s="40"/>
      <c r="F164" s="40">
        <f>ROUNDUP(D164/100*SUM(F131:F163),-2)</f>
        <v>0</v>
      </c>
      <c r="G164" s="40"/>
    </row>
    <row r="165" spans="1:7" x14ac:dyDescent="0.2">
      <c r="B165" s="6" t="s">
        <v>93</v>
      </c>
      <c r="F165" s="39">
        <f>SUM(F131:F164)</f>
        <v>0</v>
      </c>
      <c r="G165" s="39">
        <f>F165</f>
        <v>0</v>
      </c>
    </row>
    <row r="166" spans="1:7" x14ac:dyDescent="0.2">
      <c r="B166" s="6"/>
      <c r="C166" s="13"/>
      <c r="D166" s="2"/>
      <c r="E166" s="41"/>
    </row>
    <row r="167" spans="1:7" x14ac:dyDescent="0.2">
      <c r="A167" s="5" t="s">
        <v>161</v>
      </c>
      <c r="B167" s="47" t="s">
        <v>159</v>
      </c>
      <c r="C167" s="13"/>
      <c r="D167" s="2"/>
      <c r="E167" s="41"/>
    </row>
    <row r="168" spans="1:7" x14ac:dyDescent="0.2">
      <c r="B168" s="6"/>
      <c r="C168" s="13"/>
      <c r="D168" s="2"/>
      <c r="E168" s="41"/>
    </row>
    <row r="169" spans="1:7" ht="76.5" x14ac:dyDescent="0.2">
      <c r="B169" s="6" t="s">
        <v>113</v>
      </c>
      <c r="C169" s="13" t="s">
        <v>112</v>
      </c>
      <c r="D169" s="2">
        <v>1</v>
      </c>
      <c r="E169" s="41"/>
      <c r="F169" s="41">
        <f>D169*E169</f>
        <v>0</v>
      </c>
    </row>
    <row r="170" spans="1:7" ht="38.25" x14ac:dyDescent="0.2">
      <c r="B170" s="6" t="s">
        <v>114</v>
      </c>
      <c r="C170" s="13" t="s">
        <v>0</v>
      </c>
      <c r="D170" s="2">
        <v>1</v>
      </c>
      <c r="E170" s="41"/>
      <c r="F170" s="41">
        <f>D170*E170</f>
        <v>0</v>
      </c>
    </row>
    <row r="171" spans="1:7" ht="25.5" x14ac:dyDescent="0.2">
      <c r="B171" s="6" t="s">
        <v>115</v>
      </c>
      <c r="C171" s="13" t="s">
        <v>0</v>
      </c>
      <c r="D171" s="2">
        <v>3</v>
      </c>
      <c r="E171" s="41"/>
      <c r="F171" s="41">
        <f>D171*E171</f>
        <v>0</v>
      </c>
    </row>
    <row r="172" spans="1:7" s="9" customFormat="1" x14ac:dyDescent="0.2">
      <c r="A172" s="37"/>
      <c r="B172" s="7" t="s">
        <v>9</v>
      </c>
      <c r="C172" s="26" t="s">
        <v>5</v>
      </c>
      <c r="D172" s="8">
        <v>5</v>
      </c>
      <c r="E172" s="42"/>
      <c r="F172" s="42">
        <f>SUM(F167:F171)/100*D172</f>
        <v>0</v>
      </c>
      <c r="G172" s="40"/>
    </row>
    <row r="173" spans="1:7" x14ac:dyDescent="0.2">
      <c r="B173" s="6" t="s">
        <v>116</v>
      </c>
      <c r="C173" s="13"/>
      <c r="D173" s="2"/>
      <c r="E173" s="41"/>
      <c r="F173" s="41">
        <f>SUM(F167:F172)</f>
        <v>0</v>
      </c>
      <c r="G173" s="39">
        <f>F173</f>
        <v>0</v>
      </c>
    </row>
    <row r="174" spans="1:7" x14ac:dyDescent="0.2">
      <c r="B174" s="6"/>
      <c r="C174" s="13"/>
      <c r="D174" s="2"/>
      <c r="E174" s="41"/>
    </row>
    <row r="175" spans="1:7" x14ac:dyDescent="0.2">
      <c r="A175" s="5" t="s">
        <v>8</v>
      </c>
      <c r="B175" s="47" t="s">
        <v>160</v>
      </c>
      <c r="C175" s="13"/>
      <c r="D175" s="2"/>
      <c r="E175" s="41"/>
    </row>
    <row r="176" spans="1:7" x14ac:dyDescent="0.2">
      <c r="B176" s="6"/>
      <c r="C176" s="13"/>
      <c r="D176" s="2"/>
      <c r="E176" s="41"/>
    </row>
    <row r="177" spans="2:6" x14ac:dyDescent="0.2">
      <c r="B177" s="6" t="s">
        <v>117</v>
      </c>
      <c r="C177" s="13" t="s">
        <v>0</v>
      </c>
      <c r="D177" s="2">
        <v>1</v>
      </c>
      <c r="E177" s="41"/>
      <c r="F177" s="41">
        <f>D177*E177</f>
        <v>0</v>
      </c>
    </row>
    <row r="178" spans="2:6" x14ac:dyDescent="0.2">
      <c r="B178" s="6" t="s">
        <v>119</v>
      </c>
      <c r="C178" s="13" t="s">
        <v>0</v>
      </c>
      <c r="D178" s="2">
        <v>1</v>
      </c>
      <c r="E178" s="41"/>
      <c r="F178" s="41">
        <f t="shared" ref="F178:F193" si="8">D178*E178</f>
        <v>0</v>
      </c>
    </row>
    <row r="179" spans="2:6" ht="25.5" x14ac:dyDescent="0.2">
      <c r="B179" s="6" t="s">
        <v>118</v>
      </c>
      <c r="C179" s="13" t="s">
        <v>0</v>
      </c>
      <c r="D179" s="2">
        <v>1</v>
      </c>
      <c r="E179" s="41"/>
      <c r="F179" s="41">
        <f t="shared" si="8"/>
        <v>0</v>
      </c>
    </row>
    <row r="180" spans="2:6" ht="25.5" x14ac:dyDescent="0.2">
      <c r="B180" s="6" t="s">
        <v>120</v>
      </c>
      <c r="C180" s="13" t="s">
        <v>0</v>
      </c>
      <c r="D180" s="2">
        <v>3</v>
      </c>
      <c r="E180" s="41"/>
      <c r="F180" s="41">
        <f t="shared" si="8"/>
        <v>0</v>
      </c>
    </row>
    <row r="181" spans="2:6" ht="38.25" x14ac:dyDescent="0.2">
      <c r="B181" s="6" t="s">
        <v>122</v>
      </c>
      <c r="C181" s="13" t="s">
        <v>0</v>
      </c>
      <c r="D181" s="2">
        <v>3</v>
      </c>
      <c r="E181" s="41"/>
      <c r="F181" s="41">
        <f t="shared" si="8"/>
        <v>0</v>
      </c>
    </row>
    <row r="182" spans="2:6" ht="25.5" x14ac:dyDescent="0.2">
      <c r="B182" s="6" t="s">
        <v>121</v>
      </c>
      <c r="C182" s="13" t="s">
        <v>0</v>
      </c>
      <c r="D182" s="2">
        <v>1</v>
      </c>
      <c r="E182" s="41"/>
      <c r="F182" s="41">
        <f t="shared" si="8"/>
        <v>0</v>
      </c>
    </row>
    <row r="183" spans="2:6" x14ac:dyDescent="0.2">
      <c r="B183" s="6" t="s">
        <v>123</v>
      </c>
      <c r="C183" s="13" t="s">
        <v>0</v>
      </c>
      <c r="D183" s="2">
        <v>1</v>
      </c>
      <c r="E183" s="41"/>
      <c r="F183" s="41">
        <f t="shared" si="8"/>
        <v>0</v>
      </c>
    </row>
    <row r="184" spans="2:6" x14ac:dyDescent="0.2">
      <c r="B184" s="6" t="s">
        <v>124</v>
      </c>
      <c r="C184" s="13" t="s">
        <v>0</v>
      </c>
      <c r="D184" s="2">
        <v>2</v>
      </c>
      <c r="E184" s="41"/>
      <c r="F184" s="41">
        <f t="shared" si="8"/>
        <v>0</v>
      </c>
    </row>
    <row r="185" spans="2:6" ht="280.5" x14ac:dyDescent="0.2">
      <c r="B185" s="6" t="s">
        <v>125</v>
      </c>
      <c r="C185" s="13" t="s">
        <v>0</v>
      </c>
      <c r="D185" s="2">
        <v>2</v>
      </c>
      <c r="E185" s="41"/>
      <c r="F185" s="41">
        <f t="shared" si="8"/>
        <v>0</v>
      </c>
    </row>
    <row r="186" spans="2:6" ht="25.5" x14ac:dyDescent="0.2">
      <c r="B186" s="6" t="s">
        <v>126</v>
      </c>
      <c r="C186" s="13" t="s">
        <v>0</v>
      </c>
      <c r="D186" s="2">
        <v>2</v>
      </c>
      <c r="E186" s="41"/>
      <c r="F186" s="41">
        <f t="shared" si="8"/>
        <v>0</v>
      </c>
    </row>
    <row r="187" spans="2:6" ht="25.5" x14ac:dyDescent="0.2">
      <c r="B187" s="6" t="s">
        <v>128</v>
      </c>
      <c r="C187" s="13" t="s">
        <v>0</v>
      </c>
      <c r="D187" s="2">
        <v>2</v>
      </c>
      <c r="E187" s="41"/>
      <c r="F187" s="41">
        <f t="shared" si="8"/>
        <v>0</v>
      </c>
    </row>
    <row r="188" spans="2:6" x14ac:dyDescent="0.2">
      <c r="B188" s="6" t="s">
        <v>127</v>
      </c>
      <c r="C188" s="13" t="s">
        <v>0</v>
      </c>
      <c r="D188" s="2">
        <v>8</v>
      </c>
      <c r="E188" s="41"/>
      <c r="F188" s="41">
        <f t="shared" si="8"/>
        <v>0</v>
      </c>
    </row>
    <row r="189" spans="2:6" x14ac:dyDescent="0.2">
      <c r="B189" s="6" t="s">
        <v>130</v>
      </c>
      <c r="C189" s="13" t="s">
        <v>0</v>
      </c>
      <c r="D189" s="2">
        <v>2</v>
      </c>
      <c r="E189" s="41"/>
      <c r="F189" s="41">
        <f t="shared" si="8"/>
        <v>0</v>
      </c>
    </row>
    <row r="190" spans="2:6" x14ac:dyDescent="0.2">
      <c r="B190" s="6" t="s">
        <v>129</v>
      </c>
      <c r="C190" s="13" t="s">
        <v>0</v>
      </c>
      <c r="D190" s="2">
        <v>2</v>
      </c>
      <c r="E190" s="41"/>
      <c r="F190" s="41">
        <f t="shared" si="8"/>
        <v>0</v>
      </c>
    </row>
    <row r="191" spans="2:6" x14ac:dyDescent="0.2">
      <c r="B191" s="6" t="s">
        <v>131</v>
      </c>
      <c r="C191" s="13" t="s">
        <v>112</v>
      </c>
      <c r="D191" s="2">
        <v>1</v>
      </c>
      <c r="E191" s="41"/>
      <c r="F191" s="41">
        <f t="shared" si="8"/>
        <v>0</v>
      </c>
    </row>
    <row r="192" spans="2:6" x14ac:dyDescent="0.2">
      <c r="B192" s="6" t="s">
        <v>132</v>
      </c>
      <c r="C192" s="13" t="s">
        <v>112</v>
      </c>
      <c r="D192" s="2">
        <v>1</v>
      </c>
      <c r="E192" s="41"/>
      <c r="F192" s="41">
        <f t="shared" si="8"/>
        <v>0</v>
      </c>
    </row>
    <row r="193" spans="1:7" x14ac:dyDescent="0.2">
      <c r="B193" s="6" t="s">
        <v>133</v>
      </c>
      <c r="C193" s="13" t="s">
        <v>112</v>
      </c>
      <c r="D193" s="2">
        <v>1</v>
      </c>
      <c r="E193" s="41"/>
      <c r="F193" s="41">
        <f t="shared" si="8"/>
        <v>0</v>
      </c>
    </row>
    <row r="194" spans="1:7" s="9" customFormat="1" x14ac:dyDescent="0.2">
      <c r="A194" s="37"/>
      <c r="B194" s="7" t="s">
        <v>134</v>
      </c>
      <c r="C194" s="26" t="s">
        <v>112</v>
      </c>
      <c r="D194" s="8">
        <v>1</v>
      </c>
      <c r="E194" s="42"/>
      <c r="F194" s="42">
        <f>D194*E194</f>
        <v>0</v>
      </c>
      <c r="G194" s="40"/>
    </row>
    <row r="195" spans="1:7" x14ac:dyDescent="0.2">
      <c r="B195" s="6" t="s">
        <v>135</v>
      </c>
      <c r="C195" s="13"/>
      <c r="D195" s="2"/>
      <c r="E195" s="41"/>
      <c r="F195" s="41">
        <f>SUM(F177:F194)</f>
        <v>0</v>
      </c>
      <c r="G195" s="39">
        <f>F195</f>
        <v>0</v>
      </c>
    </row>
    <row r="197" spans="1:7" s="21" customFormat="1" x14ac:dyDescent="0.2">
      <c r="A197" s="5" t="s">
        <v>136</v>
      </c>
      <c r="B197" s="19" t="s">
        <v>14</v>
      </c>
      <c r="C197" s="25"/>
      <c r="D197" s="20"/>
      <c r="E197" s="43"/>
      <c r="F197" s="43"/>
      <c r="G197" s="43"/>
    </row>
    <row r="199" spans="1:7" x14ac:dyDescent="0.2">
      <c r="B199" s="6" t="s">
        <v>162</v>
      </c>
      <c r="C199" s="13"/>
      <c r="D199" s="2"/>
      <c r="F199" s="39">
        <f>G199</f>
        <v>0</v>
      </c>
      <c r="G199" s="41">
        <f>SUM(G1:G196)</f>
        <v>0</v>
      </c>
    </row>
    <row r="200" spans="1:7" x14ac:dyDescent="0.2">
      <c r="B200" s="6" t="s">
        <v>6</v>
      </c>
      <c r="C200" s="13" t="s">
        <v>5</v>
      </c>
      <c r="D200" s="2">
        <v>5</v>
      </c>
      <c r="F200" s="39">
        <f>ROUNDUP(F199/100*D200,0)</f>
        <v>0</v>
      </c>
    </row>
    <row r="201" spans="1:7" x14ac:dyDescent="0.2">
      <c r="B201" s="6" t="s">
        <v>7</v>
      </c>
      <c r="C201" s="13" t="s">
        <v>5</v>
      </c>
      <c r="D201" s="2">
        <v>3</v>
      </c>
      <c r="F201" s="39">
        <f>ROUNDUP(F199/100*D201,0)</f>
        <v>0</v>
      </c>
    </row>
    <row r="202" spans="1:7" x14ac:dyDescent="0.2">
      <c r="B202" s="1" t="s">
        <v>95</v>
      </c>
      <c r="C202" s="10" t="s">
        <v>5</v>
      </c>
      <c r="D202" s="4">
        <v>1</v>
      </c>
      <c r="F202" s="39">
        <f>ROUNDUP(F199/100*D202,0)</f>
        <v>0</v>
      </c>
    </row>
    <row r="203" spans="1:7" x14ac:dyDescent="0.2">
      <c r="B203" s="6" t="s">
        <v>157</v>
      </c>
      <c r="C203" s="13" t="s">
        <v>112</v>
      </c>
      <c r="D203" s="2">
        <v>1</v>
      </c>
      <c r="F203" s="39">
        <f>ROUNDUP(F200/100*D203,0)</f>
        <v>0</v>
      </c>
    </row>
    <row r="204" spans="1:7" s="9" customFormat="1" x14ac:dyDescent="0.2">
      <c r="A204" s="37"/>
      <c r="B204" s="7" t="s">
        <v>158</v>
      </c>
      <c r="C204" s="26" t="s">
        <v>112</v>
      </c>
      <c r="D204" s="8">
        <v>1</v>
      </c>
      <c r="E204" s="40"/>
      <c r="F204" s="40">
        <f>ROUNDUP(F201/100*D204,0)</f>
        <v>0</v>
      </c>
      <c r="G204" s="40"/>
    </row>
    <row r="205" spans="1:7" s="34" customFormat="1" x14ac:dyDescent="0.2">
      <c r="A205" s="37"/>
      <c r="B205" s="31" t="s">
        <v>163</v>
      </c>
      <c r="C205" s="33"/>
      <c r="D205" s="32"/>
      <c r="E205" s="44"/>
      <c r="F205" s="46">
        <f>SUM(F199:F204)</f>
        <v>0</v>
      </c>
      <c r="G205" s="46"/>
    </row>
    <row r="206" spans="1:7" s="21" customFormat="1" x14ac:dyDescent="0.2">
      <c r="A206" s="5"/>
      <c r="B206" s="27" t="s">
        <v>168</v>
      </c>
      <c r="C206" s="29"/>
      <c r="D206" s="28"/>
      <c r="E206" s="45"/>
      <c r="F206" s="43">
        <f>F205*0.22</f>
        <v>0</v>
      </c>
      <c r="G206" s="43"/>
    </row>
    <row r="207" spans="1:7" s="21" customFormat="1" x14ac:dyDescent="0.2">
      <c r="A207" s="5"/>
      <c r="B207" s="27" t="s">
        <v>169</v>
      </c>
      <c r="C207" s="29"/>
      <c r="D207" s="28"/>
      <c r="E207" s="45"/>
      <c r="F207" s="43">
        <f>F205*1.22</f>
        <v>0</v>
      </c>
      <c r="G207" s="43"/>
    </row>
    <row r="208" spans="1:7" x14ac:dyDescent="0.2">
      <c r="B208" s="30"/>
      <c r="C208" s="13"/>
      <c r="D208" s="2"/>
      <c r="F208" s="39"/>
    </row>
    <row r="209" spans="2:6" x14ac:dyDescent="0.2">
      <c r="B209" s="30"/>
      <c r="C209" s="13"/>
      <c r="D209" s="2"/>
      <c r="F209" s="39"/>
    </row>
    <row r="210" spans="2:6" x14ac:dyDescent="0.2">
      <c r="B210" s="51"/>
      <c r="C210" s="51"/>
      <c r="D210" s="51"/>
      <c r="E210" s="51"/>
      <c r="F210" s="39"/>
    </row>
  </sheetData>
  <mergeCells count="2">
    <mergeCell ref="B210:E210"/>
    <mergeCell ref="A1:F1"/>
  </mergeCells>
  <phoneticPr fontId="0" type="noConversion"/>
  <printOptions horizontalCentered="1"/>
  <pageMargins left="1.1811023622047245" right="0.19685039370078741" top="0.78740157480314965" bottom="0.98425196850393704" header="0" footer="0"/>
  <pageSetup paperSize="9" firstPageNumber="18" fitToHeight="7" orientation="portrait" useFirstPageNumber="1" r:id="rId1"/>
  <headerFooter alignWithMargins="0">
    <oddFoote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Skupaj</vt:lpstr>
      <vt:lpstr>Skupaj!_Toc2832474</vt:lpstr>
      <vt:lpstr>Skupaj!Področje_tiskanja</vt:lpstr>
    </vt:vector>
  </TitlesOfParts>
  <Company>FORTE inzeniring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dc:creator>
  <cp:lastModifiedBy>Dejan Mezek</cp:lastModifiedBy>
  <cp:lastPrinted>2016-08-16T11:59:53Z</cp:lastPrinted>
  <dcterms:created xsi:type="dcterms:W3CDTF">1999-09-29T06:18:50Z</dcterms:created>
  <dcterms:modified xsi:type="dcterms:W3CDTF">2016-08-17T06:31:59Z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2F1E1603">
    <vt:lpwstr/>
  </property>
  <property fmtid="{D5CDD505-2E9C-101B-9397-08002B2CF9AE}" pid="3" name="IVIDC">
    <vt:lpwstr/>
  </property>
  <property fmtid="{D5CDD505-2E9C-101B-9397-08002B2CF9AE}" pid="4" name="IVID362F13E8">
    <vt:lpwstr/>
  </property>
  <property fmtid="{D5CDD505-2E9C-101B-9397-08002B2CF9AE}" pid="5" name="IVID3A3618F1">
    <vt:lpwstr/>
  </property>
  <property fmtid="{D5CDD505-2E9C-101B-9397-08002B2CF9AE}" pid="6" name="IVID15E41318">
    <vt:lpwstr/>
  </property>
  <property fmtid="{D5CDD505-2E9C-101B-9397-08002B2CF9AE}" pid="7" name="IVID181914D9">
    <vt:lpwstr/>
  </property>
  <property fmtid="{D5CDD505-2E9C-101B-9397-08002B2CF9AE}" pid="8" name="IVID155815FB">
    <vt:lpwstr/>
  </property>
  <property fmtid="{D5CDD505-2E9C-101B-9397-08002B2CF9AE}" pid="9" name="IVIDD091BF0">
    <vt:lpwstr/>
  </property>
  <property fmtid="{D5CDD505-2E9C-101B-9397-08002B2CF9AE}" pid="10" name="IVID344CCFFC">
    <vt:lpwstr/>
  </property>
  <property fmtid="{D5CDD505-2E9C-101B-9397-08002B2CF9AE}" pid="11" name="IVID1A7D12ED">
    <vt:lpwstr/>
  </property>
  <property fmtid="{D5CDD505-2E9C-101B-9397-08002B2CF9AE}" pid="12" name="IVID1B2115FE">
    <vt:lpwstr/>
  </property>
  <property fmtid="{D5CDD505-2E9C-101B-9397-08002B2CF9AE}" pid="13" name="IVID35431BD0">
    <vt:lpwstr/>
  </property>
  <property fmtid="{D5CDD505-2E9C-101B-9397-08002B2CF9AE}" pid="14" name="IVID4637A884">
    <vt:lpwstr/>
  </property>
  <property fmtid="{D5CDD505-2E9C-101B-9397-08002B2CF9AE}" pid="15" name="IVID127C14F5">
    <vt:lpwstr/>
  </property>
  <property fmtid="{D5CDD505-2E9C-101B-9397-08002B2CF9AE}" pid="16" name="IVID1834F0DD">
    <vt:lpwstr/>
  </property>
  <property fmtid="{D5CDD505-2E9C-101B-9397-08002B2CF9AE}" pid="17" name="IVID312119E0">
    <vt:lpwstr/>
  </property>
  <property fmtid="{D5CDD505-2E9C-101B-9397-08002B2CF9AE}" pid="18" name="IVID1C5C1DDA">
    <vt:lpwstr/>
  </property>
  <property fmtid="{D5CDD505-2E9C-101B-9397-08002B2CF9AE}" pid="19" name="IVID12E92D80">
    <vt:lpwstr/>
  </property>
  <property fmtid="{D5CDD505-2E9C-101B-9397-08002B2CF9AE}" pid="20" name="IVID5CB0C33C">
    <vt:lpwstr/>
  </property>
  <property fmtid="{D5CDD505-2E9C-101B-9397-08002B2CF9AE}" pid="21" name="IVID94418A33">
    <vt:lpwstr/>
  </property>
  <property fmtid="{D5CDD505-2E9C-101B-9397-08002B2CF9AE}" pid="22" name="IVID1F6318FB">
    <vt:lpwstr/>
  </property>
  <property fmtid="{D5CDD505-2E9C-101B-9397-08002B2CF9AE}" pid="23" name="IVIDD49BB0A7">
    <vt:lpwstr/>
  </property>
  <property fmtid="{D5CDD505-2E9C-101B-9397-08002B2CF9AE}" pid="24" name="IVIDB3413D8">
    <vt:lpwstr/>
  </property>
  <property fmtid="{D5CDD505-2E9C-101B-9397-08002B2CF9AE}" pid="25" name="IVIDA241007">
    <vt:lpwstr/>
  </property>
  <property fmtid="{D5CDD505-2E9C-101B-9397-08002B2CF9AE}" pid="26" name="IVID17E12760">
    <vt:lpwstr/>
  </property>
  <property fmtid="{D5CDD505-2E9C-101B-9397-08002B2CF9AE}" pid="27" name="IVID2D621307">
    <vt:lpwstr/>
  </property>
</Properties>
</file>