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80" yWindow="-30" windowWidth="14580" windowHeight="12825" tabRatio="960"/>
  </bookViews>
  <sheets>
    <sheet name="Rekapitulacija" sheetId="17" r:id="rId1"/>
    <sheet name="tehnično varovanje" sheetId="12" r:id="rId2"/>
  </sheets>
  <definedNames>
    <definedName name="_xlnm.Print_Area" localSheetId="0">Rekapitulacija!$A$1:$F$43</definedName>
    <definedName name="_xlnm.Print_Area" localSheetId="1">'tehnično varovanje'!$A$1:$F$120</definedName>
    <definedName name="_xlnm.Print_Titles" localSheetId="0">Rekapitulacija!$1:$4</definedName>
    <definedName name="_xlnm.Print_Titles" localSheetId="1">'tehnično varovanje'!$1:$6</definedName>
  </definedNames>
  <calcPr calcId="145621"/>
</workbook>
</file>

<file path=xl/calcChain.xml><?xml version="1.0" encoding="utf-8"?>
<calcChain xmlns="http://schemas.openxmlformats.org/spreadsheetml/2006/main">
  <c r="F113" i="12" l="1"/>
  <c r="B19" i="17" l="1"/>
  <c r="B18" i="17"/>
  <c r="B107" i="12"/>
  <c r="B86" i="12"/>
  <c r="F105" i="12" l="1"/>
  <c r="F103" i="12"/>
  <c r="F101" i="12"/>
  <c r="F107" i="12" l="1"/>
  <c r="F19" i="17" s="1"/>
  <c r="A72" i="12"/>
  <c r="A74" i="12"/>
  <c r="B119" i="12" l="1"/>
  <c r="B20" i="17"/>
  <c r="A112" i="12"/>
  <c r="F111" i="12"/>
  <c r="A51" i="12" l="1"/>
  <c r="A53" i="12"/>
  <c r="A57" i="12"/>
  <c r="A61" i="12"/>
  <c r="A64" i="12"/>
  <c r="A66" i="12"/>
  <c r="A68" i="12"/>
  <c r="A70" i="12"/>
  <c r="A76" i="12"/>
  <c r="A78" i="12"/>
  <c r="A80" i="12"/>
  <c r="A41" i="12"/>
  <c r="A43" i="12"/>
  <c r="A48" i="12"/>
  <c r="A40" i="12"/>
  <c r="F81" i="12"/>
  <c r="F75" i="12"/>
  <c r="F69" i="12"/>
  <c r="F40" i="12"/>
  <c r="F42" i="12"/>
  <c r="F44" i="12"/>
  <c r="F49" i="12"/>
  <c r="F58" i="12"/>
  <c r="F62" i="12"/>
  <c r="F65" i="12"/>
  <c r="F67" i="12"/>
  <c r="F71" i="12"/>
  <c r="F52" i="12"/>
  <c r="F54" i="12"/>
  <c r="F73" i="12"/>
  <c r="F77" i="12"/>
  <c r="F79" i="12"/>
  <c r="B84" i="12"/>
  <c r="B83" i="12"/>
  <c r="F84" i="12" l="1"/>
  <c r="F83" i="12"/>
  <c r="A42" i="12"/>
  <c r="A44" i="12" s="1"/>
  <c r="A49" i="12" s="1"/>
  <c r="F86" i="12" l="1"/>
  <c r="F116" i="12" s="1"/>
  <c r="F119" i="12" s="1"/>
  <c r="A52" i="12"/>
  <c r="F18" i="17" l="1"/>
  <c r="A54" i="12"/>
  <c r="A58" i="12" s="1"/>
  <c r="F20" i="17"/>
  <c r="F21" i="17" l="1"/>
  <c r="F22" i="17" s="1"/>
  <c r="F23" i="17" s="1"/>
  <c r="A62" i="12"/>
  <c r="A65" i="12" s="1"/>
  <c r="A67" i="12" l="1"/>
  <c r="A69" i="12" s="1"/>
  <c r="A71" i="12" l="1"/>
  <c r="A73" i="12" s="1"/>
  <c r="A75" i="12" l="1"/>
  <c r="A77" i="12" l="1"/>
  <c r="A79" i="12" s="1"/>
  <c r="A81" i="12" s="1"/>
  <c r="A101" i="12" s="1"/>
  <c r="A103" i="12" s="1"/>
  <c r="A105" i="12" s="1"/>
  <c r="A111" i="12" l="1"/>
  <c r="A113" i="12" s="1"/>
  <c r="A116" i="12" s="1"/>
</calcChain>
</file>

<file path=xl/sharedStrings.xml><?xml version="1.0" encoding="utf-8"?>
<sst xmlns="http://schemas.openxmlformats.org/spreadsheetml/2006/main" count="124" uniqueCount="86">
  <si>
    <t>A. INSTALACIJA</t>
  </si>
  <si>
    <t>B. OPREMA IN MATERIAL</t>
  </si>
  <si>
    <t>Copyright©  Savaprojekt</t>
  </si>
  <si>
    <t>SKUPAJ (€):</t>
  </si>
  <si>
    <t xml:space="preserve"> </t>
  </si>
  <si>
    <t>E</t>
  </si>
  <si>
    <t>KOL</t>
  </si>
  <si>
    <t>CENA</t>
  </si>
  <si>
    <t>VREDNOST</t>
  </si>
  <si>
    <t/>
  </si>
  <si>
    <t>kpl</t>
  </si>
  <si>
    <t>POSTAVKA</t>
  </si>
  <si>
    <t>SPLOŠNO:</t>
  </si>
  <si>
    <t>kom</t>
  </si>
  <si>
    <t>m</t>
  </si>
  <si>
    <t xml:space="preserve">- V ceno po enoti mere je zajeta dobava in montaža materiala ter opreme </t>
  </si>
  <si>
    <t xml:space="preserve">  s pom. deli in drobnim materialom.</t>
  </si>
  <si>
    <t xml:space="preserve">- Vsa oprema in material se mora dobaviti z vsemi ustreznimi certifikati, </t>
  </si>
  <si>
    <t xml:space="preserve">  atesti, garancijami, navodili za obratovanje, vzdrževanje, posluževanje </t>
  </si>
  <si>
    <t xml:space="preserve">  in servisiranje (v skladu z veljavno zakonodajo in zahtevami naročnika).</t>
  </si>
  <si>
    <t>- Pri opremi in materialu je potrebno upoštevati stroške meritev, preizkusa</t>
  </si>
  <si>
    <t xml:space="preserve">  in zagona, vključno s pridobitvijo ustreznih certifikatov in potrdil s</t>
  </si>
  <si>
    <t xml:space="preserve">  strani pooblaščenih institucij.</t>
  </si>
  <si>
    <t>- Pri izvedbi je potrebno upoštevati stroške vseh pripravljalnih in</t>
  </si>
  <si>
    <t xml:space="preserve">  zaključnih del (vključno z usklajevanjem z ostalimi izvajalci na objektu)</t>
  </si>
  <si>
    <t xml:space="preserve">  ter vse transportne, skladiščne, zavarovalne in ostale splošne stroške.</t>
  </si>
  <si>
    <t>REKAPITULACIJA</t>
  </si>
  <si>
    <t>Izdelal:</t>
  </si>
  <si>
    <t>ur</t>
  </si>
  <si>
    <t>- Evidentiranje odstopanj z vrisom sprememb ter grafičnim in tekstualnim</t>
  </si>
  <si>
    <t xml:space="preserve">  prikazom, s sprotno predajo nadzorniku v pisni obliki.</t>
  </si>
  <si>
    <t>Montaža opreme alarmnega sistema na položeno, označeno in preizkušeno instalacijo, drobni montažni material.</t>
  </si>
  <si>
    <t>Zagon, programiranje in šolanje osebja za delo z napravami in programsko opremo, postavitev sistema v internetno omrežje, izdelava dokumentacije.</t>
  </si>
  <si>
    <t xml:space="preserve">Izdelava izvršilne tehnične dokumentacije z vsebino (opis, navodila, sheme, tlorisni razpored, merilni in preizkusni protokol), ki jo izdela pooblaščeni izvajalec del in jo preda projektantu. </t>
  </si>
  <si>
    <t>22% DDV (€):</t>
  </si>
  <si>
    <t>SKUPAJ Z 22% DDV (€):</t>
  </si>
  <si>
    <t xml:space="preserve">LCD tipkovnica za serijo New Power, dvovrsticni 32 znakovni prikazovalnik, možnost pregleda spomina dogodkov, LCD prikaz stanja sistema, funkcijske tipke, možnost programiranja sistema, </t>
  </si>
  <si>
    <t>1.PROTIVLOMNI SISTEM</t>
  </si>
  <si>
    <t>Krško, februar 2014</t>
  </si>
  <si>
    <t>Peter Požun, u.d.i.e.</t>
  </si>
  <si>
    <t>4/3 - NAČRT TEHNIČNE ZAŠČITE</t>
  </si>
  <si>
    <t xml:space="preserve">pokritja mikrovalovnega senzorja, 3 led diode prikaza zaznavanja, pokritje 12*12m, napajanje 9.5-14.5V, tokovna poraba: mirovanje 18mA, alarm 25,5 mA. </t>
  </si>
  <si>
    <t>Senzor z vgrajenim infrardecim in mikrovalovnim zaznavanjem, digitalna mikroprocesorska obdelava signalov, 
quad linearna tehnologija, trda leca, ASIC zasnova, možnost nezaznave 
hišnih živali do 25 kg, temperaturna kompenzacija, nastavitev polja</t>
  </si>
  <si>
    <t>Modularna protivlomna/protipožarna centrala od 8 do 248 con, vgrajen pozivnik, kovinsko ohišje, 8 particij, priključitev do 15 tipkovnic, 200 uporabniških gesel, do 79 
programabilnih izhodov,možnost</t>
  </si>
  <si>
    <t>GSM univerzalni brezžični 
alarmni komunikator, omogoca prenos preko GPRS omrežja, 4 vhodi za aktiviranje SMS pozivnika, 
za vsak vhod sta na voljo 2 SMS sporocili, programabilno 
SMS sporocanje aktiviranje izhodov,</t>
  </si>
  <si>
    <t>za SMS funkcijo pozivnika je na voljo 8 telefonskih številk, 4 izhodi (odprti kolektorji), kontrola izhoda preko SMS-a, dvo-kanalni (900MHz in 1800MHz GSM omrežji),</t>
  </si>
  <si>
    <t>Pregled in izdaja potrdila o 
brezhibnem delovanju posameznega 
sistema od strani pooblaščene organizacije, vključno z izvršilnimi elementi.</t>
  </si>
  <si>
    <t>OPOMBA:</t>
  </si>
  <si>
    <t>Točno oceno demontažnih del obstoječih el. inštalacij in opreme</t>
  </si>
  <si>
    <t>poda ponudnik (izvajalec) po ogledu objekta in tehnične dokumentacije.</t>
  </si>
  <si>
    <t>V obsegu del so zajeti tudi manjši gradbeni posegi</t>
  </si>
  <si>
    <t>(vrtanje, izsekavanje zidu, demontaža razvodnih doz ipd.).</t>
  </si>
  <si>
    <t>V ceno je zajeta demontaža vseh obstoječih električnih inštalacij,</t>
  </si>
  <si>
    <t>sortiranje materiala ter oddaja matariala in opreme na odpad,</t>
  </si>
  <si>
    <t>vključno s stroški transporta in odpada.</t>
  </si>
  <si>
    <t>m2</t>
  </si>
  <si>
    <t>Skladiščenje opreme, ki se ponovno vgradi, stroški prevoza in skladiščenje.</t>
  </si>
  <si>
    <t xml:space="preserve">(tehnična zaščita), pregled in </t>
  </si>
  <si>
    <t>2.DEMONTAŽA OBSTOJEČE PROTIVLOMNE ZAŠČITE</t>
  </si>
  <si>
    <t>3. SPLOŠNO</t>
  </si>
  <si>
    <t>Priprava dokumentacije za potrebe izdelave PIDa vključno z vsemi vrisanimi shemami, spremembami…. Seznam z opisom sprememb ter predaja projektantskemu podjetju - načrt 4/3.</t>
  </si>
  <si>
    <t>Razna nepredvidena dela, ki se 
pojavijo pri izvedbi (nepredvidena stanja obst. objekta in njihova sanacija,....)
- obračun po opravljenem delu, s potrditvijo s strani nadzora</t>
  </si>
  <si>
    <t>Razna gradbena dela za izvedbo el. inštalacij, kot so izdelava preboja s kronskim vrtanjem do fi-50 mm, dolbljenje žlebov in izvedba odprtin v steni za vgradnjo opreme</t>
  </si>
  <si>
    <t>Vsebino popisa posameznih postavk predračuna ni dovoljeno spreminjati.</t>
  </si>
  <si>
    <t>ter zametavanje inštalacij z malto, komplet z vsem potrebnim materialom za vgradnjo.</t>
  </si>
  <si>
    <t>Izdelava popisa opreme, ki se demontira, pregleda in ponovno vgradi nazaj, predaja popisa nadzoru in investitorju.</t>
  </si>
  <si>
    <t>Demontaža električne opreme in el. inštalacij (tehnična zaščita).</t>
  </si>
  <si>
    <t>Kabel LiYCY 2x0,5+6x0,22 mm2, položen v izol. cevi, komplet z instalacijskim materialom.</t>
  </si>
  <si>
    <t>Izolacijska cev fi-13,5 mm do 16 mm, položena p/o ali n/o, komplet z instal. priborom.</t>
  </si>
  <si>
    <t>Izolacijska cev PN/T-13,5 mm položena n/o.</t>
  </si>
  <si>
    <t>Certifikat o skladnosti opreme s SIST.</t>
  </si>
  <si>
    <t>4/3.4.2 POPIS MATERIALA IN DEL</t>
  </si>
  <si>
    <t xml:space="preserve"> - Vsa navedena komercialna imena so uporabljena zgolj zaradi določitve</t>
  </si>
  <si>
    <t xml:space="preserve">   zahtevane kvalitete, ki jo mora ponudnik izpolniti.</t>
  </si>
  <si>
    <t xml:space="preserve">  za kulturno dediščino na podlagi vzorcev, ki jih dostavi izvajalec.</t>
  </si>
  <si>
    <t xml:space="preserve">- Vsi vidni elemnti se pred dobavo potrdijo s strani Zavoda 
</t>
  </si>
  <si>
    <t>priključitve požarnih javljalcev na MUX vodilo, možnost shranjevanja do 400 dogodkov, možnost priključitve brezžičnih elementov do 112 elementov,
kot npr. tip BOSCH DS7400 ALARMNA CENTRALA ali enakovrednega drugega proizvajalca.</t>
  </si>
  <si>
    <t>Razširitveni modul z 8 programabilnimi vhodi, v plastičnem ohišju
kot npr. tip DS7432E MODUL ZA 8 CON ali enakovrednega drugega proizvajalca.</t>
  </si>
  <si>
    <t>Dva kakovostna senzorja v kombinaciji omogocata izredno zanesljivost delovanja,
kot npr. tip ISC-BDL2-WP12G ali enakovrednega drugega proizvajalca.</t>
  </si>
  <si>
    <t>programabilna SIM kartica preko kateregakoli GSM telefona ali z namensko programsko opremo.
kot npr. tip GSM GS3055-A ODDAJNI MODUL ali enakovrednega drugega proizvajalca.</t>
  </si>
  <si>
    <t>pregled napak, enostavna uporaba.
kot npr. tip DS7447V2-EXP TIPKOVNICA ali enakovrednega drugega proizvajalca.</t>
  </si>
  <si>
    <t>Varnostni ločilni transformator. PRI: 230VAC, 50/60Hz. SEC: 16,5VAC, 45 VA.
kot npr. tip PS 45 VA TRANSFORMATOR ali enakovrednega drugega proizvajalca.</t>
  </si>
  <si>
    <t>Akumulator, 12V 7 Ah.
kot npr. tip 7.5 AH AKUMULATOR ali enakovrednega drugega proizvajalca.</t>
  </si>
  <si>
    <t>Akumulator 12V, 1.2Ah
kot npr. tip 1.5 AH AKUMULATOR ali enakovrednega drugega proizvajalca.</t>
  </si>
  <si>
    <t>Dodatni napajalnik, 12V, 1.5A, potrebna še transformator in akumulator.
kot npr. tip PS1520 PRETVORNIK ali enakovrednega drugega proizvajalca.</t>
  </si>
  <si>
    <t>(ocena - 10% predračunske vrednosti načrta 4/3).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</si>
</sst>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S_I_T_-;\-* #,##0.00\ _S_I_T_-;_-* &quot;-&quot;??\ _S_I_T_-;_-@_-"/>
    <numFmt numFmtId="165" formatCode="#,##0.0;[Red]#,##0.0"/>
    <numFmt numFmtId="166" formatCode="#,##0.00;[Red]#,##0.00"/>
    <numFmt numFmtId="167" formatCode="0;[Red]0"/>
    <numFmt numFmtId="168" formatCode="#,##0\ [$€-1];[Red]\-#,##0\ [$€-1]"/>
    <numFmt numFmtId="169" formatCode="_-* #,##0.00\ [$€-424]_-;\-* #,##0.00\ [$€-424]_-;_-* &quot;-&quot;??\ [$€-424]_-;_-@_-"/>
    <numFmt numFmtId="170" formatCode="_-* #,##0.00\ &quot;SIT&quot;_-;\-* #,##0.00\ &quot;SIT&quot;_-;_-* &quot;-&quot;??\ &quot;SIT&quot;_-;_-@_-"/>
    <numFmt numFmtId="171" formatCode="_-* #,##0.00\ [$€-1]_-;\-* #,##0.00\ [$€-1]_-;_-* &quot;-&quot;??\ [$€-1]_-;_-@_-"/>
  </numFmts>
  <fonts count="44" x14ac:knownFonts="1">
    <font>
      <sz val="9"/>
      <name val="Courier New CE"/>
      <charset val="238"/>
    </font>
    <font>
      <sz val="11"/>
      <color theme="1"/>
      <name val="Calibri"/>
      <family val="2"/>
      <charset val="238"/>
      <scheme val="minor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b/>
      <i/>
      <sz val="9"/>
      <name val="Courier New"/>
      <family val="3"/>
      <charset val="238"/>
    </font>
    <font>
      <b/>
      <sz val="9"/>
      <name val="Courier New"/>
      <family val="3"/>
      <charset val="238"/>
    </font>
    <font>
      <sz val="8"/>
      <name val="Courier New CE"/>
      <charset val="238"/>
    </font>
    <font>
      <sz val="9"/>
      <name val="Arial"/>
      <family val="2"/>
      <charset val="238"/>
    </font>
    <font>
      <i/>
      <sz val="9"/>
      <name val="Courier New"/>
      <family val="3"/>
      <charset val="238"/>
    </font>
    <font>
      <b/>
      <i/>
      <sz val="12"/>
      <name val="Courier New"/>
      <family val="3"/>
      <charset val="238"/>
    </font>
    <font>
      <sz val="9"/>
      <color indexed="10"/>
      <name val="Courier New"/>
      <family val="3"/>
      <charset val="238"/>
    </font>
    <font>
      <i/>
      <sz val="6"/>
      <name val="Arial"/>
      <family val="2"/>
      <charset val="238"/>
    </font>
    <font>
      <i/>
      <sz val="9"/>
      <color indexed="8"/>
      <name val="Courier New"/>
      <family val="3"/>
      <charset val="238"/>
    </font>
    <font>
      <sz val="9"/>
      <color indexed="8"/>
      <name val="Courier New"/>
      <family val="3"/>
      <charset val="238"/>
    </font>
    <font>
      <b/>
      <sz val="9"/>
      <color indexed="8"/>
      <name val="Courier New"/>
      <family val="3"/>
      <charset val="238"/>
    </font>
    <font>
      <b/>
      <sz val="12"/>
      <color indexed="8"/>
      <name val="Courier New"/>
      <family val="3"/>
      <charset val="238"/>
    </font>
    <font>
      <sz val="10"/>
      <color indexed="8"/>
      <name val="Courier New"/>
      <family val="3"/>
      <charset val="238"/>
    </font>
    <font>
      <sz val="10"/>
      <name val="Courier New"/>
      <family val="3"/>
      <charset val="238"/>
    </font>
    <font>
      <i/>
      <sz val="10"/>
      <name val="Courier New"/>
      <family val="3"/>
      <charset val="238"/>
    </font>
    <font>
      <sz val="10"/>
      <color indexed="10"/>
      <name val="Courier New"/>
      <family val="3"/>
      <charset val="238"/>
    </font>
    <font>
      <i/>
      <sz val="8"/>
      <name val="Courier New"/>
      <family val="3"/>
      <charset val="238"/>
    </font>
    <font>
      <i/>
      <sz val="5"/>
      <name val="Courier New"/>
      <family val="3"/>
      <charset val="238"/>
    </font>
    <font>
      <b/>
      <sz val="10"/>
      <color indexed="8"/>
      <name val="Courier New"/>
      <family val="3"/>
      <charset val="238"/>
    </font>
    <font>
      <i/>
      <sz val="10"/>
      <color indexed="8"/>
      <name val="Courier New"/>
      <family val="3"/>
      <charset val="238"/>
    </font>
    <font>
      <b/>
      <sz val="10"/>
      <color indexed="10"/>
      <name val="Courier New"/>
      <family val="3"/>
      <charset val="238"/>
    </font>
    <font>
      <sz val="10"/>
      <name val="Arial CE"/>
      <family val="2"/>
      <charset val="238"/>
    </font>
    <font>
      <b/>
      <sz val="9"/>
      <color indexed="10"/>
      <name val="Courier New"/>
      <family val="3"/>
      <charset val="238"/>
    </font>
    <font>
      <sz val="9"/>
      <name val="Courier New CE"/>
      <charset val="238"/>
    </font>
    <font>
      <b/>
      <sz val="14"/>
      <name val="Courier New"/>
      <family val="3"/>
      <charset val="238"/>
    </font>
    <font>
      <sz val="9"/>
      <color rgb="FFFF0000"/>
      <name val="Courier New"/>
      <family val="3"/>
      <charset val="238"/>
    </font>
    <font>
      <sz val="9"/>
      <color indexed="8"/>
      <name val="Courier New CE"/>
      <family val="3"/>
      <charset val="238"/>
    </font>
    <font>
      <b/>
      <i/>
      <sz val="9"/>
      <color indexed="8"/>
      <name val="Courier New"/>
      <family val="3"/>
      <charset val="238"/>
    </font>
    <font>
      <sz val="10"/>
      <name val="Times New Roman"/>
      <family val="1"/>
      <charset val="238"/>
    </font>
    <font>
      <sz val="9"/>
      <name val="Courier New CE"/>
      <family val="3"/>
      <charset val="238"/>
    </font>
    <font>
      <sz val="9"/>
      <color indexed="8"/>
      <name val="Times New Roman CE"/>
      <family val="1"/>
      <charset val="238"/>
    </font>
    <font>
      <sz val="9"/>
      <name val="Times New Roman CE"/>
      <family val="1"/>
      <charset val="238"/>
    </font>
    <font>
      <u/>
      <sz val="10"/>
      <color indexed="12"/>
      <name val="Trebuchet MS"/>
      <family val="2"/>
    </font>
    <font>
      <sz val="10"/>
      <name val="Arial"/>
      <family val="2"/>
      <charset val="238"/>
    </font>
    <font>
      <b/>
      <sz val="11"/>
      <color indexed="8"/>
      <name val="Courier New"/>
      <family val="3"/>
      <charset val="238"/>
    </font>
    <font>
      <i/>
      <sz val="7.5"/>
      <name val="Arial"/>
      <family val="2"/>
      <charset val="238"/>
    </font>
    <font>
      <b/>
      <sz val="9"/>
      <color rgb="FFFF0000"/>
      <name val="Courier New"/>
      <family val="3"/>
      <charset val="238"/>
    </font>
    <font>
      <b/>
      <i/>
      <sz val="10"/>
      <color indexed="8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2" fillId="0" borderId="0"/>
    <xf numFmtId="0" fontId="27" fillId="0" borderId="0"/>
    <xf numFmtId="0" fontId="2" fillId="0" borderId="0"/>
    <xf numFmtId="9" fontId="2" fillId="0" borderId="0" applyFont="0" applyFill="0" applyBorder="0" applyAlignment="0" applyProtection="0"/>
    <xf numFmtId="4" fontId="3" fillId="0" borderId="0">
      <alignment vertical="top"/>
      <protection hidden="1"/>
    </xf>
    <xf numFmtId="4" fontId="4" fillId="0" borderId="0" applyProtection="0">
      <alignment horizontal="left"/>
      <protection locked="0"/>
    </xf>
    <xf numFmtId="0" fontId="27" fillId="0" borderId="0"/>
    <xf numFmtId="164" fontId="29" fillId="0" borderId="0" applyFont="0" applyFill="0" applyBorder="0" applyAlignment="0" applyProtection="0"/>
    <xf numFmtId="4" fontId="5" fillId="3" borderId="0">
      <alignment horizontal="right" vertical="top"/>
      <protection locked="0"/>
    </xf>
    <xf numFmtId="0" fontId="5" fillId="4" borderId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Fill="0" applyBorder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241">
    <xf numFmtId="0" fontId="0" fillId="0" borderId="0" xfId="0"/>
    <xf numFmtId="0" fontId="5" fillId="0" borderId="0" xfId="0" applyNumberFormat="1" applyFont="1" applyFill="1" applyAlignment="1" applyProtection="1">
      <alignment horizontal="right"/>
    </xf>
    <xf numFmtId="165" fontId="5" fillId="0" borderId="0" xfId="0" applyNumberFormat="1" applyFont="1" applyFill="1" applyAlignment="1" applyProtection="1">
      <alignment horizontal="right" shrinkToFit="1"/>
    </xf>
    <xf numFmtId="166" fontId="5" fillId="0" borderId="0" xfId="0" applyNumberFormat="1" applyFont="1" applyFill="1" applyAlignment="1" applyProtection="1">
      <alignment horizontal="right" shrinkToFit="1"/>
    </xf>
    <xf numFmtId="0" fontId="5" fillId="0" borderId="0" xfId="1" applyNumberFormat="1" applyFont="1" applyFill="1" applyAlignment="1" applyProtection="1"/>
    <xf numFmtId="0" fontId="9" fillId="0" borderId="0" xfId="0" applyNumberFormat="1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/>
    </xf>
    <xf numFmtId="167" fontId="5" fillId="0" borderId="0" xfId="5" applyNumberFormat="1" applyFont="1" applyFill="1" applyAlignment="1" applyProtection="1">
      <alignment horizontal="right" vertical="top" shrinkToFit="1"/>
    </xf>
    <xf numFmtId="0" fontId="5" fillId="0" borderId="0" xfId="5" applyNumberFormat="1" applyFont="1" applyFill="1" applyAlignment="1" applyProtection="1">
      <alignment vertical="top" wrapText="1"/>
    </xf>
    <xf numFmtId="0" fontId="5" fillId="0" borderId="0" xfId="5" applyNumberFormat="1" applyFont="1" applyFill="1" applyAlignment="1" applyProtection="1">
      <alignment horizontal="right"/>
    </xf>
    <xf numFmtId="165" fontId="5" fillId="0" borderId="0" xfId="5" applyNumberFormat="1" applyFont="1" applyFill="1" applyAlignment="1" applyProtection="1">
      <alignment horizontal="right" shrinkToFit="1"/>
    </xf>
    <xf numFmtId="166" fontId="5" fillId="0" borderId="0" xfId="5" applyNumberFormat="1" applyFont="1" applyFill="1" applyAlignment="1" applyProtection="1">
      <alignment horizontal="right" shrinkToFit="1"/>
    </xf>
    <xf numFmtId="0" fontId="5" fillId="0" borderId="0" xfId="0" applyNumberFormat="1" applyFont="1" applyFill="1" applyAlignment="1" applyProtection="1"/>
    <xf numFmtId="167" fontId="5" fillId="0" borderId="0" xfId="0" applyNumberFormat="1" applyFont="1" applyFill="1" applyAlignment="1" applyProtection="1">
      <alignment horizontal="right" vertical="top" shrinkToFit="1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top" wrapText="1"/>
    </xf>
    <xf numFmtId="166" fontId="13" fillId="0" borderId="0" xfId="0" applyNumberFormat="1" applyFont="1" applyFill="1" applyBorder="1" applyAlignment="1" applyProtection="1">
      <alignment shrinkToFit="1"/>
    </xf>
    <xf numFmtId="167" fontId="13" fillId="0" borderId="1" xfId="0" applyNumberFormat="1" applyFont="1" applyFill="1" applyBorder="1" applyAlignment="1" applyProtection="1">
      <alignment horizontal="right" vertical="top" shrinkToFit="1"/>
    </xf>
    <xf numFmtId="0" fontId="13" fillId="0" borderId="1" xfId="0" applyNumberFormat="1" applyFont="1" applyFill="1" applyBorder="1" applyAlignment="1" applyProtection="1">
      <alignment horizontal="right"/>
    </xf>
    <xf numFmtId="165" fontId="13" fillId="0" borderId="1" xfId="0" applyNumberFormat="1" applyFont="1" applyFill="1" applyBorder="1" applyAlignment="1" applyProtection="1">
      <alignment horizontal="right" shrinkToFit="1"/>
    </xf>
    <xf numFmtId="168" fontId="5" fillId="0" borderId="0" xfId="0" applyNumberFormat="1" applyFont="1" applyFill="1" applyAlignment="1" applyProtection="1">
      <alignment vertical="center"/>
    </xf>
    <xf numFmtId="0" fontId="5" fillId="0" borderId="0" xfId="0" quotePrefix="1" applyNumberFormat="1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>
      <alignment horizontal="center" vertical="center"/>
    </xf>
    <xf numFmtId="167" fontId="5" fillId="0" borderId="0" xfId="5" applyNumberFormat="1" applyFont="1" applyFill="1" applyBorder="1" applyAlignment="1" applyProtection="1">
      <alignment horizontal="right" vertical="top" shrinkToFit="1"/>
    </xf>
    <xf numFmtId="167" fontId="6" fillId="0" borderId="2" xfId="0" applyNumberFormat="1" applyFont="1" applyFill="1" applyBorder="1" applyAlignment="1" applyProtection="1">
      <alignment horizontal="right" vertical="top" shrinkToFit="1"/>
    </xf>
    <xf numFmtId="167" fontId="5" fillId="0" borderId="0" xfId="3" applyNumberFormat="1" applyFont="1" applyFill="1" applyAlignment="1" applyProtection="1">
      <alignment horizontal="right" vertical="center" shrinkToFit="1"/>
    </xf>
    <xf numFmtId="0" fontId="5" fillId="0" borderId="0" xfId="3" applyNumberFormat="1" applyFont="1" applyFill="1" applyAlignment="1" applyProtection="1">
      <alignment vertical="center" wrapText="1"/>
    </xf>
    <xf numFmtId="0" fontId="11" fillId="0" borderId="0" xfId="3" applyNumberFormat="1" applyFont="1" applyFill="1" applyAlignment="1" applyProtection="1">
      <alignment horizontal="center" vertical="center"/>
    </xf>
    <xf numFmtId="165" fontId="5" fillId="0" borderId="0" xfId="3" applyNumberFormat="1" applyFont="1" applyFill="1" applyAlignment="1" applyProtection="1">
      <alignment horizontal="right" vertical="center" shrinkToFit="1"/>
    </xf>
    <xf numFmtId="166" fontId="5" fillId="0" borderId="0" xfId="3" applyNumberFormat="1" applyFont="1" applyFill="1" applyAlignment="1" applyProtection="1">
      <alignment horizontal="right" vertical="center" shrinkToFit="1"/>
    </xf>
    <xf numFmtId="0" fontId="5" fillId="0" borderId="0" xfId="3" applyNumberFormat="1" applyFont="1" applyFill="1" applyAlignment="1" applyProtection="1">
      <alignment horizontal="right" vertical="center"/>
    </xf>
    <xf numFmtId="0" fontId="5" fillId="0" borderId="0" xfId="3" applyNumberFormat="1" applyFont="1" applyFill="1" applyAlignment="1" applyProtection="1">
      <alignment vertical="center"/>
    </xf>
    <xf numFmtId="0" fontId="5" fillId="0" borderId="3" xfId="3" applyNumberFormat="1" applyFont="1" applyFill="1" applyBorder="1" applyAlignment="1" applyProtection="1">
      <alignment vertical="center" wrapText="1"/>
    </xf>
    <xf numFmtId="0" fontId="5" fillId="0" borderId="3" xfId="3" applyNumberFormat="1" applyFont="1" applyFill="1" applyBorder="1" applyAlignment="1" applyProtection="1">
      <alignment horizontal="right" vertical="center"/>
    </xf>
    <xf numFmtId="165" fontId="5" fillId="0" borderId="3" xfId="3" applyNumberFormat="1" applyFont="1" applyFill="1" applyBorder="1" applyAlignment="1" applyProtection="1">
      <alignment horizontal="right" vertical="center" shrinkToFit="1"/>
    </xf>
    <xf numFmtId="166" fontId="5" fillId="0" borderId="3" xfId="3" applyNumberFormat="1" applyFont="1" applyFill="1" applyBorder="1" applyAlignment="1" applyProtection="1">
      <alignment horizontal="right" vertical="center" shrinkToFit="1"/>
    </xf>
    <xf numFmtId="167" fontId="5" fillId="0" borderId="0" xfId="3" applyNumberFormat="1" applyFont="1" applyFill="1" applyAlignment="1" applyProtection="1">
      <alignment horizontal="right" vertical="top" shrinkToFit="1"/>
    </xf>
    <xf numFmtId="0" fontId="5" fillId="0" borderId="0" xfId="3" applyNumberFormat="1" applyFont="1" applyFill="1" applyAlignment="1" applyProtection="1">
      <alignment vertical="top" wrapText="1"/>
    </xf>
    <xf numFmtId="0" fontId="5" fillId="0" borderId="0" xfId="3" applyNumberFormat="1" applyFont="1" applyFill="1" applyAlignment="1" applyProtection="1">
      <alignment horizontal="right"/>
    </xf>
    <xf numFmtId="165" fontId="5" fillId="0" borderId="0" xfId="3" applyNumberFormat="1" applyFont="1" applyFill="1" applyAlignment="1" applyProtection="1">
      <alignment horizontal="right" shrinkToFit="1"/>
    </xf>
    <xf numFmtId="166" fontId="5" fillId="0" borderId="0" xfId="3" applyNumberFormat="1" applyFont="1" applyFill="1" applyAlignment="1" applyProtection="1">
      <alignment horizontal="right" shrinkToFit="1"/>
    </xf>
    <xf numFmtId="0" fontId="5" fillId="0" borderId="0" xfId="3" applyNumberFormat="1" applyFont="1" applyFill="1" applyAlignment="1" applyProtection="1"/>
    <xf numFmtId="0" fontId="5" fillId="2" borderId="0" xfId="2" applyFont="1" applyFill="1" applyProtection="1"/>
    <xf numFmtId="0" fontId="5" fillId="0" borderId="0" xfId="2" applyFont="1" applyFill="1" applyProtection="1"/>
    <xf numFmtId="0" fontId="7" fillId="0" borderId="0" xfId="2" applyFont="1" applyFill="1" applyProtection="1"/>
    <xf numFmtId="166" fontId="5" fillId="0" borderId="0" xfId="5" applyNumberFormat="1" applyFont="1" applyFill="1" applyBorder="1" applyAlignment="1" applyProtection="1">
      <alignment horizontal="right" shrinkToFit="1"/>
    </xf>
    <xf numFmtId="0" fontId="5" fillId="0" borderId="4" xfId="3" applyNumberFormat="1" applyFont="1" applyFill="1" applyBorder="1" applyAlignment="1" applyProtection="1">
      <alignment vertical="center"/>
    </xf>
    <xf numFmtId="0" fontId="5" fillId="0" borderId="5" xfId="3" applyNumberFormat="1" applyFont="1" applyFill="1" applyBorder="1" applyAlignment="1" applyProtection="1">
      <alignment horizontal="right" vertical="center"/>
    </xf>
    <xf numFmtId="165" fontId="5" fillId="0" borderId="5" xfId="3" applyNumberFormat="1" applyFont="1" applyFill="1" applyBorder="1" applyAlignment="1" applyProtection="1">
      <alignment horizontal="right" vertical="center" shrinkToFit="1"/>
    </xf>
    <xf numFmtId="166" fontId="5" fillId="0" borderId="4" xfId="3" applyNumberFormat="1" applyFont="1" applyFill="1" applyBorder="1" applyAlignment="1" applyProtection="1">
      <alignment horizontal="right" vertical="center" shrinkToFit="1"/>
    </xf>
    <xf numFmtId="0" fontId="5" fillId="0" borderId="7" xfId="3" applyNumberFormat="1" applyFont="1" applyFill="1" applyBorder="1" applyAlignment="1" applyProtection="1">
      <alignment vertical="center"/>
    </xf>
    <xf numFmtId="0" fontId="5" fillId="0" borderId="1" xfId="3" applyNumberFormat="1" applyFont="1" applyFill="1" applyBorder="1" applyAlignment="1" applyProtection="1">
      <alignment horizontal="right" vertical="center"/>
    </xf>
    <xf numFmtId="165" fontId="5" fillId="0" borderId="1" xfId="3" applyNumberFormat="1" applyFont="1" applyFill="1" applyBorder="1" applyAlignment="1" applyProtection="1">
      <alignment horizontal="right" vertical="center" shrinkToFit="1"/>
    </xf>
    <xf numFmtId="166" fontId="5" fillId="0" borderId="7" xfId="3" applyNumberFormat="1" applyFont="1" applyFill="1" applyBorder="1" applyAlignment="1" applyProtection="1">
      <alignment horizontal="right" vertical="center" shrinkToFit="1"/>
    </xf>
    <xf numFmtId="49" fontId="5" fillId="0" borderId="12" xfId="3" applyNumberFormat="1" applyFont="1" applyFill="1" applyBorder="1" applyAlignment="1" applyProtection="1">
      <alignment vertical="center"/>
    </xf>
    <xf numFmtId="0" fontId="5" fillId="0" borderId="13" xfId="3" applyNumberFormat="1" applyFont="1" applyFill="1" applyBorder="1" applyAlignment="1" applyProtection="1">
      <alignment horizontal="right" vertical="center"/>
    </xf>
    <xf numFmtId="165" fontId="5" fillId="0" borderId="13" xfId="3" applyNumberFormat="1" applyFont="1" applyFill="1" applyBorder="1" applyAlignment="1" applyProtection="1">
      <alignment horizontal="right" vertical="center" shrinkToFit="1"/>
    </xf>
    <xf numFmtId="166" fontId="5" fillId="0" borderId="12" xfId="3" applyNumberFormat="1" applyFont="1" applyFill="1" applyBorder="1" applyAlignment="1" applyProtection="1">
      <alignment horizontal="right" vertical="center" shrinkToFit="1"/>
    </xf>
    <xf numFmtId="0" fontId="5" fillId="0" borderId="2" xfId="3" applyNumberFormat="1" applyFont="1" applyFill="1" applyBorder="1" applyAlignment="1" applyProtection="1">
      <alignment horizontal="right" vertical="center"/>
    </xf>
    <xf numFmtId="165" fontId="5" fillId="0" borderId="2" xfId="3" applyNumberFormat="1" applyFont="1" applyFill="1" applyBorder="1" applyAlignment="1" applyProtection="1">
      <alignment horizontal="right" vertical="center" shrinkToFit="1"/>
    </xf>
    <xf numFmtId="166" fontId="5" fillId="0" borderId="15" xfId="3" applyNumberFormat="1" applyFont="1" applyFill="1" applyBorder="1" applyAlignment="1" applyProtection="1">
      <alignment horizontal="right" vertical="center" shrinkToFit="1"/>
    </xf>
    <xf numFmtId="0" fontId="6" fillId="0" borderId="2" xfId="0" applyNumberFormat="1" applyFont="1" applyFill="1" applyBorder="1" applyAlignment="1" applyProtection="1">
      <alignment vertical="top" wrapText="1"/>
    </xf>
    <xf numFmtId="0" fontId="6" fillId="0" borderId="2" xfId="0" applyNumberFormat="1" applyFont="1" applyFill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 shrinkToFit="1"/>
    </xf>
    <xf numFmtId="0" fontId="5" fillId="0" borderId="0" xfId="5" applyNumberFormat="1" applyFont="1" applyFill="1" applyBorder="1" applyAlignment="1" applyProtection="1">
      <alignment horizontal="right"/>
    </xf>
    <xf numFmtId="165" fontId="5" fillId="0" borderId="0" xfId="5" applyNumberFormat="1" applyFont="1" applyFill="1" applyBorder="1" applyAlignment="1" applyProtection="1">
      <alignment horizontal="right" shrinkToFit="1"/>
    </xf>
    <xf numFmtId="49" fontId="15" fillId="0" borderId="0" xfId="7" quotePrefix="1" applyNumberFormat="1" applyFont="1" applyFill="1" applyBorder="1" applyAlignment="1" applyProtection="1">
      <alignment horizontal="left" vertical="top" wrapText="1"/>
    </xf>
    <xf numFmtId="1" fontId="6" fillId="0" borderId="17" xfId="0" applyNumberFormat="1" applyFont="1" applyFill="1" applyBorder="1" applyAlignment="1" applyProtection="1">
      <alignment horizontal="left" vertical="center" wrapText="1"/>
    </xf>
    <xf numFmtId="1" fontId="6" fillId="0" borderId="17" xfId="0" applyNumberFormat="1" applyFont="1" applyFill="1" applyBorder="1" applyAlignment="1" applyProtection="1">
      <alignment horizontal="left" vertical="center"/>
    </xf>
    <xf numFmtId="0" fontId="16" fillId="0" borderId="17" xfId="0" applyNumberFormat="1" applyFont="1" applyFill="1" applyBorder="1" applyAlignment="1" applyProtection="1">
      <alignment horizontal="left" vertical="center" wrapText="1"/>
    </xf>
    <xf numFmtId="0" fontId="5" fillId="0" borderId="15" xfId="3" applyNumberFormat="1" applyFont="1" applyFill="1" applyBorder="1" applyAlignment="1" applyProtection="1">
      <alignment vertical="center"/>
    </xf>
    <xf numFmtId="0" fontId="7" fillId="0" borderId="0" xfId="2" applyFont="1" applyFill="1" applyAlignment="1" applyProtection="1">
      <alignment vertical="center"/>
    </xf>
    <xf numFmtId="0" fontId="7" fillId="0" borderId="9" xfId="3" applyNumberFormat="1" applyFont="1" applyFill="1" applyBorder="1" applyAlignment="1" applyProtection="1">
      <alignment vertical="center"/>
    </xf>
    <xf numFmtId="0" fontId="7" fillId="0" borderId="10" xfId="3" applyNumberFormat="1" applyFont="1" applyFill="1" applyBorder="1" applyAlignment="1" applyProtection="1">
      <alignment horizontal="right" vertical="center"/>
    </xf>
    <xf numFmtId="165" fontId="7" fillId="0" borderId="10" xfId="3" applyNumberFormat="1" applyFont="1" applyFill="1" applyBorder="1" applyAlignment="1" applyProtection="1">
      <alignment horizontal="right" vertical="center" shrinkToFit="1"/>
    </xf>
    <xf numFmtId="166" fontId="7" fillId="0" borderId="9" xfId="3" applyNumberFormat="1" applyFont="1" applyFill="1" applyBorder="1" applyAlignment="1" applyProtection="1">
      <alignment horizontal="right" vertical="center" shrinkToFit="1"/>
    </xf>
    <xf numFmtId="0" fontId="28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/>
    <xf numFmtId="169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right" vertical="top"/>
    </xf>
    <xf numFmtId="0" fontId="32" fillId="0" borderId="0" xfId="0" quotePrefix="1" applyNumberFormat="1" applyFont="1" applyFill="1" applyAlignment="1" applyProtection="1">
      <alignment vertical="top" wrapText="1"/>
    </xf>
    <xf numFmtId="0" fontId="32" fillId="0" borderId="0" xfId="0" applyNumberFormat="1" applyFont="1" applyFill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0" fontId="31" fillId="0" borderId="0" xfId="2" applyFont="1" applyFill="1" applyProtection="1"/>
    <xf numFmtId="3" fontId="5" fillId="0" borderId="0" xfId="4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Fill="1" applyAlignment="1" applyProtection="1">
      <alignment horizontal="right" vertical="top"/>
    </xf>
    <xf numFmtId="0" fontId="33" fillId="0" borderId="0" xfId="0" applyNumberFormat="1" applyFont="1" applyFill="1" applyBorder="1" applyAlignment="1" applyProtection="1">
      <alignment horizontal="fill" vertical="center" wrapText="1"/>
    </xf>
    <xf numFmtId="49" fontId="16" fillId="0" borderId="0" xfId="0" applyNumberFormat="1" applyFont="1" applyFill="1" applyBorder="1" applyAlignment="1" applyProtection="1">
      <alignment horizontal="fill" vertical="top" wrapText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3" fontId="15" fillId="0" borderId="0" xfId="4" applyNumberFormat="1" applyFont="1" applyFill="1" applyBorder="1" applyAlignment="1" applyProtection="1">
      <alignment horizontal="right" vertical="center" wrapText="1"/>
    </xf>
    <xf numFmtId="0" fontId="33" fillId="0" borderId="0" xfId="0" quotePrefix="1" applyNumberFormat="1" applyFont="1" applyFill="1" applyBorder="1" applyAlignment="1" applyProtection="1">
      <alignment horizontal="left" vertical="top"/>
    </xf>
    <xf numFmtId="0" fontId="14" fillId="0" borderId="0" xfId="0" quotePrefix="1" applyNumberFormat="1" applyFont="1" applyFill="1" applyBorder="1" applyAlignment="1" applyProtection="1">
      <alignment horizontal="left" vertical="top"/>
    </xf>
    <xf numFmtId="167" fontId="20" fillId="0" borderId="0" xfId="0" applyNumberFormat="1" applyFont="1" applyFill="1" applyAlignment="1" applyProtection="1">
      <alignment horizontal="right" vertical="top" shrinkToFit="1"/>
    </xf>
    <xf numFmtId="49" fontId="5" fillId="0" borderId="0" xfId="5" quotePrefix="1" applyNumberFormat="1" applyFont="1" applyFill="1" applyAlignment="1" applyProtection="1">
      <alignment vertical="top" wrapText="1"/>
    </xf>
    <xf numFmtId="0" fontId="34" fillId="0" borderId="0" xfId="0" applyNumberFormat="1" applyFont="1" applyFill="1" applyAlignment="1" applyProtection="1">
      <alignment horizontal="right"/>
    </xf>
    <xf numFmtId="166" fontId="34" fillId="0" borderId="0" xfId="0" applyNumberFormat="1" applyFont="1" applyFill="1" applyAlignment="1" applyProtection="1">
      <alignment horizontal="right" shrinkToFit="1"/>
    </xf>
    <xf numFmtId="0" fontId="35" fillId="0" borderId="0" xfId="0" applyNumberFormat="1" applyFont="1" applyFill="1" applyAlignment="1" applyProtection="1"/>
    <xf numFmtId="49" fontId="15" fillId="0" borderId="0" xfId="0" quotePrefix="1" applyNumberFormat="1" applyFont="1" applyFill="1" applyBorder="1" applyAlignment="1" applyProtection="1">
      <alignment horizontal="left" vertical="top" wrapText="1"/>
    </xf>
    <xf numFmtId="0" fontId="18" fillId="0" borderId="0" xfId="0" applyFont="1" applyFill="1" applyAlignment="1" applyProtection="1">
      <alignment horizontal="right" vertical="top"/>
    </xf>
    <xf numFmtId="49" fontId="5" fillId="0" borderId="0" xfId="0" quotePrefix="1" applyNumberFormat="1" applyFont="1" applyFill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37" fillId="0" borderId="0" xfId="0" applyFont="1" applyFill="1" applyProtection="1"/>
    <xf numFmtId="1" fontId="6" fillId="0" borderId="17" xfId="0" applyNumberFormat="1" applyFont="1" applyFill="1" applyBorder="1" applyAlignment="1" applyProtection="1">
      <alignment horizontal="right" vertical="center" wrapText="1"/>
    </xf>
    <xf numFmtId="0" fontId="16" fillId="0" borderId="17" xfId="0" applyNumberFormat="1" applyFont="1" applyFill="1" applyBorder="1" applyAlignment="1" applyProtection="1">
      <alignment vertical="center" wrapText="1"/>
    </xf>
    <xf numFmtId="0" fontId="16" fillId="0" borderId="17" xfId="0" applyNumberFormat="1" applyFont="1" applyFill="1" applyBorder="1" applyAlignment="1" applyProtection="1">
      <alignment horizontal="right" vertical="center" wrapText="1"/>
    </xf>
    <xf numFmtId="3" fontId="7" fillId="0" borderId="17" xfId="4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Alignment="1" applyProtection="1">
      <alignment horizontal="right" vertical="center"/>
    </xf>
    <xf numFmtId="49" fontId="10" fillId="0" borderId="0" xfId="0" quotePrefix="1" applyNumberFormat="1" applyFont="1" applyFill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166" fontId="5" fillId="0" borderId="0" xfId="0" applyNumberFormat="1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right" vertical="top"/>
    </xf>
    <xf numFmtId="0" fontId="5" fillId="0" borderId="0" xfId="7" quotePrefix="1" applyNumberFormat="1" applyFont="1" applyFill="1" applyBorder="1" applyAlignment="1" applyProtection="1">
      <alignment horizontal="left" vertical="top" wrapText="1"/>
    </xf>
    <xf numFmtId="0" fontId="5" fillId="0" borderId="0" xfId="7" applyNumberFormat="1" applyFont="1" applyFill="1" applyBorder="1" applyAlignment="1" applyProtection="1">
      <alignment horizontal="right" vertical="top" wrapText="1"/>
    </xf>
    <xf numFmtId="4" fontId="5" fillId="0" borderId="0" xfId="2" applyNumberFormat="1" applyFont="1" applyFill="1" applyBorder="1" applyAlignment="1" applyProtection="1">
      <alignment horizontal="right" vertical="top"/>
    </xf>
    <xf numFmtId="0" fontId="10" fillId="0" borderId="0" xfId="2" applyFont="1" applyFill="1" applyProtection="1"/>
    <xf numFmtId="4" fontId="15" fillId="0" borderId="0" xfId="0" applyNumberFormat="1" applyFont="1" applyFill="1" applyBorder="1" applyAlignment="1" applyProtection="1">
      <alignment horizontal="right" vertical="top"/>
    </xf>
    <xf numFmtId="0" fontId="41" fillId="0" borderId="2" xfId="0" applyNumberFormat="1" applyFont="1" applyFill="1" applyBorder="1" applyAlignment="1" applyProtection="1"/>
    <xf numFmtId="171" fontId="9" fillId="0" borderId="0" xfId="0" applyNumberFormat="1" applyFont="1" applyFill="1" applyBorder="1" applyAlignment="1" applyProtection="1">
      <alignment horizontal="center" vertical="center"/>
    </xf>
    <xf numFmtId="171" fontId="9" fillId="0" borderId="2" xfId="0" applyNumberFormat="1" applyFont="1" applyFill="1" applyBorder="1" applyAlignment="1" applyProtection="1">
      <alignment horizontal="center" vertical="center"/>
    </xf>
    <xf numFmtId="171" fontId="6" fillId="0" borderId="2" xfId="0" applyNumberFormat="1" applyFont="1" applyFill="1" applyBorder="1" applyAlignment="1" applyProtection="1">
      <alignment horizontal="right" shrinkToFit="1"/>
    </xf>
    <xf numFmtId="171" fontId="5" fillId="0" borderId="0" xfId="5" applyNumberFormat="1" applyFont="1" applyFill="1" applyBorder="1" applyAlignment="1" applyProtection="1">
      <alignment horizontal="right" shrinkToFit="1"/>
    </xf>
    <xf numFmtId="171" fontId="15" fillId="0" borderId="0" xfId="0" applyNumberFormat="1" applyFont="1" applyFill="1" applyBorder="1" applyAlignment="1" applyProtection="1">
      <alignment horizontal="right" vertical="top" wrapText="1"/>
    </xf>
    <xf numFmtId="171" fontId="34" fillId="0" borderId="0" xfId="0" applyNumberFormat="1" applyFont="1" applyFill="1" applyAlignment="1" applyProtection="1">
      <alignment horizontal="right" shrinkToFit="1"/>
    </xf>
    <xf numFmtId="171" fontId="5" fillId="0" borderId="0" xfId="0" applyNumberFormat="1" applyFont="1" applyFill="1" applyBorder="1" applyAlignment="1" applyProtection="1">
      <alignment horizontal="right" vertical="top"/>
    </xf>
    <xf numFmtId="171" fontId="7" fillId="0" borderId="17" xfId="0" applyNumberFormat="1" applyFont="1" applyFill="1" applyBorder="1" applyAlignment="1" applyProtection="1">
      <alignment horizontal="right" vertical="top"/>
    </xf>
    <xf numFmtId="171" fontId="5" fillId="0" borderId="0" xfId="7" applyNumberFormat="1" applyFont="1" applyFill="1" applyAlignment="1" applyProtection="1">
      <alignment horizontal="right" vertical="top" shrinkToFit="1"/>
    </xf>
    <xf numFmtId="171" fontId="32" fillId="0" borderId="0" xfId="0" applyNumberFormat="1" applyFont="1" applyFill="1" applyAlignment="1" applyProtection="1">
      <alignment vertical="top" wrapText="1"/>
    </xf>
    <xf numFmtId="171" fontId="7" fillId="0" borderId="17" xfId="4" applyNumberFormat="1" applyFont="1" applyFill="1" applyBorder="1" applyAlignment="1" applyProtection="1">
      <alignment horizontal="left" vertical="center" wrapText="1"/>
    </xf>
    <xf numFmtId="171" fontId="5" fillId="0" borderId="0" xfId="0" applyNumberFormat="1" applyFont="1" applyFill="1" applyAlignment="1" applyProtection="1">
      <alignment horizontal="right" shrinkToFit="1"/>
    </xf>
    <xf numFmtId="171" fontId="13" fillId="0" borderId="0" xfId="0" applyNumberFormat="1" applyFont="1" applyFill="1" applyBorder="1" applyAlignment="1" applyProtection="1">
      <alignment vertical="top" wrapText="1"/>
    </xf>
    <xf numFmtId="171" fontId="30" fillId="0" borderId="0" xfId="0" applyNumberFormat="1" applyFont="1" applyFill="1" applyAlignment="1" applyProtection="1">
      <alignment horizontal="right" shrinkToFit="1"/>
    </xf>
    <xf numFmtId="171" fontId="5" fillId="0" borderId="0" xfId="0" applyNumberFormat="1" applyFont="1" applyFill="1" applyBorder="1" applyAlignment="1" applyProtection="1">
      <alignment vertical="top"/>
    </xf>
    <xf numFmtId="171" fontId="5" fillId="0" borderId="0" xfId="11" applyNumberFormat="1" applyFont="1" applyFill="1" applyBorder="1" applyAlignment="1" applyProtection="1">
      <alignment horizontal="right" vertical="top"/>
    </xf>
    <xf numFmtId="171" fontId="7" fillId="0" borderId="17" xfId="0" applyNumberFormat="1" applyFont="1" applyFill="1" applyBorder="1" applyAlignment="1" applyProtection="1">
      <alignment vertical="center"/>
    </xf>
    <xf numFmtId="171" fontId="7" fillId="0" borderId="17" xfId="0" applyNumberFormat="1" applyFont="1" applyFill="1" applyBorder="1" applyAlignment="1" applyProtection="1">
      <alignment horizontal="right" vertical="center"/>
    </xf>
    <xf numFmtId="171" fontId="5" fillId="0" borderId="0" xfId="5" applyNumberFormat="1" applyFont="1" applyFill="1" applyAlignment="1" applyProtection="1">
      <alignment horizontal="right" shrinkToFit="1"/>
    </xf>
    <xf numFmtId="171" fontId="5" fillId="0" borderId="0" xfId="3" applyNumberFormat="1" applyFont="1" applyFill="1" applyAlignment="1" applyProtection="1">
      <alignment horizontal="right" vertical="center" shrinkToFit="1"/>
    </xf>
    <xf numFmtId="171" fontId="5" fillId="0" borderId="3" xfId="3" applyNumberFormat="1" applyFont="1" applyFill="1" applyBorder="1" applyAlignment="1" applyProtection="1">
      <alignment horizontal="right" vertical="center" shrinkToFit="1"/>
    </xf>
    <xf numFmtId="171" fontId="7" fillId="0" borderId="14" xfId="3" applyNumberFormat="1" applyFont="1" applyFill="1" applyBorder="1" applyAlignment="1" applyProtection="1">
      <alignment horizontal="right" vertical="center" shrinkToFit="1"/>
    </xf>
    <xf numFmtId="171" fontId="7" fillId="0" borderId="16" xfId="3" applyNumberFormat="1" applyFont="1" applyFill="1" applyBorder="1" applyAlignment="1" applyProtection="1">
      <alignment horizontal="right" vertical="center" shrinkToFit="1"/>
    </xf>
    <xf numFmtId="171" fontId="7" fillId="0" borderId="6" xfId="3" applyNumberFormat="1" applyFont="1" applyFill="1" applyBorder="1" applyAlignment="1" applyProtection="1">
      <alignment horizontal="right" vertical="center" shrinkToFit="1"/>
    </xf>
    <xf numFmtId="171" fontId="7" fillId="0" borderId="8" xfId="3" applyNumberFormat="1" applyFont="1" applyFill="1" applyBorder="1" applyAlignment="1" applyProtection="1">
      <alignment horizontal="right" vertical="center" shrinkToFit="1"/>
    </xf>
    <xf numFmtId="171" fontId="7" fillId="0" borderId="11" xfId="3" applyNumberFormat="1" applyFont="1" applyFill="1" applyBorder="1" applyAlignment="1" applyProtection="1">
      <alignment horizontal="right" vertical="center" shrinkToFit="1"/>
    </xf>
    <xf numFmtId="171" fontId="5" fillId="0" borderId="0" xfId="3" applyNumberFormat="1" applyFont="1" applyFill="1" applyAlignment="1" applyProtection="1">
      <alignment horizontal="right" shrinkToFit="1"/>
    </xf>
    <xf numFmtId="1" fontId="5" fillId="0" borderId="0" xfId="0" applyNumberFormat="1" applyFont="1" applyFill="1" applyBorder="1" applyAlignment="1" applyProtection="1">
      <alignment horizontal="right" vertical="top" wrapText="1"/>
    </xf>
    <xf numFmtId="49" fontId="14" fillId="0" borderId="0" xfId="0" applyNumberFormat="1" applyFont="1" applyFill="1" applyBorder="1" applyAlignment="1" applyProtection="1">
      <alignment horizontal="right" vertical="top" wrapText="1"/>
    </xf>
    <xf numFmtId="49" fontId="10" fillId="0" borderId="0" xfId="0" applyNumberFormat="1" applyFont="1" applyFill="1" applyBorder="1" applyAlignment="1" applyProtection="1">
      <alignment horizontal="right" vertical="top" wrapText="1"/>
    </xf>
    <xf numFmtId="0" fontId="42" fillId="0" borderId="0" xfId="1" applyNumberFormat="1" applyFont="1" applyFill="1" applyAlignment="1" applyProtection="1">
      <alignment horizontal="left" vertical="top"/>
    </xf>
    <xf numFmtId="0" fontId="43" fillId="0" borderId="0" xfId="0" quotePrefix="1" applyNumberFormat="1" applyFont="1" applyFill="1" applyBorder="1" applyAlignment="1" applyProtection="1">
      <alignment horizontal="left" vertical="top"/>
    </xf>
    <xf numFmtId="1" fontId="20" fillId="0" borderId="0" xfId="0" applyNumberFormat="1" applyFont="1" applyFill="1" applyBorder="1" applyAlignment="1" applyProtection="1">
      <alignment horizontal="right" vertical="top"/>
    </xf>
    <xf numFmtId="0" fontId="22" fillId="0" borderId="0" xfId="0" applyFont="1" applyFill="1" applyBorder="1" applyAlignment="1" applyProtection="1">
      <alignment vertical="center" wrapText="1"/>
    </xf>
    <xf numFmtId="0" fontId="19" fillId="0" borderId="0" xfId="0" applyFont="1" applyFill="1" applyAlignment="1" applyProtection="1">
      <alignment horizontal="center"/>
    </xf>
    <xf numFmtId="49" fontId="18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Font="1" applyFill="1" applyBorder="1" applyAlignment="1" applyProtection="1">
      <alignment horizontal="right" vertical="top" wrapText="1"/>
    </xf>
    <xf numFmtId="171" fontId="21" fillId="0" borderId="0" xfId="0" applyNumberFormat="1" applyFont="1" applyFill="1" applyBorder="1" applyAlignment="1" applyProtection="1">
      <alignment horizontal="right" vertical="center" wrapText="1"/>
    </xf>
    <xf numFmtId="1" fontId="19" fillId="0" borderId="0" xfId="0" applyNumberFormat="1" applyFont="1" applyFill="1" applyAlignment="1" applyProtection="1">
      <alignment horizontal="right" vertical="top" wrapText="1"/>
    </xf>
    <xf numFmtId="0" fontId="19" fillId="0" borderId="0" xfId="0" applyFont="1" applyFill="1" applyAlignment="1" applyProtection="1">
      <alignment vertical="top" wrapText="1"/>
    </xf>
    <xf numFmtId="0" fontId="15" fillId="0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Fill="1" applyAlignment="1" applyProtection="1">
      <alignment horizontal="right" vertical="top"/>
    </xf>
    <xf numFmtId="0" fontId="26" fillId="0" borderId="0" xfId="0" applyFont="1" applyFill="1" applyAlignment="1" applyProtection="1">
      <alignment horizontal="right" vertical="top" wrapText="1"/>
    </xf>
    <xf numFmtId="171" fontId="19" fillId="0" borderId="0" xfId="0" applyNumberFormat="1" applyFont="1" applyFill="1" applyProtection="1"/>
    <xf numFmtId="0" fontId="19" fillId="0" borderId="0" xfId="0" applyFont="1" applyFill="1" applyProtection="1"/>
    <xf numFmtId="171" fontId="26" fillId="0" borderId="0" xfId="0" applyNumberFormat="1" applyFont="1" applyFill="1" applyAlignment="1" applyProtection="1">
      <alignment horizontal="right" vertical="center" wrapText="1"/>
    </xf>
    <xf numFmtId="0" fontId="19" fillId="0" borderId="0" xfId="0" quotePrefix="1" applyFont="1" applyFill="1" applyAlignment="1" applyProtection="1">
      <alignment horizontal="left" vertical="top"/>
    </xf>
    <xf numFmtId="0" fontId="19" fillId="0" borderId="0" xfId="0" applyFont="1" applyFill="1" applyAlignment="1" applyProtection="1">
      <alignment vertical="top"/>
    </xf>
    <xf numFmtId="1" fontId="7" fillId="0" borderId="0" xfId="0" applyNumberFormat="1" applyFont="1" applyFill="1" applyBorder="1" applyAlignment="1" applyProtection="1">
      <alignment horizontal="right" vertical="top" wrapText="1"/>
    </xf>
    <xf numFmtId="0" fontId="17" fillId="0" borderId="0" xfId="0" quotePrefix="1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right" vertical="top" wrapText="1"/>
    </xf>
    <xf numFmtId="4" fontId="19" fillId="0" borderId="0" xfId="0" applyNumberFormat="1" applyFont="1" applyFill="1" applyBorder="1" applyAlignment="1" applyProtection="1">
      <alignment horizontal="right" vertical="top" wrapText="1"/>
    </xf>
    <xf numFmtId="171" fontId="19" fillId="0" borderId="0" xfId="0" applyNumberFormat="1" applyFont="1" applyFill="1" applyBorder="1" applyAlignment="1" applyProtection="1">
      <alignment horizontal="right" vertical="top"/>
    </xf>
    <xf numFmtId="1" fontId="10" fillId="0" borderId="0" xfId="0" applyNumberFormat="1" applyFont="1" applyFill="1" applyBorder="1" applyAlignment="1" applyProtection="1">
      <alignment horizontal="right" vertical="top"/>
    </xf>
    <xf numFmtId="49" fontId="17" fillId="0" borderId="0" xfId="0" quotePrefix="1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horizontal="right" vertical="center" wrapText="1"/>
    </xf>
    <xf numFmtId="0" fontId="21" fillId="0" borderId="0" xfId="0" applyFont="1" applyFill="1" applyBorder="1" applyAlignment="1" applyProtection="1">
      <alignment horizontal="right" vertical="center" wrapText="1"/>
    </xf>
    <xf numFmtId="171" fontId="19" fillId="0" borderId="0" xfId="0" applyNumberFormat="1" applyFont="1" applyFill="1" applyBorder="1" applyAlignment="1" applyProtection="1">
      <alignment vertical="center" wrapText="1"/>
    </xf>
    <xf numFmtId="171" fontId="22" fillId="0" borderId="0" xfId="0" applyNumberFormat="1" applyFont="1" applyFill="1" applyBorder="1" applyAlignment="1" applyProtection="1">
      <alignment vertical="center" wrapText="1"/>
    </xf>
    <xf numFmtId="49" fontId="23" fillId="0" borderId="0" xfId="0" applyNumberFormat="1" applyFont="1" applyFill="1" applyBorder="1" applyAlignment="1" applyProtection="1">
      <alignment horizontal="left" vertical="top"/>
    </xf>
    <xf numFmtId="1" fontId="10" fillId="0" borderId="0" xfId="0" applyNumberFormat="1" applyFont="1" applyFill="1" applyBorder="1" applyAlignment="1" applyProtection="1">
      <alignment horizontal="right" vertical="top" wrapText="1"/>
    </xf>
    <xf numFmtId="49" fontId="24" fillId="0" borderId="0" xfId="0" quotePrefix="1" applyNumberFormat="1" applyFont="1" applyFill="1" applyBorder="1" applyAlignment="1" applyProtection="1">
      <alignment horizontal="left" vertical="top" wrapText="1"/>
    </xf>
    <xf numFmtId="3" fontId="19" fillId="0" borderId="0" xfId="0" applyNumberFormat="1" applyFont="1" applyFill="1" applyBorder="1" applyAlignment="1" applyProtection="1">
      <alignment horizontal="right" vertical="top" wrapText="1"/>
    </xf>
    <xf numFmtId="171" fontId="19" fillId="0" borderId="0" xfId="0" applyNumberFormat="1" applyFont="1" applyFill="1" applyBorder="1" applyAlignment="1" applyProtection="1">
      <alignment horizontal="right" vertical="top" wrapText="1"/>
    </xf>
    <xf numFmtId="49" fontId="14" fillId="0" borderId="0" xfId="0" quotePrefix="1" applyNumberFormat="1" applyFont="1" applyFill="1" applyBorder="1" applyAlignment="1" applyProtection="1">
      <alignment horizontal="left" vertical="top"/>
    </xf>
    <xf numFmtId="171" fontId="14" fillId="0" borderId="0" xfId="0" applyNumberFormat="1" applyFont="1" applyFill="1" applyBorder="1" applyAlignment="1" applyProtection="1">
      <alignment horizontal="right" vertical="top" wrapText="1"/>
    </xf>
    <xf numFmtId="49" fontId="14" fillId="0" borderId="0" xfId="0" applyNumberFormat="1" applyFont="1" applyFill="1" applyBorder="1" applyAlignment="1" applyProtection="1">
      <alignment horizontal="left" vertical="top"/>
    </xf>
    <xf numFmtId="49" fontId="14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>
      <alignment vertical="top" wrapText="1"/>
    </xf>
    <xf numFmtId="3" fontId="5" fillId="0" borderId="0" xfId="0" applyNumberFormat="1" applyFont="1" applyFill="1" applyBorder="1" applyAlignment="1" applyProtection="1">
      <alignment horizontal="right" vertical="top" wrapText="1"/>
    </xf>
    <xf numFmtId="171" fontId="15" fillId="0" borderId="0" xfId="0" applyNumberFormat="1" applyFont="1" applyFill="1" applyBorder="1" applyAlignment="1" applyProtection="1">
      <alignment horizontal="right" vertical="top"/>
    </xf>
    <xf numFmtId="1" fontId="16" fillId="0" borderId="0" xfId="2" applyNumberFormat="1" applyFont="1" applyFill="1" applyBorder="1" applyAlignment="1" applyProtection="1">
      <alignment horizontal="right" vertical="top" wrapText="1"/>
    </xf>
    <xf numFmtId="49" fontId="40" fillId="0" borderId="0" xfId="7" applyNumberFormat="1" applyFont="1" applyFill="1" applyAlignment="1" applyProtection="1">
      <alignment vertical="top" wrapText="1"/>
    </xf>
    <xf numFmtId="49" fontId="15" fillId="0" borderId="0" xfId="7" applyNumberFormat="1" applyFont="1" applyFill="1" applyAlignment="1" applyProtection="1">
      <alignment horizontal="right" vertical="top"/>
    </xf>
    <xf numFmtId="3" fontId="15" fillId="0" borderId="0" xfId="7" applyNumberFormat="1" applyFont="1" applyFill="1" applyAlignment="1" applyProtection="1">
      <alignment horizontal="right" vertical="top" shrinkToFit="1"/>
    </xf>
    <xf numFmtId="171" fontId="15" fillId="0" borderId="0" xfId="7" applyNumberFormat="1" applyFont="1" applyFill="1" applyAlignment="1" applyProtection="1">
      <alignment horizontal="right" vertical="top" shrinkToFit="1"/>
    </xf>
    <xf numFmtId="49" fontId="15" fillId="0" borderId="0" xfId="2" applyNumberFormat="1" applyFont="1" applyFill="1" applyAlignment="1" applyProtection="1">
      <alignment horizontal="right" vertical="top"/>
    </xf>
    <xf numFmtId="0" fontId="15" fillId="0" borderId="0" xfId="7" applyNumberFormat="1" applyFont="1" applyFill="1" applyBorder="1" applyAlignment="1" applyProtection="1">
      <alignment horizontal="fill" vertical="center" wrapText="1"/>
    </xf>
    <xf numFmtId="49" fontId="15" fillId="0" borderId="0" xfId="7" applyNumberFormat="1" applyFont="1" applyFill="1" applyBorder="1" applyAlignment="1" applyProtection="1">
      <alignment horizontal="fill" vertical="top" wrapText="1"/>
    </xf>
    <xf numFmtId="3" fontId="15" fillId="0" borderId="0" xfId="4" applyNumberFormat="1" applyFont="1" applyFill="1" applyBorder="1" applyAlignment="1" applyProtection="1">
      <alignment horizontal="fill" vertical="center" wrapText="1"/>
    </xf>
    <xf numFmtId="171" fontId="15" fillId="0" borderId="0" xfId="7" applyNumberFormat="1" applyFont="1" applyFill="1" applyBorder="1" applyAlignment="1" applyProtection="1">
      <alignment horizontal="fill" vertical="center" wrapText="1"/>
    </xf>
    <xf numFmtId="49" fontId="24" fillId="0" borderId="0" xfId="7" applyNumberFormat="1" applyFont="1" applyFill="1" applyAlignment="1" applyProtection="1">
      <alignment vertical="top" wrapText="1"/>
    </xf>
    <xf numFmtId="0" fontId="15" fillId="0" borderId="0" xfId="7" applyNumberFormat="1" applyFont="1" applyFill="1" applyBorder="1" applyAlignment="1" applyProtection="1">
      <alignment horizontal="right" vertical="top" wrapText="1"/>
    </xf>
    <xf numFmtId="171" fontId="15" fillId="0" borderId="0" xfId="7" applyNumberFormat="1" applyFont="1" applyFill="1" applyBorder="1" applyAlignment="1" applyProtection="1">
      <alignment horizontal="right" vertical="top"/>
    </xf>
    <xf numFmtId="0" fontId="5" fillId="0" borderId="0" xfId="7" applyFont="1" applyFill="1" applyProtection="1"/>
    <xf numFmtId="49" fontId="15" fillId="0" borderId="0" xfId="7" applyNumberFormat="1" applyFont="1" applyFill="1" applyBorder="1" applyAlignment="1" applyProtection="1">
      <alignment vertical="top" wrapText="1"/>
    </xf>
    <xf numFmtId="0" fontId="5" fillId="0" borderId="0" xfId="7" applyFont="1" applyFill="1" applyBorder="1" applyAlignment="1" applyProtection="1">
      <alignment vertical="top" wrapText="1"/>
    </xf>
    <xf numFmtId="171" fontId="5" fillId="0" borderId="0" xfId="7" applyNumberFormat="1" applyFont="1" applyFill="1" applyBorder="1" applyAlignment="1" applyProtection="1">
      <alignment horizontal="right" vertical="top"/>
    </xf>
    <xf numFmtId="171" fontId="15" fillId="0" borderId="0" xfId="7" applyNumberFormat="1" applyFont="1" applyFill="1" applyBorder="1" applyAlignment="1" applyProtection="1">
      <alignment horizontal="right" vertical="top" wrapText="1"/>
    </xf>
    <xf numFmtId="0" fontId="5" fillId="0" borderId="0" xfId="7" applyNumberFormat="1" applyFont="1" applyFill="1" applyBorder="1" applyAlignment="1" applyProtection="1">
      <alignment horizontal="left" vertical="top" wrapText="1"/>
    </xf>
    <xf numFmtId="171" fontId="5" fillId="0" borderId="0" xfId="7" applyNumberFormat="1" applyFont="1" applyFill="1" applyBorder="1" applyAlignment="1" applyProtection="1">
      <alignment horizontal="right" vertical="top" wrapText="1"/>
    </xf>
    <xf numFmtId="171" fontId="31" fillId="0" borderId="0" xfId="7" applyNumberFormat="1" applyFont="1" applyFill="1" applyBorder="1" applyAlignment="1" applyProtection="1">
      <alignment horizontal="fill" vertical="center" wrapText="1"/>
    </xf>
    <xf numFmtId="49" fontId="15" fillId="0" borderId="0" xfId="7" applyNumberFormat="1" applyFont="1" applyFill="1" applyBorder="1" applyAlignment="1" applyProtection="1">
      <alignment horizontal="left" vertical="top" wrapText="1"/>
    </xf>
    <xf numFmtId="49" fontId="15" fillId="0" borderId="0" xfId="7" applyNumberFormat="1" applyFont="1" applyFill="1" applyAlignment="1" applyProtection="1">
      <alignment horizontal="right" vertical="top" wrapText="1"/>
    </xf>
    <xf numFmtId="0" fontId="15" fillId="0" borderId="0" xfId="7" applyFont="1" applyFill="1" applyAlignment="1" applyProtection="1">
      <alignment horizontal="right" vertical="top" wrapText="1"/>
    </xf>
    <xf numFmtId="171" fontId="31" fillId="0" borderId="0" xfId="7" applyNumberFormat="1" applyFont="1" applyFill="1" applyBorder="1" applyAlignment="1" applyProtection="1">
      <alignment horizontal="right" vertical="top" wrapText="1"/>
    </xf>
    <xf numFmtId="2" fontId="15" fillId="0" borderId="0" xfId="7" applyNumberFormat="1" applyFont="1" applyFill="1" applyBorder="1" applyAlignment="1" applyProtection="1">
      <alignment horizontal="left" vertical="top" wrapText="1"/>
    </xf>
    <xf numFmtId="2" fontId="15" fillId="0" borderId="0" xfId="7" quotePrefix="1" applyNumberFormat="1" applyFont="1" applyFill="1" applyBorder="1" applyAlignment="1" applyProtection="1">
      <alignment horizontal="left" vertical="top" wrapText="1"/>
    </xf>
    <xf numFmtId="0" fontId="15" fillId="0" borderId="0" xfId="7" applyNumberFormat="1" applyFont="1" applyFill="1" applyBorder="1" applyAlignment="1" applyProtection="1">
      <alignment horizontal="left" vertical="top" wrapText="1"/>
    </xf>
    <xf numFmtId="0" fontId="15" fillId="0" borderId="0" xfId="7" quotePrefix="1" applyNumberFormat="1" applyFont="1" applyFill="1" applyBorder="1" applyAlignment="1" applyProtection="1">
      <alignment horizontal="left" vertical="top" wrapText="1"/>
    </xf>
    <xf numFmtId="0" fontId="5" fillId="0" borderId="0" xfId="7" applyFont="1" applyFill="1" applyAlignment="1" applyProtection="1">
      <alignment horizontal="right" vertical="top" wrapText="1"/>
    </xf>
    <xf numFmtId="0" fontId="15" fillId="0" borderId="0" xfId="7" quotePrefix="1" applyFont="1" applyFill="1" applyAlignment="1" applyProtection="1">
      <alignment horizontal="left" vertical="top" wrapText="1"/>
    </xf>
    <xf numFmtId="0" fontId="15" fillId="0" borderId="0" xfId="7" applyNumberFormat="1" applyFont="1" applyFill="1" applyBorder="1" applyAlignment="1" applyProtection="1">
      <alignment vertical="top" wrapText="1"/>
    </xf>
    <xf numFmtId="3" fontId="5" fillId="0" borderId="0" xfId="7" applyNumberFormat="1" applyFont="1" applyFill="1" applyBorder="1" applyAlignment="1" applyProtection="1">
      <alignment horizontal="right" vertical="top" wrapText="1"/>
    </xf>
    <xf numFmtId="1" fontId="5" fillId="0" borderId="0" xfId="7" applyNumberFormat="1" applyFont="1" applyFill="1" applyBorder="1" applyAlignment="1" applyProtection="1">
      <alignment horizontal="right" vertical="top" wrapText="1"/>
    </xf>
    <xf numFmtId="1" fontId="7" fillId="0" borderId="17" xfId="7" applyNumberFormat="1" applyFont="1" applyFill="1" applyBorder="1" applyAlignment="1" applyProtection="1">
      <alignment horizontal="right" vertical="center" wrapText="1"/>
    </xf>
    <xf numFmtId="0" fontId="16" fillId="0" borderId="17" xfId="7" applyNumberFormat="1" applyFont="1" applyFill="1" applyBorder="1" applyAlignment="1" applyProtection="1">
      <alignment vertical="center" wrapText="1"/>
    </xf>
    <xf numFmtId="0" fontId="16" fillId="0" borderId="17" xfId="7" applyNumberFormat="1" applyFont="1" applyFill="1" applyBorder="1" applyAlignment="1" applyProtection="1">
      <alignment horizontal="right" vertical="center" wrapText="1"/>
    </xf>
    <xf numFmtId="3" fontId="7" fillId="0" borderId="17" xfId="4" applyNumberFormat="1" applyFont="1" applyFill="1" applyBorder="1" applyAlignment="1" applyProtection="1">
      <alignment horizontal="right" vertical="center" wrapText="1"/>
    </xf>
    <xf numFmtId="171" fontId="7" fillId="0" borderId="17" xfId="7" applyNumberFormat="1" applyFont="1" applyFill="1" applyBorder="1" applyAlignment="1" applyProtection="1">
      <alignment horizontal="right" vertical="center"/>
    </xf>
    <xf numFmtId="171" fontId="16" fillId="0" borderId="17" xfId="7" applyNumberFormat="1" applyFont="1" applyFill="1" applyBorder="1" applyAlignment="1" applyProtection="1">
      <alignment horizontal="right" vertical="center"/>
    </xf>
    <xf numFmtId="0" fontId="40" fillId="0" borderId="0" xfId="7" quotePrefix="1" applyNumberFormat="1" applyFont="1" applyFill="1" applyAlignment="1" applyProtection="1">
      <alignment horizontal="left" vertical="top"/>
    </xf>
    <xf numFmtId="0" fontId="7" fillId="0" borderId="0" xfId="7" applyNumberFormat="1" applyFont="1" applyFill="1" applyBorder="1" applyAlignment="1" applyProtection="1">
      <alignment horizontal="right" vertical="top" wrapText="1"/>
    </xf>
    <xf numFmtId="0" fontId="15" fillId="0" borderId="0" xfId="7" quotePrefix="1" applyNumberFormat="1" applyFont="1" applyFill="1" applyBorder="1" applyAlignment="1" applyProtection="1">
      <alignment vertical="top" wrapText="1"/>
    </xf>
    <xf numFmtId="3" fontId="15" fillId="0" borderId="0" xfId="7" applyNumberFormat="1" applyFont="1" applyFill="1" applyBorder="1" applyAlignment="1" applyProtection="1">
      <alignment horizontal="fill" vertical="center" wrapText="1"/>
    </xf>
    <xf numFmtId="171" fontId="5" fillId="3" borderId="0" xfId="9" applyNumberFormat="1" applyProtection="1">
      <alignment horizontal="right" vertical="top"/>
      <protection locked="0"/>
    </xf>
  </cellXfs>
  <cellStyles count="32">
    <cellStyle name="Comma 3 2" xfId="12"/>
    <cellStyle name="Comma 3 3" xfId="13"/>
    <cellStyle name="Comma 3 4" xfId="14"/>
    <cellStyle name="Comma 4 2" xfId="15"/>
    <cellStyle name="Comma 4 3" xfId="16"/>
    <cellStyle name="Comma 4 4" xfId="17"/>
    <cellStyle name="Comma 5 2" xfId="18"/>
    <cellStyle name="Comma 6 2" xfId="19"/>
    <cellStyle name="Hiperpovezava 2" xfId="20"/>
    <cellStyle name="KOMENTAR" xfId="10"/>
    <cellStyle name="Navadno" xfId="0" builtinId="0"/>
    <cellStyle name="Navadno 2" xfId="21"/>
    <cellStyle name="Navadno 2 2" xfId="22"/>
    <cellStyle name="Navadno 2 2 2" xfId="23"/>
    <cellStyle name="Navadno 2 3" xfId="24"/>
    <cellStyle name="Navadno_04164-00_pzr_5_p_1" xfId="1"/>
    <cellStyle name="Navadno_04165-20-PZR-41-MP_Bistricai_popis_obj" xfId="2"/>
    <cellStyle name="Navadno_08130-A0-PZR-5-GEN INKUBATOR_ver1_delovna (3)" xfId="3"/>
    <cellStyle name="Normal_1.3.2" xfId="25"/>
    <cellStyle name="Odstotek" xfId="4" builtinId="5"/>
    <cellStyle name="Odstotek 2" xfId="26"/>
    <cellStyle name="Percent 3 2" xfId="27"/>
    <cellStyle name="Percent 3 3" xfId="28"/>
    <cellStyle name="Percent 3 4" xfId="29"/>
    <cellStyle name="Percent 5 2" xfId="30"/>
    <cellStyle name="Pomoc" xfId="5"/>
    <cellStyle name="Rekapitulacija" xfId="6"/>
    <cellStyle name="Slog 1" xfId="7"/>
    <cellStyle name="STOLPEC_E" xfId="9"/>
    <cellStyle name="Valuta 2" xfId="31"/>
    <cellStyle name="Vejica 2" xfId="8"/>
    <cellStyle name="Vejica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view="pageBreakPreview" zoomScaleNormal="100" zoomScaleSheetLayoutView="100" workbookViewId="0">
      <pane ySplit="4" topLeftCell="A5" activePane="bottomLeft" state="frozen"/>
      <selection activeCell="B37" sqref="B37"/>
      <selection pane="bottomLeft" activeCell="C8" sqref="C8"/>
    </sheetView>
  </sheetViews>
  <sheetFormatPr defaultColWidth="9" defaultRowHeight="12" x14ac:dyDescent="0.2"/>
  <cols>
    <col min="1" max="1" width="4.28515625" style="14" customWidth="1"/>
    <col min="2" max="2" width="40.7109375" style="16" customWidth="1"/>
    <col min="3" max="3" width="4.7109375" style="1" customWidth="1"/>
    <col min="4" max="4" width="7.7109375" style="2" customWidth="1"/>
    <col min="5" max="5" width="15.7109375" style="3" customWidth="1"/>
    <col min="6" max="6" width="15.7109375" style="136" customWidth="1"/>
    <col min="7" max="16384" width="9" style="13"/>
  </cols>
  <sheetData>
    <row r="1" spans="1:18" s="5" customFormat="1" ht="12" customHeight="1" x14ac:dyDescent="0.2">
      <c r="F1" s="125"/>
      <c r="I1" s="6"/>
    </row>
    <row r="2" spans="1:18" s="5" customFormat="1" ht="12" customHeight="1" x14ac:dyDescent="0.2">
      <c r="A2" s="27"/>
      <c r="B2" s="124" t="s">
        <v>63</v>
      </c>
      <c r="C2" s="27"/>
      <c r="D2" s="27"/>
      <c r="E2" s="27"/>
      <c r="F2" s="125"/>
      <c r="I2" s="6"/>
    </row>
    <row r="3" spans="1:18" s="26" customFormat="1" ht="9" x14ac:dyDescent="0.2">
      <c r="A3" s="20"/>
      <c r="B3" s="18" t="s">
        <v>2</v>
      </c>
      <c r="C3" s="21"/>
      <c r="D3" s="21"/>
      <c r="E3" s="22"/>
      <c r="F3" s="137"/>
      <c r="G3" s="19"/>
    </row>
    <row r="4" spans="1:18" x14ac:dyDescent="0.2">
      <c r="A4" s="8"/>
      <c r="B4" s="9"/>
      <c r="C4" s="10"/>
      <c r="D4" s="11"/>
      <c r="E4" s="12"/>
      <c r="F4" s="143"/>
    </row>
    <row r="5" spans="1:18" s="15" customFormat="1" ht="12.75" x14ac:dyDescent="0.25">
      <c r="A5" s="28"/>
      <c r="B5" s="18"/>
      <c r="C5" s="69"/>
      <c r="D5" s="70"/>
      <c r="E5" s="50"/>
      <c r="F5" s="137"/>
      <c r="G5" s="81"/>
      <c r="H5" s="82"/>
      <c r="O5" s="83"/>
      <c r="P5" s="83"/>
      <c r="Q5" s="83"/>
      <c r="R5" s="83"/>
    </row>
    <row r="6" spans="1:18" ht="19.5" x14ac:dyDescent="0.35">
      <c r="F6" s="138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s="17" customFormat="1" ht="20.100000000000001" customHeight="1" x14ac:dyDescent="0.2">
      <c r="A7" s="30" t="s">
        <v>9</v>
      </c>
      <c r="B7" s="31"/>
      <c r="C7" s="32" t="s">
        <v>71</v>
      </c>
      <c r="D7" s="33"/>
      <c r="E7" s="34"/>
      <c r="F7" s="144"/>
      <c r="L7" s="23"/>
      <c r="M7" s="25"/>
      <c r="N7" s="24"/>
    </row>
    <row r="8" spans="1:18" s="17" customFormat="1" ht="20.100000000000001" customHeight="1" x14ac:dyDescent="0.2">
      <c r="A8" s="30"/>
      <c r="B8" s="31"/>
      <c r="C8" s="32"/>
      <c r="D8" s="33"/>
      <c r="E8" s="34"/>
      <c r="F8" s="144"/>
    </row>
    <row r="9" spans="1:18" s="17" customFormat="1" ht="20.100000000000001" customHeight="1" x14ac:dyDescent="0.2">
      <c r="A9" s="30"/>
      <c r="B9" s="31"/>
      <c r="C9" s="35"/>
      <c r="D9" s="33"/>
      <c r="E9" s="34"/>
      <c r="F9" s="144"/>
    </row>
    <row r="10" spans="1:18" s="17" customFormat="1" ht="20.100000000000001" customHeight="1" x14ac:dyDescent="0.2">
      <c r="A10" s="30" t="s">
        <v>9</v>
      </c>
      <c r="B10" s="31"/>
      <c r="C10" s="35"/>
      <c r="D10" s="33"/>
      <c r="E10" s="34"/>
      <c r="F10" s="144"/>
    </row>
    <row r="11" spans="1:18" s="17" customFormat="1" ht="20.100000000000001" customHeight="1" x14ac:dyDescent="0.2">
      <c r="A11" s="30"/>
      <c r="B11" s="31"/>
      <c r="C11" s="32" t="s">
        <v>26</v>
      </c>
      <c r="D11" s="33"/>
      <c r="E11" s="34"/>
      <c r="F11" s="144"/>
    </row>
    <row r="12" spans="1:18" s="17" customFormat="1" ht="20.100000000000001" customHeight="1" x14ac:dyDescent="0.2">
      <c r="A12" s="30" t="s">
        <v>9</v>
      </c>
      <c r="B12" s="31"/>
      <c r="C12" s="35"/>
      <c r="D12" s="33"/>
      <c r="E12" s="34"/>
      <c r="F12" s="144"/>
    </row>
    <row r="13" spans="1:18" s="17" customFormat="1" ht="20.100000000000001" customHeight="1" x14ac:dyDescent="0.2">
      <c r="A13" s="30"/>
      <c r="B13" s="31"/>
      <c r="C13" s="36"/>
      <c r="D13" s="33"/>
      <c r="E13" s="34"/>
      <c r="F13" s="144"/>
    </row>
    <row r="14" spans="1:18" s="17" customFormat="1" ht="20.100000000000001" customHeight="1" x14ac:dyDescent="0.2">
      <c r="A14" s="30"/>
      <c r="B14" s="31"/>
      <c r="C14" s="36"/>
      <c r="D14" s="33"/>
      <c r="E14" s="34"/>
      <c r="F14" s="144"/>
    </row>
    <row r="15" spans="1:18" s="17" customFormat="1" ht="20.100000000000001" customHeight="1" x14ac:dyDescent="0.2">
      <c r="A15" s="30"/>
      <c r="B15" s="31"/>
      <c r="C15" s="32" t="s">
        <v>40</v>
      </c>
      <c r="D15" s="33"/>
      <c r="E15" s="34"/>
      <c r="F15" s="144"/>
    </row>
    <row r="16" spans="1:18" s="17" customFormat="1" ht="20.100000000000001" customHeight="1" x14ac:dyDescent="0.2">
      <c r="A16" s="30"/>
      <c r="B16" s="31"/>
      <c r="D16" s="33"/>
      <c r="E16" s="34"/>
      <c r="F16" s="144"/>
    </row>
    <row r="17" spans="1:9" s="17" customFormat="1" ht="20.100000000000001" customHeight="1" thickBot="1" x14ac:dyDescent="0.25">
      <c r="A17" s="30"/>
      <c r="B17" s="37"/>
      <c r="C17" s="38"/>
      <c r="D17" s="39"/>
      <c r="E17" s="40"/>
      <c r="F17" s="145"/>
    </row>
    <row r="18" spans="1:9" s="17" customFormat="1" ht="20.100000000000001" customHeight="1" x14ac:dyDescent="0.2">
      <c r="A18" s="30"/>
      <c r="B18" s="59" t="str">
        <f>'tehnično varovanje'!B36</f>
        <v>1.PROTIVLOMNI SISTEM</v>
      </c>
      <c r="C18" s="60"/>
      <c r="D18" s="61"/>
      <c r="E18" s="62"/>
      <c r="F18" s="146">
        <f>'tehnično varovanje'!F86</f>
        <v>0</v>
      </c>
    </row>
    <row r="19" spans="1:9" s="17" customFormat="1" ht="20.100000000000001" customHeight="1" x14ac:dyDescent="0.2">
      <c r="A19" s="30"/>
      <c r="B19" s="75" t="str">
        <f>'tehnično varovanje'!B88</f>
        <v>2.DEMONTAŽA OBSTOJEČE PROTIVLOMNE ZAŠČITE</v>
      </c>
      <c r="C19" s="63"/>
      <c r="D19" s="64"/>
      <c r="E19" s="65"/>
      <c r="F19" s="147">
        <f>'tehnično varovanje'!F107</f>
        <v>0</v>
      </c>
    </row>
    <row r="20" spans="1:9" s="17" customFormat="1" ht="20.100000000000001" customHeight="1" thickBot="1" x14ac:dyDescent="0.25">
      <c r="A20" s="30"/>
      <c r="B20" s="75" t="str">
        <f>'tehnično varovanje'!B109</f>
        <v>3. SPLOŠNO</v>
      </c>
      <c r="C20" s="63"/>
      <c r="D20" s="64"/>
      <c r="E20" s="65"/>
      <c r="F20" s="147">
        <f>'tehnično varovanje'!F119</f>
        <v>0</v>
      </c>
      <c r="I20" s="117"/>
    </row>
    <row r="21" spans="1:9" s="17" customFormat="1" ht="20.100000000000001" customHeight="1" thickTop="1" x14ac:dyDescent="0.2">
      <c r="A21" s="30" t="s">
        <v>9</v>
      </c>
      <c r="B21" s="51" t="s">
        <v>3</v>
      </c>
      <c r="C21" s="52"/>
      <c r="D21" s="53"/>
      <c r="E21" s="54"/>
      <c r="F21" s="148">
        <f>SUM(F18:F20)</f>
        <v>0</v>
      </c>
    </row>
    <row r="22" spans="1:9" s="17" customFormat="1" ht="20.100000000000001" customHeight="1" thickBot="1" x14ac:dyDescent="0.25">
      <c r="A22" s="30"/>
      <c r="B22" s="55" t="s">
        <v>34</v>
      </c>
      <c r="C22" s="56"/>
      <c r="D22" s="57"/>
      <c r="E22" s="58"/>
      <c r="F22" s="149">
        <f>F21*0.22</f>
        <v>0</v>
      </c>
    </row>
    <row r="23" spans="1:9" s="17" customFormat="1" ht="20.100000000000001" customHeight="1" thickBot="1" x14ac:dyDescent="0.25">
      <c r="A23" s="30" t="s">
        <v>9</v>
      </c>
      <c r="B23" s="77" t="s">
        <v>35</v>
      </c>
      <c r="C23" s="78"/>
      <c r="D23" s="79"/>
      <c r="E23" s="80"/>
      <c r="F23" s="150">
        <f>F21+F22</f>
        <v>0</v>
      </c>
    </row>
    <row r="24" spans="1:9" s="17" customFormat="1" ht="20.100000000000001" customHeight="1" x14ac:dyDescent="0.2">
      <c r="A24" s="41"/>
      <c r="B24" s="42"/>
      <c r="C24" s="43"/>
      <c r="D24" s="44"/>
      <c r="E24" s="45"/>
      <c r="F24" s="151"/>
    </row>
    <row r="25" spans="1:9" s="17" customFormat="1" ht="20.100000000000001" customHeight="1" x14ac:dyDescent="0.2">
      <c r="A25" s="41"/>
      <c r="B25" s="42"/>
      <c r="C25" s="43"/>
      <c r="D25" s="44"/>
      <c r="E25" s="45"/>
      <c r="F25" s="151"/>
    </row>
    <row r="26" spans="1:9" s="17" customFormat="1" ht="20.100000000000001" customHeight="1" x14ac:dyDescent="0.2">
      <c r="A26" s="41"/>
      <c r="B26" s="42"/>
      <c r="C26" s="46"/>
      <c r="D26" s="44"/>
      <c r="E26" s="45"/>
      <c r="F26" s="151"/>
    </row>
    <row r="27" spans="1:9" s="17" customFormat="1" ht="20.100000000000001" customHeight="1" x14ac:dyDescent="0.25">
      <c r="A27" s="157"/>
      <c r="B27" s="158"/>
      <c r="C27" s="159"/>
      <c r="D27" s="160"/>
      <c r="E27" s="161"/>
      <c r="F27" s="162"/>
    </row>
    <row r="28" spans="1:9" ht="13.5" x14ac:dyDescent="0.25">
      <c r="A28" s="163"/>
      <c r="B28" s="164"/>
      <c r="C28" s="165"/>
      <c r="D28" s="166"/>
      <c r="E28" s="167"/>
      <c r="F28" s="168"/>
    </row>
    <row r="29" spans="1:9" ht="13.5" x14ac:dyDescent="0.25">
      <c r="A29" s="163"/>
      <c r="B29" s="169"/>
      <c r="C29" s="169"/>
      <c r="D29" s="169"/>
      <c r="E29" s="169"/>
      <c r="F29" s="168"/>
    </row>
    <row r="30" spans="1:9" ht="13.5" x14ac:dyDescent="0.25">
      <c r="A30" s="163"/>
      <c r="B30" s="169"/>
      <c r="C30" s="169"/>
      <c r="D30" s="169"/>
      <c r="E30" s="169"/>
      <c r="F30" s="168"/>
    </row>
    <row r="31" spans="1:9" ht="13.5" x14ac:dyDescent="0.25">
      <c r="A31" s="163"/>
      <c r="B31" s="169"/>
      <c r="C31" s="169"/>
      <c r="D31" s="169"/>
      <c r="E31" s="169"/>
      <c r="F31" s="168"/>
    </row>
    <row r="32" spans="1:9" ht="13.5" x14ac:dyDescent="0.2">
      <c r="A32" s="163"/>
      <c r="B32" s="164"/>
      <c r="C32" s="165"/>
      <c r="D32" s="166"/>
      <c r="E32" s="167"/>
      <c r="F32" s="170"/>
    </row>
    <row r="33" spans="1:6" ht="13.5" x14ac:dyDescent="0.2">
      <c r="A33" s="163"/>
      <c r="B33" s="164"/>
      <c r="C33" s="165"/>
      <c r="D33" s="166"/>
      <c r="E33" s="167"/>
      <c r="F33" s="170"/>
    </row>
    <row r="34" spans="1:6" ht="13.5" x14ac:dyDescent="0.2">
      <c r="A34" s="163"/>
      <c r="B34" s="164"/>
      <c r="C34" s="165"/>
      <c r="D34" s="166"/>
      <c r="E34" s="167"/>
      <c r="F34" s="170"/>
    </row>
    <row r="35" spans="1:6" ht="13.5" x14ac:dyDescent="0.2">
      <c r="A35" s="163"/>
      <c r="B35" s="164"/>
      <c r="C35" s="165"/>
      <c r="D35" s="166"/>
      <c r="E35" s="167"/>
      <c r="F35" s="170"/>
    </row>
    <row r="36" spans="1:6" ht="13.5" x14ac:dyDescent="0.2">
      <c r="A36" s="163"/>
      <c r="B36" s="164"/>
      <c r="C36" s="165"/>
      <c r="D36" s="166"/>
      <c r="E36" s="167"/>
      <c r="F36" s="170"/>
    </row>
    <row r="37" spans="1:6" ht="13.5" x14ac:dyDescent="0.2">
      <c r="A37" s="163"/>
      <c r="B37" s="164"/>
      <c r="C37" s="165"/>
      <c r="D37" s="166"/>
      <c r="E37" s="167"/>
      <c r="F37" s="170"/>
    </row>
    <row r="38" spans="1:6" ht="13.5" x14ac:dyDescent="0.2">
      <c r="A38" s="163"/>
      <c r="B38" s="164"/>
      <c r="C38" s="165"/>
      <c r="D38" s="166"/>
      <c r="E38" s="167"/>
      <c r="F38" s="170"/>
    </row>
    <row r="39" spans="1:6" ht="13.5" x14ac:dyDescent="0.25">
      <c r="A39" s="163"/>
      <c r="B39" s="171" t="s">
        <v>38</v>
      </c>
      <c r="C39" s="165"/>
      <c r="D39" s="172" t="s">
        <v>27</v>
      </c>
      <c r="E39" s="172"/>
      <c r="F39" s="168"/>
    </row>
    <row r="40" spans="1:6" ht="13.5" x14ac:dyDescent="0.2">
      <c r="A40" s="163"/>
      <c r="B40" s="164"/>
      <c r="C40" s="165"/>
      <c r="D40" s="172" t="s">
        <v>39</v>
      </c>
      <c r="E40" s="172"/>
      <c r="F40" s="170"/>
    </row>
  </sheetData>
  <sheetProtection password="8960" sheet="1" objects="1" scenarios="1" selectLockedCells="1"/>
  <phoneticPr fontId="8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4/3&amp;"Arial,Poševno"&amp;8
list št: p/&amp;P</oddFooter>
  </headerFooter>
  <rowBreaks count="1" manualBreakCount="1">
    <brk id="1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view="pageBreakPreview" zoomScaleNormal="100" zoomScaleSheetLayoutView="100" workbookViewId="0">
      <pane ySplit="5" topLeftCell="A6" activePane="bottomLeft" state="frozen"/>
      <selection activeCell="B17" sqref="B17"/>
      <selection pane="bottomLeft" activeCell="E40" sqref="E40"/>
    </sheetView>
  </sheetViews>
  <sheetFormatPr defaultColWidth="9" defaultRowHeight="12" x14ac:dyDescent="0.2"/>
  <cols>
    <col min="1" max="1" width="4.28515625" style="14" customWidth="1"/>
    <col min="2" max="2" width="40.7109375" style="16" customWidth="1"/>
    <col min="3" max="3" width="4.7109375" style="1" customWidth="1"/>
    <col min="4" max="4" width="7.7109375" style="2" customWidth="1"/>
    <col min="5" max="6" width="15.7109375" style="136" customWidth="1"/>
    <col min="7" max="16384" width="9" style="13"/>
  </cols>
  <sheetData>
    <row r="1" spans="1:6" s="5" customFormat="1" ht="12" customHeight="1" x14ac:dyDescent="0.2">
      <c r="A1" s="84"/>
      <c r="E1" s="125"/>
      <c r="F1" s="125"/>
    </row>
    <row r="2" spans="1:6" s="5" customFormat="1" ht="12" customHeight="1" x14ac:dyDescent="0.2">
      <c r="A2" s="85"/>
      <c r="B2" s="124" t="s">
        <v>63</v>
      </c>
      <c r="C2" s="27"/>
      <c r="D2" s="27"/>
      <c r="E2" s="126"/>
      <c r="F2" s="125"/>
    </row>
    <row r="3" spans="1:6" s="5" customFormat="1" ht="12" customHeight="1" x14ac:dyDescent="0.2">
      <c r="A3" s="84"/>
      <c r="E3" s="125"/>
      <c r="F3" s="125"/>
    </row>
    <row r="4" spans="1:6" s="7" customFormat="1" ht="12.75" x14ac:dyDescent="0.25">
      <c r="A4" s="29"/>
      <c r="B4" s="66" t="s">
        <v>11</v>
      </c>
      <c r="C4" s="67" t="s">
        <v>5</v>
      </c>
      <c r="D4" s="68" t="s">
        <v>6</v>
      </c>
      <c r="E4" s="127" t="s">
        <v>7</v>
      </c>
      <c r="F4" s="127" t="s">
        <v>8</v>
      </c>
    </row>
    <row r="5" spans="1:6" s="15" customFormat="1" x14ac:dyDescent="0.2">
      <c r="A5" s="28"/>
      <c r="B5" s="18" t="s">
        <v>2</v>
      </c>
      <c r="C5" s="69"/>
      <c r="D5" s="70"/>
      <c r="E5" s="128"/>
      <c r="F5" s="137"/>
    </row>
    <row r="6" spans="1:6" s="15" customFormat="1" x14ac:dyDescent="0.2">
      <c r="A6" s="28"/>
      <c r="B6" s="18"/>
      <c r="C6" s="69"/>
      <c r="D6" s="70"/>
      <c r="E6" s="128"/>
      <c r="F6" s="137"/>
    </row>
    <row r="7" spans="1:6" s="15" customFormat="1" ht="33" x14ac:dyDescent="0.35">
      <c r="A7" s="173"/>
      <c r="B7" s="174" t="s">
        <v>71</v>
      </c>
      <c r="C7" s="175" t="s">
        <v>4</v>
      </c>
      <c r="D7" s="176" t="s">
        <v>9</v>
      </c>
      <c r="E7" s="177" t="s">
        <v>4</v>
      </c>
      <c r="F7" s="138"/>
    </row>
    <row r="8" spans="1:6" s="15" customFormat="1" ht="19.5" x14ac:dyDescent="0.35">
      <c r="A8" s="173"/>
      <c r="B8" s="174"/>
      <c r="C8" s="175"/>
      <c r="D8" s="176"/>
      <c r="E8" s="177"/>
      <c r="F8" s="138"/>
    </row>
    <row r="9" spans="1:6" ht="16.5" x14ac:dyDescent="0.2">
      <c r="A9" s="178"/>
      <c r="B9" s="179" t="s">
        <v>40</v>
      </c>
      <c r="C9" s="180"/>
      <c r="D9" s="181"/>
      <c r="E9" s="182"/>
      <c r="F9" s="183"/>
    </row>
    <row r="10" spans="1:6" ht="13.5" x14ac:dyDescent="0.2">
      <c r="A10" s="178"/>
      <c r="B10" s="184"/>
      <c r="C10" s="180"/>
      <c r="D10" s="181"/>
      <c r="E10" s="182"/>
      <c r="F10" s="183"/>
    </row>
    <row r="11" spans="1:6" ht="13.5" x14ac:dyDescent="0.2">
      <c r="A11" s="185"/>
      <c r="B11" s="186" t="s">
        <v>12</v>
      </c>
      <c r="C11" s="175"/>
      <c r="D11" s="187"/>
      <c r="E11" s="188"/>
      <c r="F11" s="188"/>
    </row>
    <row r="12" spans="1:6" ht="12.75" x14ac:dyDescent="0.2">
      <c r="A12" s="185"/>
      <c r="B12" s="189" t="s">
        <v>15</v>
      </c>
      <c r="C12" s="153"/>
      <c r="D12" s="153"/>
      <c r="E12" s="190"/>
      <c r="F12" s="190"/>
    </row>
    <row r="13" spans="1:6" s="4" customFormat="1" ht="12.75" x14ac:dyDescent="0.2">
      <c r="A13" s="185"/>
      <c r="B13" s="189" t="s">
        <v>16</v>
      </c>
      <c r="C13" s="153"/>
      <c r="D13" s="153"/>
      <c r="E13" s="190"/>
      <c r="F13" s="190"/>
    </row>
    <row r="14" spans="1:6" s="4" customFormat="1" ht="12.75" x14ac:dyDescent="0.2">
      <c r="A14" s="185"/>
      <c r="B14" s="189"/>
      <c r="C14" s="153"/>
      <c r="D14" s="153"/>
      <c r="E14" s="190"/>
      <c r="F14" s="190"/>
    </row>
    <row r="15" spans="1:6" s="4" customFormat="1" ht="12.75" x14ac:dyDescent="0.2">
      <c r="A15" s="185"/>
      <c r="B15" s="189" t="s">
        <v>17</v>
      </c>
      <c r="C15" s="153"/>
      <c r="D15" s="153"/>
      <c r="E15" s="190"/>
      <c r="F15" s="190"/>
    </row>
    <row r="16" spans="1:6" s="4" customFormat="1" ht="12.75" x14ac:dyDescent="0.2">
      <c r="A16" s="185"/>
      <c r="B16" s="189" t="s">
        <v>18</v>
      </c>
      <c r="C16" s="153"/>
      <c r="D16" s="153"/>
      <c r="E16" s="190"/>
      <c r="F16" s="190"/>
    </row>
    <row r="17" spans="1:8" s="4" customFormat="1" ht="12.75" x14ac:dyDescent="0.2">
      <c r="A17" s="185"/>
      <c r="B17" s="189" t="s">
        <v>19</v>
      </c>
      <c r="C17" s="153"/>
      <c r="D17" s="153"/>
      <c r="E17" s="190"/>
      <c r="F17" s="190"/>
    </row>
    <row r="18" spans="1:8" s="4" customFormat="1" ht="12.75" x14ac:dyDescent="0.2">
      <c r="A18" s="185"/>
      <c r="B18" s="189"/>
      <c r="C18" s="153"/>
      <c r="D18" s="153"/>
      <c r="E18" s="190"/>
      <c r="F18" s="190"/>
    </row>
    <row r="19" spans="1:8" s="4" customFormat="1" ht="12.75" x14ac:dyDescent="0.2">
      <c r="A19" s="185"/>
      <c r="B19" s="191" t="s">
        <v>20</v>
      </c>
      <c r="C19" s="153"/>
      <c r="D19" s="153"/>
      <c r="E19" s="190"/>
      <c r="F19" s="190"/>
    </row>
    <row r="20" spans="1:8" s="4" customFormat="1" ht="12.75" x14ac:dyDescent="0.2">
      <c r="A20" s="185"/>
      <c r="B20" s="189" t="s">
        <v>21</v>
      </c>
      <c r="C20" s="153"/>
      <c r="D20" s="153"/>
      <c r="E20" s="190"/>
      <c r="F20" s="190"/>
    </row>
    <row r="21" spans="1:8" s="4" customFormat="1" ht="12.75" x14ac:dyDescent="0.2">
      <c r="A21" s="185"/>
      <c r="B21" s="192" t="s">
        <v>22</v>
      </c>
      <c r="C21" s="153"/>
      <c r="D21" s="153"/>
      <c r="E21" s="190"/>
      <c r="F21" s="190"/>
    </row>
    <row r="22" spans="1:8" s="4" customFormat="1" ht="12.75" x14ac:dyDescent="0.2">
      <c r="A22" s="185"/>
      <c r="B22" s="189"/>
      <c r="C22" s="153"/>
      <c r="D22" s="153"/>
      <c r="E22" s="190"/>
      <c r="F22" s="190"/>
    </row>
    <row r="23" spans="1:8" s="4" customFormat="1" ht="12.75" x14ac:dyDescent="0.2">
      <c r="A23" s="185"/>
      <c r="B23" s="189" t="s">
        <v>23</v>
      </c>
      <c r="C23" s="153"/>
      <c r="D23" s="153"/>
      <c r="E23" s="190"/>
      <c r="F23" s="190"/>
    </row>
    <row r="24" spans="1:8" s="4" customFormat="1" ht="12.75" x14ac:dyDescent="0.2">
      <c r="A24" s="185"/>
      <c r="B24" s="189" t="s">
        <v>24</v>
      </c>
      <c r="C24" s="153"/>
      <c r="D24" s="153"/>
      <c r="E24" s="190"/>
      <c r="F24" s="190"/>
    </row>
    <row r="25" spans="1:8" s="4" customFormat="1" ht="12.75" x14ac:dyDescent="0.2">
      <c r="A25" s="185"/>
      <c r="B25" s="192" t="s">
        <v>25</v>
      </c>
      <c r="C25" s="153"/>
      <c r="D25" s="153"/>
      <c r="E25" s="190"/>
      <c r="F25" s="190"/>
    </row>
    <row r="26" spans="1:8" s="4" customFormat="1" ht="12.75" x14ac:dyDescent="0.2">
      <c r="A26" s="185"/>
      <c r="B26" s="193"/>
      <c r="C26" s="89"/>
      <c r="D26" s="194"/>
      <c r="E26" s="131"/>
      <c r="F26" s="195"/>
    </row>
    <row r="27" spans="1:8" s="4" customFormat="1" ht="12.75" x14ac:dyDescent="0.2">
      <c r="A27" s="185"/>
      <c r="B27" s="191" t="s">
        <v>29</v>
      </c>
      <c r="C27" s="153"/>
      <c r="D27" s="153"/>
      <c r="E27" s="190"/>
      <c r="F27" s="190"/>
    </row>
    <row r="28" spans="1:8" s="4" customFormat="1" ht="12.75" x14ac:dyDescent="0.2">
      <c r="A28" s="185"/>
      <c r="B28" s="191" t="s">
        <v>30</v>
      </c>
      <c r="C28" s="153"/>
      <c r="D28" s="153"/>
      <c r="E28" s="190"/>
      <c r="F28" s="190"/>
    </row>
    <row r="29" spans="1:8" s="4" customFormat="1" ht="12.75" x14ac:dyDescent="0.2">
      <c r="A29" s="185"/>
      <c r="B29" s="193"/>
      <c r="C29" s="89"/>
      <c r="D29" s="194"/>
      <c r="E29" s="131"/>
      <c r="F29" s="195"/>
    </row>
    <row r="30" spans="1:8" s="4" customFormat="1" ht="12.75" x14ac:dyDescent="0.2">
      <c r="A30" s="152"/>
      <c r="B30" s="98" t="s">
        <v>72</v>
      </c>
      <c r="C30" s="153"/>
      <c r="D30" s="154"/>
      <c r="E30" s="129"/>
      <c r="F30" s="139"/>
      <c r="G30" s="155"/>
      <c r="H30" s="155"/>
    </row>
    <row r="31" spans="1:8" s="4" customFormat="1" ht="12.75" x14ac:dyDescent="0.2">
      <c r="A31" s="152"/>
      <c r="B31" s="98" t="s">
        <v>73</v>
      </c>
      <c r="C31" s="153"/>
      <c r="D31" s="154"/>
      <c r="E31" s="129"/>
      <c r="F31" s="139"/>
      <c r="G31" s="155"/>
      <c r="H31" s="155"/>
    </row>
    <row r="32" spans="1:8" s="4" customFormat="1" ht="12.75" x14ac:dyDescent="0.2">
      <c r="A32" s="185"/>
      <c r="B32" s="193"/>
      <c r="C32" s="89"/>
      <c r="D32" s="194"/>
      <c r="E32" s="131"/>
      <c r="F32" s="195"/>
    </row>
    <row r="33" spans="1:8" s="4" customFormat="1" ht="13.5" x14ac:dyDescent="0.2">
      <c r="A33" s="152"/>
      <c r="B33" s="156" t="s">
        <v>75</v>
      </c>
      <c r="C33" s="153"/>
      <c r="D33" s="154"/>
      <c r="E33" s="129"/>
      <c r="F33" s="139"/>
      <c r="G33" s="155"/>
      <c r="H33" s="155"/>
    </row>
    <row r="34" spans="1:8" s="4" customFormat="1" ht="13.5" x14ac:dyDescent="0.2">
      <c r="A34" s="152"/>
      <c r="B34" s="156" t="s">
        <v>74</v>
      </c>
      <c r="C34" s="153"/>
      <c r="D34" s="154"/>
      <c r="E34" s="129"/>
      <c r="F34" s="139"/>
      <c r="G34" s="155"/>
      <c r="H34" s="155"/>
    </row>
    <row r="35" spans="1:8" s="4" customFormat="1" ht="13.5" x14ac:dyDescent="0.2">
      <c r="A35" s="152"/>
      <c r="B35" s="156"/>
      <c r="C35" s="153"/>
      <c r="D35" s="154"/>
      <c r="E35" s="129"/>
      <c r="F35" s="139"/>
      <c r="G35" s="155"/>
      <c r="H35" s="155"/>
    </row>
    <row r="36" spans="1:8" s="201" customFormat="1" ht="15.75" x14ac:dyDescent="0.2">
      <c r="A36" s="196"/>
      <c r="B36" s="197" t="s">
        <v>37</v>
      </c>
      <c r="C36" s="198" t="s">
        <v>4</v>
      </c>
      <c r="D36" s="199" t="s">
        <v>9</v>
      </c>
      <c r="E36" s="200" t="s">
        <v>4</v>
      </c>
      <c r="F36" s="200"/>
    </row>
    <row r="37" spans="1:8" s="48" customFormat="1" x14ac:dyDescent="0.2">
      <c r="A37" s="202"/>
      <c r="B37" s="203"/>
      <c r="C37" s="202"/>
      <c r="D37" s="204"/>
      <c r="E37" s="205"/>
      <c r="F37" s="205"/>
    </row>
    <row r="38" spans="1:8" s="201" customFormat="1" ht="13.5" x14ac:dyDescent="0.2">
      <c r="A38" s="196" t="s">
        <v>9</v>
      </c>
      <c r="B38" s="206" t="s">
        <v>0</v>
      </c>
      <c r="C38" s="198" t="s">
        <v>4</v>
      </c>
      <c r="D38" s="199" t="s">
        <v>9</v>
      </c>
      <c r="E38" s="200" t="s">
        <v>4</v>
      </c>
      <c r="F38" s="200"/>
    </row>
    <row r="39" spans="1:8" s="47" customFormat="1" x14ac:dyDescent="0.2">
      <c r="A39" s="202"/>
      <c r="B39" s="203"/>
      <c r="C39" s="202"/>
      <c r="D39" s="204"/>
      <c r="E39" s="205"/>
      <c r="F39" s="205"/>
    </row>
    <row r="40" spans="1:8" s="48" customFormat="1" ht="36" x14ac:dyDescent="0.2">
      <c r="A40" s="118">
        <f>IF(B39="",MAX($A$32:A39)+1,"")</f>
        <v>1</v>
      </c>
      <c r="B40" s="71" t="s">
        <v>67</v>
      </c>
      <c r="C40" s="207" t="s">
        <v>14</v>
      </c>
      <c r="D40" s="91">
        <v>285</v>
      </c>
      <c r="E40" s="240"/>
      <c r="F40" s="208">
        <f>+D40*E40</f>
        <v>0</v>
      </c>
    </row>
    <row r="41" spans="1:8" s="48" customFormat="1" x14ac:dyDescent="0.2">
      <c r="A41" s="118" t="str">
        <f>IF(B40="",MAX($A$32:A40)+1,"")</f>
        <v/>
      </c>
      <c r="B41" s="209"/>
      <c r="C41" s="202"/>
      <c r="D41" s="204"/>
      <c r="E41" s="205"/>
      <c r="F41" s="208"/>
    </row>
    <row r="42" spans="1:8" s="47" customFormat="1" ht="36" x14ac:dyDescent="0.2">
      <c r="A42" s="118">
        <f>IF(B41="",MAX($A$32:A41)+1,"")</f>
        <v>2</v>
      </c>
      <c r="B42" s="71" t="s">
        <v>68</v>
      </c>
      <c r="C42" s="207" t="s">
        <v>14</v>
      </c>
      <c r="D42" s="91">
        <v>170</v>
      </c>
      <c r="E42" s="240"/>
      <c r="F42" s="208">
        <f>+D42*E42</f>
        <v>0</v>
      </c>
    </row>
    <row r="43" spans="1:8" s="47" customFormat="1" x14ac:dyDescent="0.2">
      <c r="A43" s="118" t="str">
        <f>IF(B42="",MAX($A$32:A42)+1,"")</f>
        <v/>
      </c>
      <c r="B43" s="203"/>
      <c r="C43" s="202"/>
      <c r="D43" s="204"/>
      <c r="E43" s="205"/>
      <c r="F43" s="208"/>
    </row>
    <row r="44" spans="1:8" s="47" customFormat="1" ht="24" x14ac:dyDescent="0.2">
      <c r="A44" s="118">
        <f>IF(B43="",MAX($A$32:A43)+1,"")</f>
        <v>3</v>
      </c>
      <c r="B44" s="210" t="s">
        <v>69</v>
      </c>
      <c r="C44" s="207" t="s">
        <v>14</v>
      </c>
      <c r="D44" s="91">
        <v>10</v>
      </c>
      <c r="E44" s="240"/>
      <c r="F44" s="208">
        <f>+D44*E44</f>
        <v>0</v>
      </c>
    </row>
    <row r="45" spans="1:8" s="47" customFormat="1" x14ac:dyDescent="0.2">
      <c r="A45" s="118"/>
      <c r="B45" s="211"/>
      <c r="C45" s="207"/>
      <c r="D45" s="91"/>
      <c r="E45" s="212"/>
      <c r="F45" s="208"/>
    </row>
    <row r="46" spans="1:8" s="48" customFormat="1" x14ac:dyDescent="0.2">
      <c r="A46" s="118"/>
      <c r="B46" s="203"/>
      <c r="C46" s="207"/>
      <c r="D46" s="91"/>
      <c r="E46" s="213"/>
      <c r="F46" s="208"/>
    </row>
    <row r="47" spans="1:8" s="201" customFormat="1" ht="13.5" x14ac:dyDescent="0.2">
      <c r="A47" s="118"/>
      <c r="B47" s="206" t="s">
        <v>1</v>
      </c>
      <c r="C47" s="207" t="s">
        <v>4</v>
      </c>
      <c r="D47" s="91" t="s">
        <v>9</v>
      </c>
      <c r="E47" s="213"/>
      <c r="F47" s="208"/>
    </row>
    <row r="48" spans="1:8" s="48" customFormat="1" x14ac:dyDescent="0.2">
      <c r="A48" s="118" t="str">
        <f>IF(B47="",MAX($A$32:A47)+1,"")</f>
        <v/>
      </c>
      <c r="B48" s="203"/>
      <c r="C48" s="207"/>
      <c r="D48" s="91"/>
      <c r="E48" s="213"/>
      <c r="F48" s="208"/>
    </row>
    <row r="49" spans="1:7" s="48" customFormat="1" ht="72" x14ac:dyDescent="0.2">
      <c r="A49" s="118">
        <f>IF(B48="",MAX($A$32:A48)+1,"")</f>
        <v>4</v>
      </c>
      <c r="B49" s="214" t="s">
        <v>43</v>
      </c>
      <c r="C49" s="207" t="s">
        <v>10</v>
      </c>
      <c r="D49" s="91">
        <v>1</v>
      </c>
      <c r="E49" s="240"/>
      <c r="F49" s="208">
        <f>+D49*E49</f>
        <v>0</v>
      </c>
    </row>
    <row r="50" spans="1:7" s="48" customFormat="1" ht="84" x14ac:dyDescent="0.2">
      <c r="A50" s="118"/>
      <c r="B50" s="119" t="s">
        <v>76</v>
      </c>
      <c r="C50" s="207"/>
      <c r="D50" s="91"/>
      <c r="E50" s="215"/>
      <c r="F50" s="208"/>
    </row>
    <row r="51" spans="1:7" s="48" customFormat="1" x14ac:dyDescent="0.2">
      <c r="A51" s="118" t="str">
        <f>IF(B49="",MAX($A$32:A49)+1,"")</f>
        <v/>
      </c>
      <c r="B51" s="119"/>
      <c r="C51" s="202"/>
      <c r="D51" s="204"/>
      <c r="E51" s="216"/>
      <c r="F51" s="208"/>
    </row>
    <row r="52" spans="1:7" s="48" customFormat="1" ht="60" x14ac:dyDescent="0.2">
      <c r="A52" s="118">
        <f>IF(B51="",MAX($A$32:A51)+1,"")</f>
        <v>5</v>
      </c>
      <c r="B52" s="217" t="s">
        <v>77</v>
      </c>
      <c r="C52" s="218" t="s">
        <v>13</v>
      </c>
      <c r="D52" s="219">
        <v>3</v>
      </c>
      <c r="E52" s="240"/>
      <c r="F52" s="208">
        <f>+D52*E52</f>
        <v>0</v>
      </c>
    </row>
    <row r="53" spans="1:7" s="48" customFormat="1" x14ac:dyDescent="0.2">
      <c r="A53" s="118" t="str">
        <f>IF(B52="",MAX($A$32:A52)+1,"")</f>
        <v/>
      </c>
      <c r="B53" s="217"/>
      <c r="C53" s="218"/>
      <c r="D53" s="219"/>
      <c r="E53" s="220"/>
      <c r="F53" s="208"/>
    </row>
    <row r="54" spans="1:7" s="48" customFormat="1" ht="84" x14ac:dyDescent="0.2">
      <c r="A54" s="118">
        <f>IF(B53="",MAX($A$32:A53)+1,"")</f>
        <v>6</v>
      </c>
      <c r="B54" s="221" t="s">
        <v>42</v>
      </c>
      <c r="C54" s="218" t="s">
        <v>13</v>
      </c>
      <c r="D54" s="219">
        <v>15</v>
      </c>
      <c r="E54" s="240"/>
      <c r="F54" s="208">
        <f>+D54*E54</f>
        <v>0</v>
      </c>
      <c r="G54" s="90"/>
    </row>
    <row r="55" spans="1:7" s="48" customFormat="1" ht="48" x14ac:dyDescent="0.2">
      <c r="A55" s="118"/>
      <c r="B55" s="222" t="s">
        <v>41</v>
      </c>
      <c r="C55" s="218"/>
      <c r="D55" s="219"/>
      <c r="E55" s="215"/>
      <c r="F55" s="208"/>
    </row>
    <row r="56" spans="1:7" s="48" customFormat="1" ht="60" x14ac:dyDescent="0.2">
      <c r="A56" s="118"/>
      <c r="B56" s="221" t="s">
        <v>78</v>
      </c>
      <c r="C56" s="218"/>
      <c r="D56" s="219"/>
      <c r="E56" s="215"/>
      <c r="F56" s="208"/>
    </row>
    <row r="57" spans="1:7" s="48" customFormat="1" x14ac:dyDescent="0.2">
      <c r="A57" s="118" t="str">
        <f>IF(B54="",MAX($A$32:A54)+1,"")</f>
        <v/>
      </c>
      <c r="B57" s="71"/>
      <c r="C57" s="218"/>
      <c r="D57" s="219"/>
      <c r="E57" s="220"/>
      <c r="F57" s="208"/>
    </row>
    <row r="58" spans="1:7" s="48" customFormat="1" ht="84" x14ac:dyDescent="0.2">
      <c r="A58" s="118">
        <f>IF(B57="",MAX($A$32:A57)+1,"")</f>
        <v>7</v>
      </c>
      <c r="B58" s="223" t="s">
        <v>44</v>
      </c>
      <c r="C58" s="218" t="s">
        <v>13</v>
      </c>
      <c r="D58" s="219">
        <v>1</v>
      </c>
      <c r="E58" s="240"/>
      <c r="F58" s="208">
        <f>+D58*E58</f>
        <v>0</v>
      </c>
    </row>
    <row r="59" spans="1:7" s="48" customFormat="1" ht="60" x14ac:dyDescent="0.2">
      <c r="A59" s="118"/>
      <c r="B59" s="223" t="s">
        <v>45</v>
      </c>
      <c r="C59" s="218"/>
      <c r="D59" s="219"/>
      <c r="E59" s="215"/>
      <c r="F59" s="208"/>
    </row>
    <row r="60" spans="1:7" s="48" customFormat="1" ht="72" x14ac:dyDescent="0.2">
      <c r="A60" s="118"/>
      <c r="B60" s="223" t="s">
        <v>79</v>
      </c>
      <c r="C60" s="218"/>
      <c r="D60" s="219"/>
      <c r="E60" s="215"/>
      <c r="F60" s="208"/>
    </row>
    <row r="61" spans="1:7" s="48" customFormat="1" x14ac:dyDescent="0.2">
      <c r="A61" s="118" t="str">
        <f>IF(B58="",MAX($A$32:A58)+1,"")</f>
        <v/>
      </c>
      <c r="B61" s="224"/>
      <c r="C61" s="202"/>
      <c r="D61" s="204"/>
      <c r="E61" s="216"/>
      <c r="F61" s="208"/>
    </row>
    <row r="62" spans="1:7" s="48" customFormat="1" ht="60" x14ac:dyDescent="0.2">
      <c r="A62" s="118">
        <f>IF(B61="",MAX($A$32:A61)+1,"")</f>
        <v>8</v>
      </c>
      <c r="B62" s="214" t="s">
        <v>36</v>
      </c>
      <c r="C62" s="218" t="s">
        <v>13</v>
      </c>
      <c r="D62" s="219">
        <v>2</v>
      </c>
      <c r="E62" s="240"/>
      <c r="F62" s="208">
        <f>+D62*E62</f>
        <v>0</v>
      </c>
    </row>
    <row r="63" spans="1:7" s="48" customFormat="1" ht="48" x14ac:dyDescent="0.2">
      <c r="A63" s="118"/>
      <c r="B63" s="214" t="s">
        <v>80</v>
      </c>
      <c r="C63" s="218"/>
      <c r="D63" s="219"/>
      <c r="E63" s="216"/>
      <c r="F63" s="208"/>
    </row>
    <row r="64" spans="1:7" s="48" customFormat="1" x14ac:dyDescent="0.2">
      <c r="A64" s="118" t="str">
        <f>IF(B62="",MAX($A$32:A62)+1,"")</f>
        <v/>
      </c>
      <c r="B64" s="71"/>
      <c r="C64" s="202"/>
      <c r="E64" s="216"/>
      <c r="F64" s="208"/>
    </row>
    <row r="65" spans="1:6" s="48" customFormat="1" ht="60" x14ac:dyDescent="0.2">
      <c r="A65" s="118">
        <f>IF(B64="",MAX($A$32:A64)+1,"")</f>
        <v>9</v>
      </c>
      <c r="B65" s="217" t="s">
        <v>81</v>
      </c>
      <c r="C65" s="218" t="s">
        <v>13</v>
      </c>
      <c r="D65" s="219">
        <v>2</v>
      </c>
      <c r="E65" s="240"/>
      <c r="F65" s="208">
        <f>+D65*E65</f>
        <v>0</v>
      </c>
    </row>
    <row r="66" spans="1:6" s="48" customFormat="1" x14ac:dyDescent="0.2">
      <c r="A66" s="118" t="str">
        <f>IF(B65="",MAX($A$32:A65)+1,"")</f>
        <v/>
      </c>
      <c r="B66" s="71"/>
      <c r="C66" s="202"/>
      <c r="D66" s="204"/>
      <c r="E66" s="216"/>
      <c r="F66" s="208"/>
    </row>
    <row r="67" spans="1:6" s="48" customFormat="1" ht="36" x14ac:dyDescent="0.2">
      <c r="A67" s="118">
        <f>IF(B66="",MAX($A$32:A66)+1,"")</f>
        <v>10</v>
      </c>
      <c r="B67" s="217" t="s">
        <v>82</v>
      </c>
      <c r="C67" s="218" t="s">
        <v>13</v>
      </c>
      <c r="D67" s="225">
        <v>2</v>
      </c>
      <c r="E67" s="240"/>
      <c r="F67" s="208">
        <f>+D67*E67</f>
        <v>0</v>
      </c>
    </row>
    <row r="68" spans="1:6" s="48" customFormat="1" x14ac:dyDescent="0.2">
      <c r="A68" s="118" t="str">
        <f>IF(B67="",MAX($A$32:A67)+1,"")</f>
        <v/>
      </c>
      <c r="B68" s="71"/>
      <c r="C68" s="202"/>
      <c r="D68" s="204"/>
      <c r="E68" s="216"/>
      <c r="F68" s="208"/>
    </row>
    <row r="69" spans="1:6" s="48" customFormat="1" ht="36" x14ac:dyDescent="0.2">
      <c r="A69" s="118">
        <f>IF(B68="",MAX($A$32:A68)+1,"")</f>
        <v>11</v>
      </c>
      <c r="B69" s="217" t="s">
        <v>83</v>
      </c>
      <c r="C69" s="218" t="s">
        <v>13</v>
      </c>
      <c r="D69" s="225">
        <v>2</v>
      </c>
      <c r="E69" s="240"/>
      <c r="F69" s="208">
        <f>+D69*E69</f>
        <v>0</v>
      </c>
    </row>
    <row r="70" spans="1:6" s="48" customFormat="1" x14ac:dyDescent="0.2">
      <c r="A70" s="118" t="str">
        <f>IF(B69="",MAX($A$32:A69)+1,"")</f>
        <v/>
      </c>
      <c r="B70" s="71"/>
      <c r="C70" s="202"/>
      <c r="D70" s="204"/>
      <c r="E70" s="216"/>
      <c r="F70" s="208"/>
    </row>
    <row r="71" spans="1:6" s="48" customFormat="1" ht="60" x14ac:dyDescent="0.2">
      <c r="A71" s="118">
        <f>IF(B70="",MAX($A$32:A70)+1,"")</f>
        <v>12</v>
      </c>
      <c r="B71" s="217" t="s">
        <v>84</v>
      </c>
      <c r="C71" s="218" t="s">
        <v>13</v>
      </c>
      <c r="D71" s="219">
        <v>1</v>
      </c>
      <c r="E71" s="240"/>
      <c r="F71" s="208">
        <f>+D71*E71</f>
        <v>0</v>
      </c>
    </row>
    <row r="72" spans="1:6" s="48" customFormat="1" x14ac:dyDescent="0.2">
      <c r="A72" s="118" t="str">
        <f>IF(B71="",MAX($A$32:A71)+1,"")</f>
        <v/>
      </c>
      <c r="B72" s="71"/>
      <c r="C72" s="202"/>
      <c r="D72" s="204"/>
      <c r="E72" s="216"/>
      <c r="F72" s="208"/>
    </row>
    <row r="73" spans="1:6" s="48" customFormat="1" x14ac:dyDescent="0.2">
      <c r="A73" s="118">
        <f>IF(B72="",MAX($A$32:A72)+1,"")</f>
        <v>13</v>
      </c>
      <c r="B73" s="226" t="s">
        <v>70</v>
      </c>
      <c r="C73" s="207" t="s">
        <v>13</v>
      </c>
      <c r="D73" s="91">
        <v>1</v>
      </c>
      <c r="E73" s="240"/>
      <c r="F73" s="208">
        <f>+D73*E73</f>
        <v>0</v>
      </c>
    </row>
    <row r="74" spans="1:6" s="48" customFormat="1" x14ac:dyDescent="0.2">
      <c r="A74" s="118" t="str">
        <f>IF(B73="",MAX($A$32:A73)+1,"")</f>
        <v/>
      </c>
      <c r="B74" s="203"/>
      <c r="C74" s="202"/>
      <c r="D74" s="204"/>
      <c r="E74" s="216"/>
      <c r="F74" s="208"/>
    </row>
    <row r="75" spans="1:6" s="48" customFormat="1" ht="36" x14ac:dyDescent="0.2">
      <c r="A75" s="118">
        <f>IF(B74="",MAX($A$32:A74)+1,"")</f>
        <v>14</v>
      </c>
      <c r="B75" s="227" t="s">
        <v>31</v>
      </c>
      <c r="C75" s="207" t="s">
        <v>10</v>
      </c>
      <c r="D75" s="228">
        <v>1</v>
      </c>
      <c r="E75" s="240"/>
      <c r="F75" s="208">
        <f>+D75*E75</f>
        <v>0</v>
      </c>
    </row>
    <row r="76" spans="1:6" s="48" customFormat="1" x14ac:dyDescent="0.2">
      <c r="A76" s="118" t="str">
        <f>IF(B75="",MAX($A$32:A75)+1,"")</f>
        <v/>
      </c>
      <c r="B76" s="203"/>
      <c r="C76" s="202"/>
      <c r="D76" s="204"/>
      <c r="E76" s="216"/>
      <c r="F76" s="208"/>
    </row>
    <row r="77" spans="1:6" s="48" customFormat="1" ht="60" x14ac:dyDescent="0.2">
      <c r="A77" s="118">
        <f>IF(B76="",MAX($A$32:A76)+1,"")</f>
        <v>15</v>
      </c>
      <c r="B77" s="227" t="s">
        <v>32</v>
      </c>
      <c r="C77" s="207" t="s">
        <v>10</v>
      </c>
      <c r="D77" s="228">
        <v>1</v>
      </c>
      <c r="E77" s="240"/>
      <c r="F77" s="208">
        <f>+D77*E77</f>
        <v>0</v>
      </c>
    </row>
    <row r="78" spans="1:6" s="48" customFormat="1" x14ac:dyDescent="0.2">
      <c r="A78" s="118" t="str">
        <f>IF(B77="",MAX($A$32:A77)+1,"")</f>
        <v/>
      </c>
      <c r="B78" s="203"/>
      <c r="C78" s="202"/>
      <c r="D78" s="204"/>
      <c r="E78" s="216"/>
      <c r="F78" s="208"/>
    </row>
    <row r="79" spans="1:6" s="48" customFormat="1" ht="60" x14ac:dyDescent="0.2">
      <c r="A79" s="118">
        <f>IF(B78="",MAX($A$32:A78)+1,"")</f>
        <v>16</v>
      </c>
      <c r="B79" s="227" t="s">
        <v>46</v>
      </c>
      <c r="C79" s="207" t="s">
        <v>10</v>
      </c>
      <c r="D79" s="228">
        <v>1</v>
      </c>
      <c r="E79" s="240"/>
      <c r="F79" s="208">
        <f>+D79*E79</f>
        <v>0</v>
      </c>
    </row>
    <row r="80" spans="1:6" s="48" customFormat="1" x14ac:dyDescent="0.2">
      <c r="A80" s="118" t="str">
        <f>IF(B79="",MAX($A$32:A79)+1,"")</f>
        <v/>
      </c>
      <c r="B80" s="227"/>
      <c r="C80" s="207"/>
      <c r="D80" s="228"/>
      <c r="E80" s="213"/>
      <c r="F80" s="208"/>
    </row>
    <row r="81" spans="1:6" s="48" customFormat="1" ht="72" x14ac:dyDescent="0.2">
      <c r="A81" s="118">
        <f>IF(B80="",MAX($A$32:A80)+1,"")</f>
        <v>17</v>
      </c>
      <c r="B81" s="227" t="s">
        <v>33</v>
      </c>
      <c r="C81" s="207" t="s">
        <v>10</v>
      </c>
      <c r="D81" s="228">
        <v>1</v>
      </c>
      <c r="E81" s="240"/>
      <c r="F81" s="208">
        <f>+D81*E81</f>
        <v>0</v>
      </c>
    </row>
    <row r="82" spans="1:6" s="48" customFormat="1" ht="12.75" thickBot="1" x14ac:dyDescent="0.25">
      <c r="A82" s="229"/>
      <c r="B82" s="203"/>
      <c r="C82" s="202"/>
      <c r="D82" s="204"/>
      <c r="E82" s="216"/>
      <c r="F82" s="208"/>
    </row>
    <row r="83" spans="1:6" s="76" customFormat="1" ht="21" customHeight="1" thickTop="1" thickBot="1" x14ac:dyDescent="0.25">
      <c r="A83" s="230"/>
      <c r="B83" s="231" t="str">
        <f>+CONCATENATE("REKAPITULACIJA - ",B38)</f>
        <v>REKAPITULACIJA - A. INSTALACIJA</v>
      </c>
      <c r="C83" s="232"/>
      <c r="D83" s="233"/>
      <c r="E83" s="234"/>
      <c r="F83" s="235">
        <f>SUM(F40:F45)</f>
        <v>0</v>
      </c>
    </row>
    <row r="84" spans="1:6" s="76" customFormat="1" ht="21" customHeight="1" thickTop="1" thickBot="1" x14ac:dyDescent="0.25">
      <c r="A84" s="230"/>
      <c r="B84" s="231" t="str">
        <f>+CONCATENATE("REKAPITULACIJA - ",B47)</f>
        <v>REKAPITULACIJA - B. OPREMA IN MATERIAL</v>
      </c>
      <c r="C84" s="232"/>
      <c r="D84" s="233"/>
      <c r="E84" s="234"/>
      <c r="F84" s="235">
        <f>SUM(F49:F82)</f>
        <v>0</v>
      </c>
    </row>
    <row r="85" spans="1:6" s="92" customFormat="1" ht="14.25" thickTop="1" thickBot="1" x14ac:dyDescent="0.25">
      <c r="A85" s="93"/>
      <c r="B85" s="94"/>
      <c r="C85" s="95"/>
      <c r="D85" s="96"/>
      <c r="E85" s="129"/>
      <c r="F85" s="139"/>
    </row>
    <row r="86" spans="1:6" s="76" customFormat="1" ht="21" customHeight="1" thickTop="1" thickBot="1" x14ac:dyDescent="0.25">
      <c r="A86" s="230"/>
      <c r="B86" s="231" t="str">
        <f>+CONCATENATE("REKAPITULACIJA - ",B36)</f>
        <v>REKAPITULACIJA - 1.PROTIVLOMNI SISTEM</v>
      </c>
      <c r="C86" s="232"/>
      <c r="D86" s="233"/>
      <c r="E86" s="234"/>
      <c r="F86" s="235">
        <f>SUM(F83:F84)</f>
        <v>0</v>
      </c>
    </row>
    <row r="87" spans="1:6" s="48" customFormat="1" ht="12.75" thickTop="1" x14ac:dyDescent="0.2">
      <c r="A87" s="229"/>
      <c r="B87" s="203"/>
      <c r="C87" s="202"/>
      <c r="D87" s="204"/>
      <c r="E87" s="216"/>
      <c r="F87" s="208"/>
    </row>
    <row r="88" spans="1:6" s="92" customFormat="1" ht="15.75" x14ac:dyDescent="0.2">
      <c r="A88" s="93"/>
      <c r="B88" s="236" t="s">
        <v>58</v>
      </c>
      <c r="C88" s="95"/>
      <c r="D88" s="96"/>
      <c r="E88" s="129"/>
      <c r="F88" s="139"/>
    </row>
    <row r="89" spans="1:6" s="92" customFormat="1" ht="15.75" x14ac:dyDescent="0.2">
      <c r="A89" s="93"/>
      <c r="B89" s="236"/>
      <c r="C89" s="95"/>
      <c r="D89" s="96"/>
      <c r="E89" s="129"/>
      <c r="F89" s="139"/>
    </row>
    <row r="90" spans="1:6" s="92" customFormat="1" ht="12.75" x14ac:dyDescent="0.2">
      <c r="A90" s="93"/>
      <c r="B90" s="97" t="s">
        <v>47</v>
      </c>
      <c r="C90" s="95"/>
      <c r="D90" s="96"/>
      <c r="E90" s="129"/>
      <c r="F90" s="131"/>
    </row>
    <row r="91" spans="1:6" s="92" customFormat="1" ht="12.75" x14ac:dyDescent="0.2">
      <c r="A91" s="93"/>
      <c r="B91" s="98" t="s">
        <v>48</v>
      </c>
      <c r="C91" s="95"/>
      <c r="D91" s="96"/>
      <c r="E91" s="129"/>
      <c r="F91" s="131"/>
    </row>
    <row r="92" spans="1:6" s="92" customFormat="1" ht="12.75" x14ac:dyDescent="0.2">
      <c r="A92" s="93"/>
      <c r="B92" s="98" t="s">
        <v>49</v>
      </c>
      <c r="C92" s="95"/>
      <c r="D92" s="96"/>
      <c r="E92" s="129"/>
      <c r="F92" s="131"/>
    </row>
    <row r="93" spans="1:6" s="92" customFormat="1" ht="12.75" x14ac:dyDescent="0.2">
      <c r="A93" s="93"/>
      <c r="B93" s="98" t="s">
        <v>50</v>
      </c>
      <c r="C93" s="95"/>
      <c r="D93" s="96"/>
      <c r="E93" s="129"/>
      <c r="F93" s="131"/>
    </row>
    <row r="94" spans="1:6" s="92" customFormat="1" ht="12.75" x14ac:dyDescent="0.2">
      <c r="A94" s="93"/>
      <c r="B94" s="98" t="s">
        <v>51</v>
      </c>
      <c r="C94" s="95"/>
      <c r="D94" s="96"/>
      <c r="E94" s="129"/>
      <c r="F94" s="131"/>
    </row>
    <row r="95" spans="1:6" s="92" customFormat="1" ht="12.75" x14ac:dyDescent="0.2">
      <c r="A95" s="93"/>
      <c r="B95" s="98"/>
      <c r="C95" s="95"/>
      <c r="D95" s="96"/>
      <c r="E95" s="129"/>
      <c r="F95" s="131"/>
    </row>
    <row r="96" spans="1:6" s="92" customFormat="1" ht="12.75" x14ac:dyDescent="0.2">
      <c r="A96" s="93"/>
      <c r="B96" s="98" t="s">
        <v>52</v>
      </c>
      <c r="C96" s="95"/>
      <c r="D96" s="96"/>
      <c r="E96" s="129"/>
      <c r="F96" s="131"/>
    </row>
    <row r="97" spans="1:6" s="92" customFormat="1" ht="12.75" x14ac:dyDescent="0.2">
      <c r="A97" s="93"/>
      <c r="B97" s="98" t="s">
        <v>57</v>
      </c>
      <c r="C97" s="95"/>
      <c r="D97" s="96"/>
      <c r="E97" s="129"/>
      <c r="F97" s="131"/>
    </row>
    <row r="98" spans="1:6" s="92" customFormat="1" ht="12.75" x14ac:dyDescent="0.2">
      <c r="A98" s="93"/>
      <c r="B98" s="98" t="s">
        <v>53</v>
      </c>
      <c r="C98" s="95"/>
      <c r="D98" s="96"/>
      <c r="E98" s="129"/>
      <c r="F98" s="131"/>
    </row>
    <row r="99" spans="1:6" s="92" customFormat="1" ht="12.75" x14ac:dyDescent="0.2">
      <c r="A99" s="93"/>
      <c r="B99" s="98" t="s">
        <v>54</v>
      </c>
      <c r="C99" s="95"/>
      <c r="D99" s="96"/>
      <c r="E99" s="129"/>
      <c r="F99" s="131"/>
    </row>
    <row r="100" spans="1:6" s="103" customFormat="1" ht="13.5" x14ac:dyDescent="0.2">
      <c r="A100" s="99"/>
      <c r="B100" s="100"/>
      <c r="C100" s="101"/>
      <c r="D100" s="102"/>
      <c r="E100" s="130"/>
      <c r="F100" s="130"/>
    </row>
    <row r="101" spans="1:6" ht="24" x14ac:dyDescent="0.2">
      <c r="A101" s="86">
        <f>IF(B100="",MAX($A$9:A100)+1,"")</f>
        <v>18</v>
      </c>
      <c r="B101" s="104" t="s">
        <v>66</v>
      </c>
      <c r="C101" s="89" t="s">
        <v>55</v>
      </c>
      <c r="D101" s="91">
        <v>175</v>
      </c>
      <c r="E101" s="240"/>
      <c r="F101" s="140">
        <f>D101*E101</f>
        <v>0</v>
      </c>
    </row>
    <row r="102" spans="1:6" ht="13.5" x14ac:dyDescent="0.2">
      <c r="A102" s="105"/>
      <c r="B102" s="104"/>
      <c r="C102" s="89"/>
      <c r="D102" s="91"/>
      <c r="E102" s="131"/>
      <c r="F102" s="140"/>
    </row>
    <row r="103" spans="1:6" ht="48" x14ac:dyDescent="0.2">
      <c r="A103" s="86">
        <f>IF(B102="",MAX($A$9:A102)+1,"")</f>
        <v>19</v>
      </c>
      <c r="B103" s="104" t="s">
        <v>65</v>
      </c>
      <c r="C103" s="89" t="s">
        <v>10</v>
      </c>
      <c r="D103" s="91">
        <v>1</v>
      </c>
      <c r="E103" s="240"/>
      <c r="F103" s="140">
        <f>D103*E103</f>
        <v>0</v>
      </c>
    </row>
    <row r="104" spans="1:6" s="108" customFormat="1" ht="12" customHeight="1" x14ac:dyDescent="0.2">
      <c r="A104" s="106"/>
      <c r="B104" s="107"/>
      <c r="C104" s="89"/>
      <c r="D104" s="91"/>
      <c r="E104" s="131"/>
      <c r="F104" s="139"/>
    </row>
    <row r="105" spans="1:6" ht="36" x14ac:dyDescent="0.2">
      <c r="A105" s="86">
        <f>IF(B104="",MAX($A$9:A104)+1,"")</f>
        <v>20</v>
      </c>
      <c r="B105" s="104" t="s">
        <v>56</v>
      </c>
      <c r="C105" s="89" t="s">
        <v>10</v>
      </c>
      <c r="D105" s="91">
        <v>1</v>
      </c>
      <c r="E105" s="240"/>
      <c r="F105" s="140">
        <f>D105*E105</f>
        <v>0</v>
      </c>
    </row>
    <row r="106" spans="1:6" s="108" customFormat="1" ht="12" customHeight="1" thickBot="1" x14ac:dyDescent="0.25">
      <c r="A106" s="106"/>
      <c r="B106" s="107"/>
      <c r="C106" s="89"/>
      <c r="D106" s="91"/>
      <c r="E106" s="131"/>
      <c r="F106" s="139"/>
    </row>
    <row r="107" spans="1:6" s="113" customFormat="1" ht="30" customHeight="1" thickTop="1" thickBot="1" x14ac:dyDescent="0.25">
      <c r="A107" s="109"/>
      <c r="B107" s="110" t="str">
        <f>+CONCATENATE("REKAPITULACIJA - ",B88)</f>
        <v>REKAPITULACIJA - 2.DEMONTAŽA OBSTOJEČE PROTIVLOMNE ZAŠČITE</v>
      </c>
      <c r="C107" s="111"/>
      <c r="D107" s="112"/>
      <c r="E107" s="132"/>
      <c r="F107" s="141">
        <f>SUM(F100:F105)</f>
        <v>0</v>
      </c>
    </row>
    <row r="108" spans="1:6" s="92" customFormat="1" ht="13.5" thickTop="1" x14ac:dyDescent="0.2">
      <c r="A108" s="114"/>
      <c r="B108" s="115"/>
      <c r="C108" s="116"/>
      <c r="D108" s="91"/>
      <c r="E108" s="131"/>
      <c r="F108" s="131"/>
    </row>
    <row r="109" spans="1:6" s="201" customFormat="1" ht="15.75" x14ac:dyDescent="0.2">
      <c r="A109" s="237"/>
      <c r="B109" s="197" t="s">
        <v>59</v>
      </c>
      <c r="C109" s="198" t="s">
        <v>4</v>
      </c>
      <c r="D109" s="199" t="s">
        <v>9</v>
      </c>
      <c r="E109" s="200"/>
      <c r="F109" s="200"/>
    </row>
    <row r="110" spans="1:6" s="48" customFormat="1" x14ac:dyDescent="0.2">
      <c r="A110" s="202"/>
      <c r="B110" s="203"/>
      <c r="C110" s="202"/>
      <c r="D110" s="204"/>
      <c r="E110" s="205"/>
      <c r="F110" s="205"/>
    </row>
    <row r="111" spans="1:6" s="48" customFormat="1" ht="60" x14ac:dyDescent="0.2">
      <c r="A111" s="118">
        <f>IF(B110="",MAX($A$32:A110)+1,"")</f>
        <v>21</v>
      </c>
      <c r="B111" s="238" t="s">
        <v>60</v>
      </c>
      <c r="C111" s="207" t="s">
        <v>28</v>
      </c>
      <c r="D111" s="228">
        <v>10</v>
      </c>
      <c r="E111" s="240"/>
      <c r="F111" s="208">
        <f>+D111*E111</f>
        <v>0</v>
      </c>
    </row>
    <row r="112" spans="1:6" s="48" customFormat="1" x14ac:dyDescent="0.2">
      <c r="A112" s="118" t="str">
        <f>IF(B111="",MAX($A$32:A111)+1,"")</f>
        <v/>
      </c>
      <c r="B112" s="202"/>
      <c r="C112" s="202"/>
      <c r="D112" s="239"/>
      <c r="E112" s="205"/>
      <c r="F112" s="208"/>
    </row>
    <row r="113" spans="1:10" s="48" customFormat="1" ht="60" x14ac:dyDescent="0.25">
      <c r="A113" s="118">
        <f>IF(B112="",MAX($A$43:A112)+1,"")</f>
        <v>22</v>
      </c>
      <c r="B113" s="119" t="s">
        <v>62</v>
      </c>
      <c r="C113" s="120" t="s">
        <v>28</v>
      </c>
      <c r="D113" s="91">
        <v>32</v>
      </c>
      <c r="E113" s="240"/>
      <c r="F113" s="140">
        <f>D113*E113</f>
        <v>0</v>
      </c>
      <c r="G113" s="121"/>
      <c r="H113" s="122"/>
      <c r="I113" s="122"/>
      <c r="J113" s="122"/>
    </row>
    <row r="114" spans="1:10" s="48" customFormat="1" ht="36" x14ac:dyDescent="0.25">
      <c r="A114" s="105"/>
      <c r="B114" s="119" t="s">
        <v>64</v>
      </c>
      <c r="C114" s="120"/>
      <c r="D114" s="91"/>
      <c r="E114" s="133"/>
      <c r="F114" s="140"/>
      <c r="G114" s="121"/>
      <c r="H114" s="122"/>
      <c r="I114" s="122"/>
      <c r="J114" s="122"/>
    </row>
    <row r="115" spans="1:10" s="92" customFormat="1" x14ac:dyDescent="0.2">
      <c r="A115" s="86"/>
      <c r="B115" s="104"/>
      <c r="C115" s="89"/>
      <c r="D115" s="91"/>
      <c r="E115" s="131"/>
      <c r="F115" s="131"/>
      <c r="G115" s="123"/>
    </row>
    <row r="116" spans="1:10" s="15" customFormat="1" ht="72" x14ac:dyDescent="0.2">
      <c r="A116" s="118">
        <f>IF(B115="",MAX($A$43:A115)+1,"")</f>
        <v>23</v>
      </c>
      <c r="B116" s="87" t="s">
        <v>61</v>
      </c>
      <c r="C116" s="89"/>
      <c r="D116" s="228"/>
      <c r="E116" s="129"/>
      <c r="F116" s="208">
        <f>(F86+F107)*0.1</f>
        <v>0</v>
      </c>
    </row>
    <row r="117" spans="1:10" s="15" customFormat="1" ht="24" x14ac:dyDescent="0.2">
      <c r="A117" s="86"/>
      <c r="B117" s="87" t="s">
        <v>85</v>
      </c>
      <c r="C117" s="89"/>
      <c r="D117" s="228"/>
      <c r="E117" s="129"/>
      <c r="F117" s="208"/>
    </row>
    <row r="118" spans="1:10" s="15" customFormat="1" ht="12.75" thickBot="1" x14ac:dyDescent="0.25">
      <c r="A118" s="86"/>
      <c r="B118" s="88"/>
      <c r="C118" s="89"/>
      <c r="D118" s="228"/>
      <c r="E118" s="134"/>
      <c r="F118" s="208"/>
    </row>
    <row r="119" spans="1:10" s="49" customFormat="1" ht="21" customHeight="1" thickTop="1" thickBot="1" x14ac:dyDescent="0.3">
      <c r="A119" s="72"/>
      <c r="B119" s="73" t="str">
        <f>+CONCATENATE("REKAPITULACIJA - ",B109)</f>
        <v>REKAPITULACIJA - 3. SPLOŠNO</v>
      </c>
      <c r="C119" s="74"/>
      <c r="D119" s="74"/>
      <c r="E119" s="135"/>
      <c r="F119" s="142">
        <f>SUM(F111:F118)</f>
        <v>0</v>
      </c>
    </row>
    <row r="120" spans="1:10" ht="12.75" thickTop="1" x14ac:dyDescent="0.2"/>
  </sheetData>
  <sheetProtection password="8960" sheet="1" objects="1" scenarios="1" selectLockedCells="1"/>
  <phoneticPr fontId="8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4/3&amp;"Arial,Poševno"&amp;8
list št: p/&amp;P</oddFooter>
  </headerFooter>
  <rowBreaks count="2" manualBreakCount="2">
    <brk id="52" max="5" man="1"/>
    <brk id="10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Rekapitulacija</vt:lpstr>
      <vt:lpstr>tehnično varovanje</vt:lpstr>
      <vt:lpstr>Rekapitulacija!Področje_tiskanja</vt:lpstr>
      <vt:lpstr>'tehnično varovanje'!Področje_tiskanja</vt:lpstr>
      <vt:lpstr>Rekapitulacija!Tiskanje_naslovov</vt:lpstr>
      <vt:lpstr>'tehnično varovanje'!Tiskanje_naslovov</vt:lpstr>
    </vt:vector>
  </TitlesOfParts>
  <Company>savaprojekt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Peter Požun</cp:lastModifiedBy>
  <cp:lastPrinted>2014-03-21T10:28:00Z</cp:lastPrinted>
  <dcterms:created xsi:type="dcterms:W3CDTF">2000-06-09T14:07:04Z</dcterms:created>
  <dcterms:modified xsi:type="dcterms:W3CDTF">2014-04-01T12:01:54Z</dcterms:modified>
</cp:coreProperties>
</file>