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21" windowWidth="9600" windowHeight="11640" activeTab="0"/>
  </bookViews>
  <sheets>
    <sheet name="REKAPITULACIJA" sheetId="1" r:id="rId1"/>
    <sheet name="vrocevod_GD_U4_U3" sheetId="2" r:id="rId2"/>
    <sheet name="vrocevod_SD_U4_U3" sheetId="3" r:id="rId3"/>
    <sheet name="Indeksi" sheetId="4" state="hidden" r:id="rId4"/>
  </sheets>
  <externalReferences>
    <externalReference r:id="rId7"/>
    <externalReference r:id="rId8"/>
  </externalReferences>
  <definedNames>
    <definedName name="investicija">'[2]Rekapitulacija_SD'!#REF!</definedName>
    <definedName name="JEKLO_SD">#REF!</definedName>
    <definedName name="_xlnm.Print_Titles" localSheetId="1">'vrocevod_GD_U4_U3'!$6:$7</definedName>
    <definedName name="_xlnm.Print_Titles" localSheetId="2">'vrocevod_SD_U4_U3'!$6:$7</definedName>
  </definedNames>
  <calcPr fullCalcOnLoad="1"/>
</workbook>
</file>

<file path=xl/sharedStrings.xml><?xml version="1.0" encoding="utf-8"?>
<sst xmlns="http://schemas.openxmlformats.org/spreadsheetml/2006/main" count="180" uniqueCount="124">
  <si>
    <t>SEKUNDARNI VROČEVOD</t>
  </si>
  <si>
    <t>5.2.1</t>
  </si>
  <si>
    <t>5.2</t>
  </si>
  <si>
    <t>OMREŽJE - GD_U4_U3</t>
  </si>
  <si>
    <r>
      <t>Predizoliran paralelni odcep -  za transport vroče vode do 130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izdelan po standardu SIST  EN 448  za predizolirane fazonske kose za daljinsko ogrevanje, z vgrajenima žicama za kontrolo vlažnosti in lokacijo napake na cevovodu. </t>
    </r>
  </si>
  <si>
    <r>
      <t>Predizoliran reducirni kos  za transport vroče vode do 130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izdelana po standardu SIST EN 448  za predizolirane fazonske kose za daljinsko ogrevanje, z vgrajenima žicama za kontrolo vlažnosti in lokacijo napake na cevovodu.</t>
    </r>
  </si>
  <si>
    <t>Zasip jarka z obstoječim materialom, s komprimiranjem po slojih do predpisane zbitosti. Zasipanje jarka je dovoljeno po predhodnem soglasju nadzornika investitorja.</t>
  </si>
  <si>
    <t>Zasip jarka tamponskim materialom, zrnatosti od 0 do 60 mm, s komprimiranjem po slojih do predpisane zbitosti. Zasipanje jarka je dovoljeno po predhodnem soglasju nadzornika investitorja.</t>
  </si>
  <si>
    <t xml:space="preserve">Elastična blazina, izdelana iz polietilenske mehke pene, odporne na kemikalije, za prevzemanje raztezkov predizoliranih cevi. </t>
  </si>
  <si>
    <t>Zakoličba in nadzor upravljalca podzemnih instalacij (vodovod, kanalizacija, plin, vročevod, elektro, javna razsvetljava, informacijski vodi), ki prečkajo ali kako drugače segajo v profil izkopa (glede na obsežnost objekta in po računu upravljalca).</t>
  </si>
  <si>
    <t>GRADBENA DELA</t>
  </si>
  <si>
    <t>5.1</t>
  </si>
  <si>
    <t>5.1.1</t>
  </si>
  <si>
    <t>Zakoličba</t>
  </si>
  <si>
    <t>Zakoličba trase, zavarovanje zakoličbe in izdelava zakoličbenega načrta.</t>
  </si>
  <si>
    <t xml:space="preserve">Kombinirani izkop </t>
  </si>
  <si>
    <t>a) strojni izkop</t>
  </si>
  <si>
    <t>b) ročni izkop</t>
  </si>
  <si>
    <t>Izkop ročni - poglobitev jarka</t>
  </si>
  <si>
    <t>Ročni izkop jarka za cevovod v območju varjenja cevovoda, v terenu III kategorije, z odmetom na rob jarka (0,2 m3/varjeni spoj).</t>
  </si>
  <si>
    <t>Planiranje dna jarka</t>
  </si>
  <si>
    <t>Planiranje dna jarka z natančnostjo +,- 3 cm.</t>
  </si>
  <si>
    <t>Odvoz materiala</t>
  </si>
  <si>
    <t>Odvoz odvečnega izkopanega materiala, z vsemi manipulacijami na stalno deponijo, vključno s pristojbino.</t>
  </si>
  <si>
    <t>Opozorilni trak</t>
  </si>
  <si>
    <t>Dobava in polaganje opozorilnega PVC traku.</t>
  </si>
  <si>
    <t>Zasip - obstoječi izkopani material</t>
  </si>
  <si>
    <t>Zasip - tamponski material</t>
  </si>
  <si>
    <t>Geodetski posnetek</t>
  </si>
  <si>
    <t>Geodetski posnetki s kartiranjem.</t>
  </si>
  <si>
    <t>Zavarovanje in nadzor podzemnih instalacij</t>
  </si>
  <si>
    <t>Nepredvidena  dela</t>
  </si>
  <si>
    <t>SKUPAJ:</t>
  </si>
  <si>
    <r>
      <t>Kombinirani izkop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</t>
    </r>
  </si>
  <si>
    <t>Dobava in polaganje vreče s peskom, dimenzije 80 x 40 x 10 cm, na razdalji 3 m, kot pomoč pri montaži cevi.</t>
  </si>
  <si>
    <t>Vreča s peskom</t>
  </si>
  <si>
    <t>Izdelava posteljice in ročni obsip cevi z dopeljanim peskom zrnatosti od 0..4 mm (po detajlu iz projekta), ter ročno nabijanje v slojih do potrebne zbitosti.</t>
  </si>
  <si>
    <t>Zasip - posteljica / vročevodi</t>
  </si>
  <si>
    <t>DN 80</t>
  </si>
  <si>
    <t>Z. ŠT.</t>
  </si>
  <si>
    <t>kos</t>
  </si>
  <si>
    <t>ocena</t>
  </si>
  <si>
    <t>ENOTA</t>
  </si>
  <si>
    <t>Tečaj DEM</t>
  </si>
  <si>
    <t>Indeks rasti strojnih del</t>
  </si>
  <si>
    <t>Indeks rasti zemeljskih del</t>
  </si>
  <si>
    <t>5.0</t>
  </si>
  <si>
    <t xml:space="preserve">POPIS MATERIALA IN DEL S PREDRAČUNOM </t>
  </si>
  <si>
    <t xml:space="preserve">
OPIS POSTAVKE
</t>
  </si>
  <si>
    <t>KOLIČINA</t>
  </si>
  <si>
    <t>STROJNA DELA</t>
  </si>
  <si>
    <t>Predizolirana cev</t>
  </si>
  <si>
    <t>SERIJA 1</t>
  </si>
  <si>
    <t xml:space="preserve">gostota                      &gt; 940 kg/m3
toplotna prevodnost &lt; 0,43 W/mK </t>
  </si>
  <si>
    <t>Dobava - montaža</t>
  </si>
  <si>
    <t>DN  80 (88,9 x 3,2 mm) / 160</t>
  </si>
  <si>
    <t>DN 200 (219,1 x 4,5 mm) / 315</t>
  </si>
  <si>
    <t xml:space="preserve">Sestav materiala enak kot za ravne cevi. </t>
  </si>
  <si>
    <t>Predizoliran paralelni odcep</t>
  </si>
  <si>
    <t>DN  80 / 160</t>
  </si>
  <si>
    <t>DN 200 / 315</t>
  </si>
  <si>
    <t>Dobava in montaža</t>
  </si>
  <si>
    <t>Zaključna kapa</t>
  </si>
  <si>
    <t>Zaključna kapa za predizolirano cev za transport vroče vode do 130 st. C, izdelane po standardu SIST EN489 za predizolirane cevne spojke za daljinsko ogrevanje.</t>
  </si>
  <si>
    <t>Elastična blazina</t>
  </si>
  <si>
    <t>debeline S=40mm</t>
  </si>
  <si>
    <t>Spojka</t>
  </si>
  <si>
    <t>Merilna doza</t>
  </si>
  <si>
    <t xml:space="preserve">Merilna doza za povezavo žic za kontrolo vlage, vključno s silikonskim kablom. (ocenjena dolžina kabla je 10m) </t>
  </si>
  <si>
    <t>Doza</t>
  </si>
  <si>
    <t>Izdelava zapisnika</t>
  </si>
  <si>
    <t>a) o meritvi upornosti žic po posameznih 
odsekih trase
b) o lokaciji in dolžini cevi z vgrajenimi</t>
  </si>
  <si>
    <t>drugačnimi žicami (različne upornosti žic na dolžinski meter)
c) o meritvah vlažnosti v izolaciji cevovoda</t>
  </si>
  <si>
    <t>Meritev upornosti</t>
  </si>
  <si>
    <t>DN 200</t>
  </si>
  <si>
    <t>Priklop</t>
  </si>
  <si>
    <t>Tlačni preizkus</t>
  </si>
  <si>
    <t>Radiografija</t>
  </si>
  <si>
    <t>Nepredvidena dela</t>
  </si>
  <si>
    <t>Skupaj</t>
  </si>
  <si>
    <t>Predizolirani cevni lok 90°-enakokrak</t>
  </si>
  <si>
    <t>Nepredvidena dela, odobrena s strani nadzora in obračunana po analizi cen v skladu s kalkulativnimi elementi.</t>
  </si>
  <si>
    <r>
      <t>Predizolirana cev za transport vroče vode do 130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izdelana po standardu SIST EN 253 za daljinsko ogrevanje, z vgrajenima žicama za kontrolo vlažnosti in lokacijo napake na cevovodu.</t>
    </r>
  </si>
  <si>
    <r>
      <t xml:space="preserve">Cev za prenos medija:
</t>
    </r>
    <r>
      <rPr>
        <sz val="10"/>
        <rFont val="Arial"/>
        <family val="2"/>
      </rPr>
      <t>Jeklena visokofrekvenčno varjena cev iz St.37.0 BW, dobavljena po DIN 1626, dimenzije in teže po DIN 2458 ali ustrezne.</t>
    </r>
  </si>
  <si>
    <r>
      <t xml:space="preserve">Izolacijski material:
</t>
    </r>
    <r>
      <rPr>
        <sz val="10"/>
        <rFont val="Arial"/>
        <family val="2"/>
      </rPr>
      <t>Poliuretanska trdna pena (PUR) izdelana iz poliola in isocianata, primerna za povečano delovno temperaturo do 130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C. Pena je homogena s povprečno velikostjo celic do max. 0,5 mm.</t>
    </r>
  </si>
  <si>
    <r>
      <t>gostota &gt; 60 kg/m3
toplotna prevodnost pri 50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&lt; 0,03 W/mK  </t>
    </r>
  </si>
  <si>
    <r>
      <t xml:space="preserve">Zaščitna cev:
</t>
    </r>
    <r>
      <rPr>
        <sz val="10"/>
        <rFont val="Arial"/>
        <family val="2"/>
      </rPr>
      <t>Cev iz polietilena visoke gostote PEHD, material po DIN 8075, popolnoma nepropustna za vodo, notranjost cevi posebno obdelana za doseganje trdne povezave z izolacijo.</t>
    </r>
  </si>
  <si>
    <r>
      <t xml:space="preserve">Dobavljena v palicah dolžine </t>
    </r>
    <r>
      <rPr>
        <b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ali </t>
    </r>
    <r>
      <rPr>
        <b/>
        <sz val="10"/>
        <rFont val="Arial"/>
        <family val="2"/>
      </rPr>
      <t xml:space="preserve">12 </t>
    </r>
    <r>
      <rPr>
        <sz val="10"/>
        <rFont val="Arial"/>
        <family val="2"/>
      </rPr>
      <t>m.</t>
    </r>
  </si>
  <si>
    <r>
      <t>Predizoliran cevni lok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- enakokrak za transport vroče vode do 130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izdelan po standardu SIST EN 448  za predizolirane fazonske kose za daljinsko ogrevanje, z vgrajenima žicama za kontrolo vlažnosti in   lokacijo napake na cevovodu.</t>
    </r>
  </si>
  <si>
    <r>
      <t>DN  80 (88,9 x 3,2 mm) / 160 - 90</t>
    </r>
    <r>
      <rPr>
        <vertAlign val="superscript"/>
        <sz val="10"/>
        <rFont val="Arial"/>
        <family val="2"/>
      </rPr>
      <t>0</t>
    </r>
  </si>
  <si>
    <r>
      <t>m</t>
    </r>
    <r>
      <rPr>
        <vertAlign val="superscript"/>
        <sz val="10"/>
        <rFont val="Arial"/>
        <family val="2"/>
      </rPr>
      <t>1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</si>
  <si>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</si>
  <si>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</si>
  <si>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Priklop na obstoječe vročevodno omrežje.</t>
  </si>
  <si>
    <t xml:space="preserve">Enkratno tlačno preizkušanje in izpiranje cevovoda. </t>
  </si>
  <si>
    <t xml:space="preserve">Radiografska kontrola zvarov (100% - po celotnem obodu).
</t>
  </si>
  <si>
    <t>Termostezna spojka  za izolacijo in tesnenje varjenih spojev, za zalivanje s PU peno, izdelana po standardu SIST EN489 za spoje predizoliranih cevi za daljinsko</t>
  </si>
  <si>
    <t>ogrevanje. Dodatno tesnenje polnilne izvrtine s tipsko preizkušeno zaplato ali termostezno manšeto.</t>
  </si>
  <si>
    <t>CENA/ENOTO [EUR]</t>
  </si>
  <si>
    <t>CENA
[EUR]</t>
  </si>
  <si>
    <t>EUR</t>
  </si>
  <si>
    <t>Predizoliran reducirni kos</t>
  </si>
  <si>
    <t>SEKUNDARNI VROCEVOD</t>
  </si>
  <si>
    <t xml:space="preserve">DN  200 / 80/160 </t>
  </si>
  <si>
    <t>OMREŽJE - SD_U4_U3</t>
  </si>
  <si>
    <t>DN 200 / DN 80</t>
  </si>
  <si>
    <t xml:space="preserve">R E K A P I T U L A C I J A </t>
  </si>
  <si>
    <t>št.
popisa</t>
  </si>
  <si>
    <t>ulica</t>
  </si>
  <si>
    <t>šifra vročevod</t>
  </si>
  <si>
    <t>material vročevod</t>
  </si>
  <si>
    <t>dimenzija
vročevoda</t>
  </si>
  <si>
    <t>dolžina trase
vročevoda</t>
  </si>
  <si>
    <t>investicija</t>
  </si>
  <si>
    <t>( m )</t>
  </si>
  <si>
    <t>( EUR )</t>
  </si>
  <si>
    <t>1.1</t>
  </si>
  <si>
    <t xml:space="preserve">S K U P A J:    </t>
  </si>
  <si>
    <t>1.2</t>
  </si>
  <si>
    <t>A - SEKUNDARNI VROČEVOD - OMREŽJE - GD_U4_U3</t>
  </si>
  <si>
    <t>VROČEVOD - GRADBENI DEL</t>
  </si>
  <si>
    <t>VROČEVOD - STROJNI DEL</t>
  </si>
  <si>
    <t xml:space="preserve">S K U P A J VROČEVOD :    </t>
  </si>
  <si>
    <t>5.1 VROČEVOD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</si>
</sst>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&quot;SIT&quot;#,##0;\-&quot;SIT&quot;#,##0"/>
    <numFmt numFmtId="182" formatCode="&quot;SIT&quot;#,##0;[Red]\-&quot;SIT&quot;#,##0"/>
    <numFmt numFmtId="183" formatCode="&quot;SIT&quot;#,##0.00;\-&quot;SIT&quot;#,##0.00"/>
    <numFmt numFmtId="184" formatCode="&quot;SIT&quot;#,##0.00;[Red]\-&quot;SIT&quot;#,##0.00"/>
    <numFmt numFmtId="185" formatCode="_-&quot;SIT&quot;* #,##0_-;\-&quot;SIT&quot;* #,##0_-;_-&quot;SIT&quot;* &quot;-&quot;_-;_-@_-"/>
    <numFmt numFmtId="186" formatCode="_-* #,##0_-;\-* #,##0_-;_-* &quot;-&quot;_-;_-@_-"/>
    <numFmt numFmtId="187" formatCode="_-&quot;SIT&quot;* #,##0.00_-;\-&quot;SIT&quot;* #,##0.00_-;_-&quot;SIT&quot;* &quot;-&quot;??_-;_-@_-"/>
    <numFmt numFmtId="188" formatCode="_-* #,##0.00_-;\-* #,##0.00_-;_-* &quot;-&quot;??_-;_-@_-"/>
    <numFmt numFmtId="189" formatCode="0.000"/>
    <numFmt numFmtId="190" formatCode="0.0"/>
    <numFmt numFmtId="191" formatCode="0000"/>
    <numFmt numFmtId="192" formatCode="#,##0.00\ _S_I_T"/>
    <numFmt numFmtId="193" formatCode="#,##0.00\ &quot;SIT&quot;"/>
    <numFmt numFmtId="194" formatCode="#,##0.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0"/>
    </font>
    <font>
      <sz val="10"/>
      <name val="Times New Roman CE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trike/>
      <sz val="12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 horizontal="centerContinuous" vertical="top"/>
      <protection locked="0"/>
    </xf>
    <xf numFmtId="4" fontId="12" fillId="0" borderId="0" xfId="0" applyNumberFormat="1" applyFont="1" applyFill="1" applyAlignment="1" applyProtection="1">
      <alignment horizontal="right" vertical="top"/>
      <protection locked="0"/>
    </xf>
    <xf numFmtId="4" fontId="12" fillId="0" borderId="0" xfId="0" applyNumberFormat="1" applyFont="1" applyFill="1" applyAlignment="1" applyProtection="1">
      <alignment vertical="top"/>
      <protection locked="0"/>
    </xf>
    <xf numFmtId="4" fontId="7" fillId="0" borderId="0" xfId="0" applyNumberFormat="1" applyFont="1" applyFill="1" applyAlignment="1" applyProtection="1">
      <alignment horizontal="justify"/>
      <protection locked="0"/>
    </xf>
    <xf numFmtId="4" fontId="12" fillId="0" borderId="0" xfId="0" applyNumberFormat="1" applyFont="1" applyFill="1" applyAlignment="1" applyProtection="1">
      <alignment horizontal="right"/>
      <protection locked="0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4" fontId="11" fillId="0" borderId="2" xfId="0" applyNumberFormat="1" applyFont="1" applyFill="1" applyBorder="1" applyAlignment="1" applyProtection="1">
      <alignment horizontal="right" vertical="center" textRotation="90" wrapText="1"/>
      <protection locked="0"/>
    </xf>
    <xf numFmtId="0" fontId="9" fillId="0" borderId="0" xfId="0" applyNumberFormat="1" applyFont="1" applyFill="1" applyAlignment="1" applyProtection="1">
      <alignment horizontal="centerContinuous" vertical="top"/>
      <protection locked="0"/>
    </xf>
    <xf numFmtId="0" fontId="12" fillId="0" borderId="0" xfId="0" applyNumberFormat="1" applyFont="1" applyFill="1" applyAlignment="1" applyProtection="1">
      <alignment horizontal="right" vertical="top"/>
      <protection locked="0"/>
    </xf>
    <xf numFmtId="0" fontId="11" fillId="0" borderId="2" xfId="0" applyNumberFormat="1" applyFont="1" applyFill="1" applyBorder="1" applyAlignment="1" applyProtection="1">
      <alignment horizontal="right" vertical="center" textRotation="90" wrapText="1"/>
      <protection locked="0"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Alignment="1">
      <alignment/>
    </xf>
    <xf numFmtId="49" fontId="10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>
      <alignment horizontal="right"/>
    </xf>
    <xf numFmtId="4" fontId="20" fillId="0" borderId="0" xfId="2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 applyProtection="1">
      <alignment horizontal="center" vertical="center"/>
      <protection/>
    </xf>
    <xf numFmtId="4" fontId="11" fillId="0" borderId="8" xfId="0" applyNumberFormat="1" applyFont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4" fontId="10" fillId="0" borderId="5" xfId="2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" fontId="20" fillId="0" borderId="12" xfId="20" applyNumberFormat="1" applyFont="1" applyBorder="1" applyAlignment="1" applyProtection="1">
      <alignment horizontal="center"/>
      <protection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49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Continuous" vertical="top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49" fontId="8" fillId="0" borderId="0" xfId="0" applyNumberFormat="1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vertical="top"/>
      <protection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49" fontId="11" fillId="0" borderId="2" xfId="0" applyNumberFormat="1" applyFont="1" applyFill="1" applyBorder="1" applyAlignment="1" applyProtection="1">
      <alignment horizontal="center" vertical="center" textRotation="90"/>
      <protection/>
    </xf>
    <xf numFmtId="0" fontId="11" fillId="0" borderId="2" xfId="0" applyFont="1" applyFill="1" applyBorder="1" applyAlignment="1" applyProtection="1">
      <alignment vertical="top" wrapText="1"/>
      <protection/>
    </xf>
    <xf numFmtId="0" fontId="11" fillId="0" borderId="2" xfId="0" applyFont="1" applyFill="1" applyBorder="1" applyAlignment="1" applyProtection="1">
      <alignment horizontal="right" vertical="center" textRotation="90"/>
      <protection/>
    </xf>
    <xf numFmtId="0" fontId="11" fillId="0" borderId="2" xfId="0" applyFont="1" applyFill="1" applyBorder="1" applyAlignment="1" applyProtection="1">
      <alignment horizontal="left" vertical="center" textRotation="90"/>
      <protection/>
    </xf>
    <xf numFmtId="0" fontId="11" fillId="0" borderId="2" xfId="0" applyNumberFormat="1" applyFont="1" applyFill="1" applyBorder="1" applyAlignment="1" applyProtection="1">
      <alignment horizontal="right" vertical="center" textRotation="90" wrapText="1"/>
      <protection/>
    </xf>
    <xf numFmtId="0" fontId="11" fillId="0" borderId="0" xfId="17" applyFont="1" applyFill="1" applyAlignment="1" applyProtection="1">
      <alignment horizontal="center"/>
      <protection/>
    </xf>
    <xf numFmtId="0" fontId="11" fillId="0" borderId="0" xfId="17" applyFont="1" applyFill="1" applyAlignment="1" applyProtection="1">
      <alignment vertical="top" wrapText="1"/>
      <protection/>
    </xf>
    <xf numFmtId="0" fontId="11" fillId="0" borderId="0" xfId="17" applyFont="1" applyFill="1" applyAlignment="1" applyProtection="1">
      <alignment horizontal="centerContinuous"/>
      <protection/>
    </xf>
    <xf numFmtId="0" fontId="11" fillId="0" borderId="0" xfId="17" applyNumberFormat="1" applyFont="1" applyFill="1" applyAlignment="1" applyProtection="1">
      <alignment horizontal="centerContinuous"/>
      <protection/>
    </xf>
    <xf numFmtId="0" fontId="5" fillId="0" borderId="0" xfId="17" applyFont="1" applyFill="1" applyProtection="1">
      <alignment/>
      <protection/>
    </xf>
    <xf numFmtId="0" fontId="11" fillId="0" borderId="0" xfId="0" applyFont="1" applyFill="1" applyAlignment="1" applyProtection="1">
      <alignment horizontal="center" vertical="top" wrapText="1"/>
      <protection/>
    </xf>
    <xf numFmtId="0" fontId="7" fillId="0" borderId="0" xfId="17" applyFont="1" applyFill="1" applyAlignment="1" applyProtection="1">
      <alignment vertical="top" wrapText="1"/>
      <protection/>
    </xf>
    <xf numFmtId="0" fontId="7" fillId="0" borderId="0" xfId="17" applyFont="1" applyFill="1" applyProtection="1">
      <alignment/>
      <protection/>
    </xf>
    <xf numFmtId="4" fontId="7" fillId="0" borderId="0" xfId="17" applyNumberFormat="1" applyFont="1" applyFill="1" applyProtection="1">
      <alignment/>
      <protection/>
    </xf>
    <xf numFmtId="0" fontId="11" fillId="0" borderId="0" xfId="17" applyFont="1" applyFill="1" applyAlignment="1" applyProtection="1">
      <alignment horizontal="center" vertical="top" wrapText="1"/>
      <protection/>
    </xf>
    <xf numFmtId="0" fontId="7" fillId="0" borderId="0" xfId="17" applyFont="1" applyFill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17" applyNumberFormat="1" applyFont="1" applyFill="1" applyAlignment="1" applyProtection="1">
      <alignment horizontal="right"/>
      <protection/>
    </xf>
    <xf numFmtId="0" fontId="11" fillId="0" borderId="0" xfId="17" applyFont="1" applyFill="1" applyProtection="1">
      <alignment/>
      <protection/>
    </xf>
    <xf numFmtId="0" fontId="6" fillId="0" borderId="0" xfId="17" applyFont="1" applyFill="1" applyAlignment="1" applyProtection="1">
      <alignment vertical="top" wrapText="1"/>
      <protection/>
    </xf>
    <xf numFmtId="9" fontId="5" fillId="0" borderId="0" xfId="17" applyNumberFormat="1" applyFont="1" applyFill="1" applyProtection="1">
      <alignment/>
      <protection/>
    </xf>
    <xf numFmtId="0" fontId="7" fillId="0" borderId="0" xfId="0" applyFont="1" applyFill="1" applyAlignment="1" applyProtection="1">
      <alignment vertical="top" wrapText="1"/>
      <protection/>
    </xf>
    <xf numFmtId="9" fontId="7" fillId="0" borderId="0" xfId="17" applyNumberFormat="1" applyFont="1" applyFill="1" applyProtection="1">
      <alignment/>
      <protection/>
    </xf>
    <xf numFmtId="0" fontId="11" fillId="0" borderId="2" xfId="17" applyFont="1" applyFill="1" applyBorder="1" applyAlignment="1" applyProtection="1">
      <alignment horizontal="center" vertical="top" wrapText="1"/>
      <protection/>
    </xf>
    <xf numFmtId="0" fontId="6" fillId="0" borderId="2" xfId="17" applyFont="1" applyFill="1" applyBorder="1" applyAlignment="1" applyProtection="1">
      <alignment vertical="top" wrapText="1"/>
      <protection/>
    </xf>
    <xf numFmtId="0" fontId="7" fillId="0" borderId="2" xfId="17" applyFont="1" applyFill="1" applyBorder="1" applyProtection="1">
      <alignment/>
      <protection/>
    </xf>
    <xf numFmtId="9" fontId="7" fillId="0" borderId="2" xfId="17" applyNumberFormat="1" applyFont="1" applyFill="1" applyBorder="1" applyProtection="1">
      <alignment/>
      <protection/>
    </xf>
    <xf numFmtId="4" fontId="7" fillId="0" borderId="2" xfId="17" applyNumberFormat="1" applyFont="1" applyFill="1" applyBorder="1" applyAlignment="1" applyProtection="1">
      <alignment horizontal="right"/>
      <protection/>
    </xf>
    <xf numFmtId="0" fontId="11" fillId="0" borderId="2" xfId="17" applyFont="1" applyFill="1" applyBorder="1" applyProtection="1">
      <alignment/>
      <protection/>
    </xf>
    <xf numFmtId="0" fontId="11" fillId="0" borderId="2" xfId="17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horizontal="right" vertical="top"/>
      <protection/>
    </xf>
    <xf numFmtId="4" fontId="11" fillId="0" borderId="2" xfId="17" applyNumberFormat="1" applyFont="1" applyFill="1" applyBorder="1" applyProtection="1">
      <alignment/>
      <protection/>
    </xf>
    <xf numFmtId="0" fontId="14" fillId="0" borderId="0" xfId="17" applyFont="1" applyFill="1" applyProtection="1">
      <alignment/>
      <protection/>
    </xf>
    <xf numFmtId="0" fontId="5" fillId="0" borderId="0" xfId="17" applyFont="1" applyFill="1" applyAlignment="1" applyProtection="1">
      <alignment vertical="top"/>
      <protection/>
    </xf>
    <xf numFmtId="4" fontId="5" fillId="0" borderId="0" xfId="17" applyNumberFormat="1" applyFont="1" applyFill="1" applyProtection="1">
      <alignment/>
      <protection/>
    </xf>
    <xf numFmtId="0" fontId="5" fillId="0" borderId="0" xfId="17" applyNumberFormat="1" applyFont="1" applyFill="1" applyProtection="1">
      <alignment/>
      <protection/>
    </xf>
    <xf numFmtId="2" fontId="5" fillId="0" borderId="0" xfId="17" applyNumberFormat="1" applyFont="1" applyFill="1" applyProtection="1">
      <alignment/>
      <protection/>
    </xf>
    <xf numFmtId="0" fontId="11" fillId="0" borderId="0" xfId="17" applyNumberFormat="1" applyFont="1" applyFill="1" applyAlignment="1" applyProtection="1">
      <alignment horizontal="centerContinuous"/>
      <protection locked="0"/>
    </xf>
    <xf numFmtId="4" fontId="7" fillId="0" borderId="0" xfId="17" applyNumberFormat="1" applyFont="1" applyFill="1" applyProtection="1">
      <alignment/>
      <protection locked="0"/>
    </xf>
    <xf numFmtId="4" fontId="7" fillId="0" borderId="0" xfId="17" applyNumberFormat="1" applyFont="1" applyFill="1" applyAlignment="1" applyProtection="1">
      <alignment horizontal="right"/>
      <protection locked="0"/>
    </xf>
    <xf numFmtId="0" fontId="5" fillId="0" borderId="0" xfId="17" applyFont="1" applyFill="1" applyProtection="1">
      <alignment/>
      <protection locked="0"/>
    </xf>
    <xf numFmtId="4" fontId="7" fillId="0" borderId="2" xfId="17" applyNumberFormat="1" applyFont="1" applyFill="1" applyBorder="1" applyAlignment="1" applyProtection="1">
      <alignment horizontal="right"/>
      <protection locked="0"/>
    </xf>
    <xf numFmtId="4" fontId="5" fillId="0" borderId="0" xfId="17" applyNumberFormat="1" applyFont="1" applyFill="1" applyProtection="1">
      <alignment/>
      <protection locked="0"/>
    </xf>
    <xf numFmtId="0" fontId="5" fillId="0" borderId="0" xfId="17" applyNumberFormat="1" applyFont="1" applyFill="1" applyProtection="1">
      <alignment/>
      <protection locked="0"/>
    </xf>
    <xf numFmtId="0" fontId="8" fillId="0" borderId="0" xfId="0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 vertical="top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4" fontId="11" fillId="0" borderId="2" xfId="0" applyNumberFormat="1" applyFont="1" applyFill="1" applyBorder="1" applyAlignment="1" applyProtection="1">
      <alignment horizontal="right" vertical="center" textRotation="90" wrapText="1"/>
      <protection/>
    </xf>
    <xf numFmtId="18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justify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9" fontId="7" fillId="0" borderId="0" xfId="0" applyNumberFormat="1" applyFont="1" applyFill="1" applyAlignment="1" applyProtection="1">
      <alignment horizontal="justify"/>
      <protection/>
    </xf>
    <xf numFmtId="0" fontId="7" fillId="0" borderId="1" xfId="0" applyFont="1" applyFill="1" applyBorder="1" applyAlignment="1" applyProtection="1">
      <alignment vertical="top"/>
      <protection/>
    </xf>
    <xf numFmtId="0" fontId="11" fillId="0" borderId="1" xfId="0" applyFont="1" applyFill="1" applyBorder="1" applyAlignment="1" applyProtection="1">
      <alignment horizontal="justify" vertical="top" wrapText="1"/>
      <protection/>
    </xf>
    <xf numFmtId="0" fontId="7" fillId="0" borderId="1" xfId="0" applyFont="1" applyFill="1" applyBorder="1" applyAlignment="1" applyProtection="1">
      <alignment horizontal="right" vertical="top"/>
      <protection/>
    </xf>
  </cellXfs>
  <cellStyles count="10">
    <cellStyle name="Normal" xfId="0"/>
    <cellStyle name="Hyperlink" xfId="15"/>
    <cellStyle name="Normal_N36023 (2)" xfId="16"/>
    <cellStyle name="Normal_SP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-d\popisi-99\OSTALO\ARHIV\STEP-9\POP-DOS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2005\Ostalo%202005\Popisi%202005\plin\popisi_plin_SD_100%20mbar_2005-08-30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"/>
      <sheetName val="SP"/>
      <sheetName val="Tečaj"/>
      <sheetName val="gd-1"/>
      <sheetName val="gd-2"/>
      <sheetName val="gd-3"/>
      <sheetName val="3407"/>
      <sheetName val="3408"/>
      <sheetName val="SD-PRIKL"/>
      <sheetName val="SP-NOT"/>
      <sheetName val="List3"/>
      <sheetName val="GD-S"/>
      <sheetName val="GD-JP"/>
      <sheetName val="GD-P "/>
      <sheetName val="DOSD-S"/>
      <sheetName val="P-ZUN"/>
      <sheetName val="P-NOTR"/>
      <sheetName val="izrac-grad"/>
      <sheetName val="Indeks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4">
      <selection activeCell="B11" sqref="B11"/>
    </sheetView>
  </sheetViews>
  <sheetFormatPr defaultColWidth="9.00390625" defaultRowHeight="12.75"/>
  <cols>
    <col min="1" max="1" width="9.00390625" style="16" customWidth="1"/>
    <col min="2" max="2" width="15.875" style="16" customWidth="1"/>
    <col min="3" max="3" width="10.75390625" style="16" customWidth="1"/>
    <col min="4" max="4" width="10.375" style="16" customWidth="1"/>
    <col min="5" max="5" width="11.00390625" style="16" customWidth="1"/>
    <col min="6" max="6" width="10.625" style="16" customWidth="1"/>
    <col min="7" max="7" width="17.25390625" style="16" customWidth="1"/>
    <col min="8" max="16384" width="8.875" style="16" customWidth="1"/>
  </cols>
  <sheetData>
    <row r="1" ht="30.75" customHeight="1"/>
    <row r="2" spans="1:4" ht="26.25">
      <c r="A2" s="17"/>
      <c r="B2" s="18"/>
      <c r="C2" s="19" t="s">
        <v>106</v>
      </c>
      <c r="D2" s="19"/>
    </row>
    <row r="3" spans="1:4" ht="30" customHeight="1">
      <c r="A3" s="17"/>
      <c r="B3" s="18"/>
      <c r="C3" s="20"/>
      <c r="D3" s="20"/>
    </row>
    <row r="4" spans="1:7" ht="15.75">
      <c r="A4" s="21"/>
      <c r="B4" s="21"/>
      <c r="C4" s="21"/>
      <c r="D4" s="21"/>
      <c r="E4" s="21"/>
      <c r="F4" s="21"/>
      <c r="G4" s="22"/>
    </row>
    <row r="5" spans="1:4" ht="23.25">
      <c r="A5" s="20" t="s">
        <v>123</v>
      </c>
      <c r="B5" s="18"/>
      <c r="C5" s="20"/>
      <c r="D5" s="20"/>
    </row>
    <row r="7" spans="1:7" ht="23.25">
      <c r="A7" s="23" t="s">
        <v>119</v>
      </c>
      <c r="C7" s="20"/>
      <c r="D7" s="20"/>
      <c r="G7" s="24"/>
    </row>
    <row r="8" spans="1:10" s="26" customFormat="1" ht="12.75">
      <c r="A8" s="16"/>
      <c r="B8" s="16"/>
      <c r="C8" s="16"/>
      <c r="D8" s="16"/>
      <c r="E8" s="16"/>
      <c r="F8" s="16"/>
      <c r="G8" s="24"/>
      <c r="H8" s="25"/>
      <c r="I8" s="25"/>
      <c r="J8" s="25"/>
    </row>
    <row r="9" spans="1:10" s="24" customFormat="1" ht="38.25">
      <c r="A9" s="27" t="s">
        <v>107</v>
      </c>
      <c r="B9" s="28" t="s">
        <v>108</v>
      </c>
      <c r="C9" s="28" t="s">
        <v>109</v>
      </c>
      <c r="D9" s="28" t="s">
        <v>110</v>
      </c>
      <c r="E9" s="28" t="s">
        <v>111</v>
      </c>
      <c r="F9" s="28" t="s">
        <v>112</v>
      </c>
      <c r="G9" s="29" t="s">
        <v>113</v>
      </c>
      <c r="H9" s="30"/>
      <c r="I9" s="30"/>
      <c r="J9" s="30"/>
    </row>
    <row r="10" spans="1:7" ht="12.75">
      <c r="A10" s="31"/>
      <c r="B10" s="32"/>
      <c r="C10" s="32"/>
      <c r="D10" s="32"/>
      <c r="E10" s="33"/>
      <c r="F10" s="34" t="s">
        <v>114</v>
      </c>
      <c r="G10" s="35" t="s">
        <v>115</v>
      </c>
    </row>
    <row r="11" spans="1:10" s="24" customFormat="1" ht="15.75" thickBot="1">
      <c r="A11" s="36" t="s">
        <v>116</v>
      </c>
      <c r="B11" s="37" t="s">
        <v>120</v>
      </c>
      <c r="C11" s="38"/>
      <c r="D11" s="38"/>
      <c r="E11" s="38"/>
      <c r="F11" s="39"/>
      <c r="G11" s="40"/>
      <c r="H11" s="41"/>
      <c r="I11" s="41"/>
      <c r="J11" s="41"/>
    </row>
    <row r="12" spans="1:7" ht="16.5" thickBot="1">
      <c r="A12" s="43" t="s">
        <v>117</v>
      </c>
      <c r="B12" s="44"/>
      <c r="C12" s="44"/>
      <c r="D12" s="44"/>
      <c r="E12" s="44"/>
      <c r="F12" s="45"/>
      <c r="G12" s="42">
        <f>vrocevod_GD_U4_U3!F60</f>
        <v>0</v>
      </c>
    </row>
    <row r="13" ht="12.75">
      <c r="G13" s="24"/>
    </row>
    <row r="14" spans="1:10" s="24" customFormat="1" ht="38.25">
      <c r="A14" s="27" t="s">
        <v>107</v>
      </c>
      <c r="B14" s="28" t="s">
        <v>108</v>
      </c>
      <c r="C14" s="28" t="s">
        <v>109</v>
      </c>
      <c r="D14" s="28" t="s">
        <v>110</v>
      </c>
      <c r="E14" s="28" t="s">
        <v>111</v>
      </c>
      <c r="F14" s="28" t="s">
        <v>112</v>
      </c>
      <c r="G14" s="29" t="s">
        <v>113</v>
      </c>
      <c r="H14" s="30"/>
      <c r="I14" s="30"/>
      <c r="J14" s="30"/>
    </row>
    <row r="15" spans="1:7" ht="12.75">
      <c r="A15" s="31"/>
      <c r="B15" s="32"/>
      <c r="C15" s="32"/>
      <c r="D15" s="32"/>
      <c r="E15" s="33"/>
      <c r="F15" s="34" t="s">
        <v>114</v>
      </c>
      <c r="G15" s="35" t="s">
        <v>115</v>
      </c>
    </row>
    <row r="16" spans="1:10" s="24" customFormat="1" ht="15.75" thickBot="1">
      <c r="A16" s="36" t="s">
        <v>118</v>
      </c>
      <c r="B16" s="37" t="s">
        <v>121</v>
      </c>
      <c r="C16" s="38"/>
      <c r="D16" s="38"/>
      <c r="E16" s="38"/>
      <c r="F16" s="39"/>
      <c r="G16" s="40"/>
      <c r="H16" s="41"/>
      <c r="I16" s="41"/>
      <c r="J16" s="41"/>
    </row>
    <row r="17" spans="1:7" ht="16.5" thickBot="1">
      <c r="A17" s="43" t="s">
        <v>117</v>
      </c>
      <c r="B17" s="44"/>
      <c r="C17" s="44"/>
      <c r="D17" s="44"/>
      <c r="E17" s="44"/>
      <c r="F17" s="45"/>
      <c r="G17" s="42">
        <f>vrocevod_SD_U4_U3!F85</f>
        <v>0</v>
      </c>
    </row>
    <row r="18" ht="13.5" thickBot="1"/>
    <row r="19" spans="1:7" ht="16.5" thickBot="1">
      <c r="A19" s="46" t="s">
        <v>122</v>
      </c>
      <c r="B19" s="47"/>
      <c r="C19" s="47"/>
      <c r="D19" s="47"/>
      <c r="E19" s="47"/>
      <c r="F19" s="48"/>
      <c r="G19" s="42">
        <f>SUM(G12+G17)</f>
        <v>0</v>
      </c>
    </row>
    <row r="20" spans="1:7" ht="15.75">
      <c r="A20" s="21"/>
      <c r="B20" s="21"/>
      <c r="C20" s="21"/>
      <c r="D20" s="21"/>
      <c r="E20" s="21"/>
      <c r="F20" s="21"/>
      <c r="G20" s="22"/>
    </row>
  </sheetData>
  <sheetProtection password="CC38" sheet="1" objects="1" scenarios="1"/>
  <mergeCells count="3">
    <mergeCell ref="A12:F12"/>
    <mergeCell ref="A17:F17"/>
    <mergeCell ref="A19:F19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F16" sqref="F16"/>
    </sheetView>
  </sheetViews>
  <sheetFormatPr defaultColWidth="9.00390625" defaultRowHeight="12.75"/>
  <cols>
    <col min="1" max="1" width="6.00390625" style="57" bestFit="1" customWidth="1"/>
    <col min="2" max="2" width="36.75390625" style="109" customWidth="1"/>
    <col min="3" max="3" width="6.00390625" style="110" bestFit="1" customWidth="1"/>
    <col min="4" max="4" width="4.75390625" style="57" bestFit="1" customWidth="1"/>
    <col min="5" max="5" width="16.875" style="7" customWidth="1"/>
    <col min="6" max="6" width="16.875" style="57" customWidth="1"/>
    <col min="7" max="16384" width="9.125" style="57" customWidth="1"/>
  </cols>
  <sheetData>
    <row r="1" spans="1:5" s="52" customFormat="1" ht="15.75">
      <c r="A1" s="49" t="s">
        <v>46</v>
      </c>
      <c r="B1" s="4" t="s">
        <v>47</v>
      </c>
      <c r="C1" s="103"/>
      <c r="D1" s="50"/>
      <c r="E1" s="5"/>
    </row>
    <row r="2" spans="1:5" s="52" customFormat="1" ht="15.75">
      <c r="A2" s="49" t="s">
        <v>11</v>
      </c>
      <c r="B2" s="4" t="s">
        <v>10</v>
      </c>
      <c r="C2" s="103"/>
      <c r="D2" s="50"/>
      <c r="E2" s="5"/>
    </row>
    <row r="3" spans="1:5" s="52" customFormat="1" ht="15.75">
      <c r="A3" s="49" t="s">
        <v>12</v>
      </c>
      <c r="B3" s="4" t="s">
        <v>0</v>
      </c>
      <c r="C3" s="103"/>
      <c r="D3" s="50"/>
      <c r="E3" s="5"/>
    </row>
    <row r="4" spans="1:5" s="52" customFormat="1" ht="15.75">
      <c r="A4" s="53"/>
      <c r="B4" s="4" t="s">
        <v>3</v>
      </c>
      <c r="C4" s="103"/>
      <c r="D4" s="50"/>
      <c r="E4" s="5"/>
    </row>
    <row r="5" spans="1:5" ht="12.75">
      <c r="A5" s="54"/>
      <c r="B5" s="104"/>
      <c r="C5" s="105"/>
      <c r="D5" s="55"/>
      <c r="E5" s="6"/>
    </row>
    <row r="6" spans="1:6" ht="77.25" thickBot="1">
      <c r="A6" s="58" t="s">
        <v>39</v>
      </c>
      <c r="B6" s="106" t="s">
        <v>48</v>
      </c>
      <c r="C6" s="60" t="s">
        <v>49</v>
      </c>
      <c r="D6" s="61" t="s">
        <v>42</v>
      </c>
      <c r="E6" s="11" t="s">
        <v>98</v>
      </c>
      <c r="F6" s="107" t="s">
        <v>99</v>
      </c>
    </row>
    <row r="7" ht="13.5" thickTop="1">
      <c r="A7" s="108">
        <v>1</v>
      </c>
    </row>
    <row r="8" spans="1:6" s="74" customFormat="1" ht="12.75">
      <c r="A8" s="68">
        <f>COUNT(A7+1)</f>
        <v>1</v>
      </c>
      <c r="B8" s="111" t="s">
        <v>13</v>
      </c>
      <c r="C8" s="112"/>
      <c r="E8" s="8"/>
      <c r="F8" s="113"/>
    </row>
    <row r="9" spans="1:6" s="74" customFormat="1" ht="25.5">
      <c r="A9" s="68"/>
      <c r="B9" s="114" t="s">
        <v>14</v>
      </c>
      <c r="C9" s="112"/>
      <c r="E9" s="8"/>
      <c r="F9" s="113"/>
    </row>
    <row r="10" spans="1:6" s="74" customFormat="1" ht="14.25">
      <c r="A10" s="68"/>
      <c r="B10" s="114"/>
      <c r="C10" s="112">
        <v>65</v>
      </c>
      <c r="D10" s="74" t="s">
        <v>90</v>
      </c>
      <c r="E10" s="1"/>
      <c r="F10" s="75">
        <f>C10*E10</f>
        <v>0</v>
      </c>
    </row>
    <row r="11" spans="1:6" s="74" customFormat="1" ht="12.75">
      <c r="A11" s="68"/>
      <c r="B11" s="114"/>
      <c r="C11" s="112"/>
      <c r="E11" s="1"/>
      <c r="F11" s="112"/>
    </row>
    <row r="12" spans="1:6" s="74" customFormat="1" ht="12.75">
      <c r="A12" s="68">
        <f>COUNT($A$8:A11)+1</f>
        <v>2</v>
      </c>
      <c r="B12" s="111" t="s">
        <v>15</v>
      </c>
      <c r="C12" s="112"/>
      <c r="E12" s="1"/>
      <c r="F12" s="112"/>
    </row>
    <row r="13" spans="1:6" s="74" customFormat="1" ht="25.5">
      <c r="A13" s="54"/>
      <c r="B13" s="114" t="s">
        <v>33</v>
      </c>
      <c r="C13" s="112"/>
      <c r="E13" s="1"/>
      <c r="F13" s="112"/>
    </row>
    <row r="14" spans="1:6" s="74" customFormat="1" ht="14.25">
      <c r="A14" s="68"/>
      <c r="B14" s="114" t="s">
        <v>16</v>
      </c>
      <c r="C14" s="112">
        <v>130</v>
      </c>
      <c r="D14" s="74" t="s">
        <v>92</v>
      </c>
      <c r="E14" s="1"/>
      <c r="F14" s="75">
        <f>C14*E14</f>
        <v>0</v>
      </c>
    </row>
    <row r="15" spans="1:6" s="74" customFormat="1" ht="14.25">
      <c r="A15" s="68"/>
      <c r="B15" s="114" t="s">
        <v>17</v>
      </c>
      <c r="C15" s="112">
        <v>30</v>
      </c>
      <c r="D15" s="74" t="s">
        <v>92</v>
      </c>
      <c r="E15" s="1"/>
      <c r="F15" s="75">
        <f>C15*E15</f>
        <v>0</v>
      </c>
    </row>
    <row r="16" spans="1:6" s="74" customFormat="1" ht="12.75">
      <c r="A16" s="68"/>
      <c r="B16" s="114"/>
      <c r="C16" s="112"/>
      <c r="E16" s="1"/>
      <c r="F16" s="112"/>
    </row>
    <row r="17" spans="1:6" s="74" customFormat="1" ht="12.75">
      <c r="A17" s="68">
        <f>COUNT($A$8:A15)+1</f>
        <v>3</v>
      </c>
      <c r="B17" s="111" t="s">
        <v>18</v>
      </c>
      <c r="C17" s="112"/>
      <c r="E17" s="1"/>
      <c r="F17" s="112"/>
    </row>
    <row r="18" spans="1:6" s="74" customFormat="1" ht="42" customHeight="1">
      <c r="A18" s="54"/>
      <c r="B18" s="114" t="s">
        <v>19</v>
      </c>
      <c r="C18" s="112"/>
      <c r="E18" s="1"/>
      <c r="F18" s="112"/>
    </row>
    <row r="19" spans="1:6" s="74" customFormat="1" ht="14.25">
      <c r="A19" s="68"/>
      <c r="B19" s="114"/>
      <c r="C19" s="112">
        <v>5</v>
      </c>
      <c r="D19" s="74" t="s">
        <v>92</v>
      </c>
      <c r="E19" s="1"/>
      <c r="F19" s="75">
        <f>C19*E19</f>
        <v>0</v>
      </c>
    </row>
    <row r="20" spans="1:6" s="74" customFormat="1" ht="12.75">
      <c r="A20" s="68"/>
      <c r="B20" s="114"/>
      <c r="C20" s="112"/>
      <c r="E20" s="1"/>
      <c r="F20" s="75"/>
    </row>
    <row r="21" spans="1:6" s="74" customFormat="1" ht="12.75">
      <c r="A21" s="68">
        <f>COUNT($A$8:A20)+1</f>
        <v>4</v>
      </c>
      <c r="B21" s="111" t="s">
        <v>20</v>
      </c>
      <c r="C21" s="112"/>
      <c r="E21" s="1"/>
      <c r="F21" s="75"/>
    </row>
    <row r="22" spans="1:6" s="74" customFormat="1" ht="25.5">
      <c r="A22" s="54"/>
      <c r="B22" s="114" t="s">
        <v>21</v>
      </c>
      <c r="C22" s="112"/>
      <c r="E22" s="1"/>
      <c r="F22" s="112"/>
    </row>
    <row r="23" spans="1:6" s="74" customFormat="1" ht="14.25">
      <c r="A23" s="68"/>
      <c r="B23" s="114"/>
      <c r="C23" s="112">
        <v>68</v>
      </c>
      <c r="D23" s="74" t="s">
        <v>91</v>
      </c>
      <c r="E23" s="1"/>
      <c r="F23" s="75">
        <f>C23*E23</f>
        <v>0</v>
      </c>
    </row>
    <row r="24" spans="1:6" s="74" customFormat="1" ht="12.75">
      <c r="A24" s="68"/>
      <c r="B24" s="114"/>
      <c r="C24" s="112"/>
      <c r="E24" s="1"/>
      <c r="F24" s="75"/>
    </row>
    <row r="25" spans="1:6" s="116" customFormat="1" ht="12.75" customHeight="1">
      <c r="A25" s="68">
        <f>COUNT($A$8:A24)+1</f>
        <v>5</v>
      </c>
      <c r="B25" s="111" t="s">
        <v>35</v>
      </c>
      <c r="C25" s="112"/>
      <c r="D25" s="115"/>
      <c r="E25" s="1"/>
      <c r="F25" s="75"/>
    </row>
    <row r="26" spans="1:6" s="116" customFormat="1" ht="38.25">
      <c r="A26" s="117"/>
      <c r="B26" s="114" t="s">
        <v>34</v>
      </c>
      <c r="C26" s="112"/>
      <c r="D26" s="115"/>
      <c r="E26" s="3"/>
      <c r="F26" s="75"/>
    </row>
    <row r="27" spans="1:6" s="116" customFormat="1" ht="12.75" customHeight="1">
      <c r="A27" s="118"/>
      <c r="B27" s="114"/>
      <c r="C27" s="112">
        <v>22</v>
      </c>
      <c r="D27" s="115" t="s">
        <v>40</v>
      </c>
      <c r="E27" s="1"/>
      <c r="F27" s="75">
        <f>C27*E27</f>
        <v>0</v>
      </c>
    </row>
    <row r="28" spans="1:6" s="74" customFormat="1" ht="12.75">
      <c r="A28" s="68"/>
      <c r="B28" s="114"/>
      <c r="C28" s="112"/>
      <c r="E28" s="1"/>
      <c r="F28" s="75"/>
    </row>
    <row r="29" spans="1:6" s="74" customFormat="1" ht="12.75">
      <c r="A29" s="68">
        <f>COUNT($A$8:A28)+1</f>
        <v>6</v>
      </c>
      <c r="B29" s="111" t="s">
        <v>22</v>
      </c>
      <c r="C29" s="112"/>
      <c r="E29" s="1"/>
      <c r="F29" s="75"/>
    </row>
    <row r="30" spans="1:6" s="74" customFormat="1" ht="38.25">
      <c r="A30" s="54"/>
      <c r="B30" s="114" t="s">
        <v>23</v>
      </c>
      <c r="C30" s="112"/>
      <c r="E30" s="1"/>
      <c r="F30" s="112"/>
    </row>
    <row r="31" spans="1:6" s="74" customFormat="1" ht="14.25">
      <c r="A31" s="68"/>
      <c r="B31" s="114"/>
      <c r="C31" s="112">
        <v>75</v>
      </c>
      <c r="D31" s="74" t="s">
        <v>92</v>
      </c>
      <c r="E31" s="1"/>
      <c r="F31" s="75">
        <f>C31*E31</f>
        <v>0</v>
      </c>
    </row>
    <row r="32" spans="1:6" s="74" customFormat="1" ht="12.75">
      <c r="A32" s="54"/>
      <c r="B32" s="114"/>
      <c r="C32" s="112"/>
      <c r="E32" s="1"/>
      <c r="F32" s="112"/>
    </row>
    <row r="33" spans="1:6" s="74" customFormat="1" ht="12.75">
      <c r="A33" s="68">
        <f>COUNT($A$8:A32)+1</f>
        <v>7</v>
      </c>
      <c r="B33" s="111" t="s">
        <v>37</v>
      </c>
      <c r="C33" s="112"/>
      <c r="E33" s="1"/>
      <c r="F33" s="75"/>
    </row>
    <row r="34" spans="1:6" s="116" customFormat="1" ht="51">
      <c r="A34" s="118"/>
      <c r="B34" s="114" t="s">
        <v>36</v>
      </c>
      <c r="C34" s="112"/>
      <c r="D34" s="115"/>
      <c r="E34" s="1"/>
      <c r="F34" s="75"/>
    </row>
    <row r="35" spans="1:6" s="116" customFormat="1" ht="12.75" customHeight="1">
      <c r="A35" s="118"/>
      <c r="B35" s="114"/>
      <c r="C35" s="112">
        <v>58</v>
      </c>
      <c r="D35" s="115" t="s">
        <v>92</v>
      </c>
      <c r="E35" s="1"/>
      <c r="F35" s="75">
        <f>C35*E35</f>
        <v>0</v>
      </c>
    </row>
    <row r="36" spans="1:6" s="116" customFormat="1" ht="12.75" customHeight="1">
      <c r="A36" s="118"/>
      <c r="B36" s="114"/>
      <c r="C36" s="112"/>
      <c r="D36" s="115"/>
      <c r="E36" s="1"/>
      <c r="F36" s="75"/>
    </row>
    <row r="37" spans="1:6" s="74" customFormat="1" ht="12.75">
      <c r="A37" s="68">
        <f>COUNT($A$8:A36)+1</f>
        <v>8</v>
      </c>
      <c r="B37" s="111" t="s">
        <v>24</v>
      </c>
      <c r="C37" s="112"/>
      <c r="E37" s="1"/>
      <c r="F37" s="75"/>
    </row>
    <row r="38" spans="1:6" s="74" customFormat="1" ht="25.5">
      <c r="A38" s="54"/>
      <c r="B38" s="114" t="s">
        <v>25</v>
      </c>
      <c r="C38" s="112"/>
      <c r="E38" s="1"/>
      <c r="F38" s="112"/>
    </row>
    <row r="39" spans="1:6" s="74" customFormat="1" ht="14.25">
      <c r="A39" s="68"/>
      <c r="B39" s="114"/>
      <c r="C39" s="112">
        <v>124</v>
      </c>
      <c r="D39" s="74" t="s">
        <v>90</v>
      </c>
      <c r="E39" s="1"/>
      <c r="F39" s="75">
        <f>C39*E39</f>
        <v>0</v>
      </c>
    </row>
    <row r="40" spans="1:6" s="74" customFormat="1" ht="12.75">
      <c r="A40" s="68"/>
      <c r="B40" s="114"/>
      <c r="C40" s="112"/>
      <c r="E40" s="1"/>
      <c r="F40" s="112"/>
    </row>
    <row r="41" spans="1:6" s="74" customFormat="1" ht="12.75">
      <c r="A41" s="68">
        <f>COUNT($A$8:A40)+1</f>
        <v>9</v>
      </c>
      <c r="B41" s="111" t="s">
        <v>26</v>
      </c>
      <c r="C41" s="112"/>
      <c r="E41" s="1"/>
      <c r="F41" s="112"/>
    </row>
    <row r="42" spans="1:6" s="74" customFormat="1" ht="63.75">
      <c r="A42" s="54"/>
      <c r="B42" s="114" t="s">
        <v>6</v>
      </c>
      <c r="C42" s="112"/>
      <c r="E42" s="1"/>
      <c r="F42" s="112"/>
    </row>
    <row r="43" spans="1:6" s="74" customFormat="1" ht="14.25">
      <c r="A43" s="54"/>
      <c r="B43" s="114"/>
      <c r="C43" s="112">
        <v>50</v>
      </c>
      <c r="D43" s="74" t="s">
        <v>92</v>
      </c>
      <c r="E43" s="1"/>
      <c r="F43" s="75">
        <f>C43*E43</f>
        <v>0</v>
      </c>
    </row>
    <row r="44" spans="1:6" s="74" customFormat="1" ht="12.75">
      <c r="A44" s="68"/>
      <c r="B44" s="114"/>
      <c r="C44" s="112"/>
      <c r="E44" s="1"/>
      <c r="F44" s="112"/>
    </row>
    <row r="45" spans="1:6" s="74" customFormat="1" ht="12.75">
      <c r="A45" s="68">
        <f>COUNT($A$8:A44)+1</f>
        <v>10</v>
      </c>
      <c r="B45" s="111" t="s">
        <v>27</v>
      </c>
      <c r="C45" s="112"/>
      <c r="E45" s="1"/>
      <c r="F45" s="112"/>
    </row>
    <row r="46" spans="1:6" s="74" customFormat="1" ht="76.5">
      <c r="A46" s="54"/>
      <c r="B46" s="114" t="s">
        <v>7</v>
      </c>
      <c r="C46" s="112"/>
      <c r="E46" s="1"/>
      <c r="F46" s="112"/>
    </row>
    <row r="47" spans="1:6" s="74" customFormat="1" ht="14.25">
      <c r="A47" s="68"/>
      <c r="B47" s="114"/>
      <c r="C47" s="112">
        <v>60</v>
      </c>
      <c r="D47" s="74" t="s">
        <v>92</v>
      </c>
      <c r="E47" s="1"/>
      <c r="F47" s="75">
        <f>C47*E47</f>
        <v>0</v>
      </c>
    </row>
    <row r="48" spans="1:6" s="74" customFormat="1" ht="12.75">
      <c r="A48" s="68"/>
      <c r="B48" s="114"/>
      <c r="C48" s="112"/>
      <c r="E48" s="1"/>
      <c r="F48" s="75"/>
    </row>
    <row r="49" spans="1:6" s="74" customFormat="1" ht="12.75">
      <c r="A49" s="68">
        <f>COUNT($A$8:A48)+1</f>
        <v>11</v>
      </c>
      <c r="B49" s="111" t="s">
        <v>28</v>
      </c>
      <c r="C49" s="112"/>
      <c r="E49" s="1"/>
      <c r="F49" s="112"/>
    </row>
    <row r="50" spans="1:6" s="74" customFormat="1" ht="12.75">
      <c r="A50" s="54"/>
      <c r="B50" s="114" t="s">
        <v>29</v>
      </c>
      <c r="C50" s="112"/>
      <c r="E50" s="1"/>
      <c r="F50" s="112"/>
    </row>
    <row r="51" spans="1:6" s="74" customFormat="1" ht="14.25">
      <c r="A51" s="68"/>
      <c r="B51" s="114"/>
      <c r="C51" s="112">
        <v>65</v>
      </c>
      <c r="D51" s="74" t="s">
        <v>90</v>
      </c>
      <c r="E51" s="1"/>
      <c r="F51" s="75">
        <f>C51*E51</f>
        <v>0</v>
      </c>
    </row>
    <row r="52" spans="1:6" s="74" customFormat="1" ht="12.75">
      <c r="A52" s="68"/>
      <c r="B52" s="114"/>
      <c r="C52" s="112"/>
      <c r="E52" s="1"/>
      <c r="F52" s="75"/>
    </row>
    <row r="53" spans="1:6" s="74" customFormat="1" ht="25.5">
      <c r="A53" s="68">
        <f>COUNT($A$8:A52)+1</f>
        <v>12</v>
      </c>
      <c r="B53" s="111" t="s">
        <v>30</v>
      </c>
      <c r="C53" s="112"/>
      <c r="E53" s="9"/>
      <c r="F53" s="112"/>
    </row>
    <row r="54" spans="1:6" s="74" customFormat="1" ht="89.25">
      <c r="A54" s="54"/>
      <c r="B54" s="114" t="s">
        <v>9</v>
      </c>
      <c r="C54" s="112"/>
      <c r="E54" s="1"/>
      <c r="F54" s="112"/>
    </row>
    <row r="55" spans="1:6" s="74" customFormat="1" ht="12.75">
      <c r="A55" s="68"/>
      <c r="B55" s="114"/>
      <c r="C55" s="112" t="s">
        <v>41</v>
      </c>
      <c r="D55" s="119">
        <v>0.02</v>
      </c>
      <c r="E55" s="2"/>
      <c r="F55" s="75">
        <f>SUM(F10:F51)*D55</f>
        <v>0</v>
      </c>
    </row>
    <row r="56" spans="1:6" s="74" customFormat="1" ht="12.75">
      <c r="A56" s="54"/>
      <c r="B56" s="114"/>
      <c r="C56" s="112"/>
      <c r="E56" s="9"/>
      <c r="F56" s="75"/>
    </row>
    <row r="57" spans="1:6" s="74" customFormat="1" ht="12.75">
      <c r="A57" s="68">
        <f>COUNT($A$8:A56)+1</f>
        <v>13</v>
      </c>
      <c r="B57" s="111" t="s">
        <v>31</v>
      </c>
      <c r="C57" s="112"/>
      <c r="E57" s="2"/>
      <c r="F57" s="112"/>
    </row>
    <row r="58" spans="1:6" s="74" customFormat="1" ht="38.25">
      <c r="A58" s="54"/>
      <c r="B58" s="114" t="s">
        <v>81</v>
      </c>
      <c r="C58" s="112" t="s">
        <v>41</v>
      </c>
      <c r="D58" s="119">
        <v>0.1</v>
      </c>
      <c r="E58" s="2"/>
      <c r="F58" s="75">
        <f>ROUND((SUM(F10:F51)*D58),0)</f>
        <v>0</v>
      </c>
    </row>
    <row r="59" spans="2:6" s="74" customFormat="1" ht="13.5" thickBot="1">
      <c r="B59" s="114"/>
      <c r="C59" s="112"/>
      <c r="E59" s="9"/>
      <c r="F59" s="112"/>
    </row>
    <row r="60" spans="1:6" ht="14.25" thickBot="1" thickTop="1">
      <c r="A60" s="120"/>
      <c r="B60" s="121" t="s">
        <v>32</v>
      </c>
      <c r="C60" s="122"/>
      <c r="D60" s="120"/>
      <c r="E60" s="10" t="s">
        <v>100</v>
      </c>
      <c r="F60" s="89">
        <f>SUM(F8:F59)</f>
        <v>0</v>
      </c>
    </row>
    <row r="61" ht="13.5" thickTop="1">
      <c r="B61" s="114"/>
    </row>
    <row r="62" ht="12.75">
      <c r="B62" s="114"/>
    </row>
    <row r="63" ht="12.75">
      <c r="B63" s="114"/>
    </row>
    <row r="64" ht="12.75">
      <c r="B64" s="114"/>
    </row>
    <row r="65" ht="12.75">
      <c r="B65" s="114"/>
    </row>
    <row r="66" ht="12.75">
      <c r="B66" s="114"/>
    </row>
  </sheetData>
  <sheetProtection password="CC38" sheet="1" objects="1" scenarios="1"/>
  <printOptions/>
  <pageMargins left="0.984251968503937" right="0.3937007874015748" top="0.984251968503937" bottom="0.6299212598425197" header="0.3937007874015748" footer="0.3937007874015748"/>
  <pageSetup horizontalDpi="600" verticalDpi="600" orientation="portrait" paperSize="55" r:id="rId1"/>
  <headerFooter alignWithMargins="0">
    <oddHeader>&amp;L&amp;"Arial,Navadno"&amp;9ENERGETIKA LJUBLJANA d.o.o.
ODDELEK PROJEKTIVA
št. projekta: 35/C-2901/40621</oddHeader>
    <oddFooter>&amp;C&amp;"Arial,Navadno"&amp;P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70">
      <selection activeCell="E78" sqref="E78"/>
    </sheetView>
  </sheetViews>
  <sheetFormatPr defaultColWidth="9.00390625" defaultRowHeight="12.75"/>
  <cols>
    <col min="1" max="1" width="6.00390625" style="91" bestFit="1" customWidth="1"/>
    <col min="2" max="2" width="35.875" style="92" customWidth="1"/>
    <col min="3" max="3" width="5.75390625" style="67" customWidth="1"/>
    <col min="4" max="4" width="5.625" style="67" customWidth="1"/>
    <col min="5" max="5" width="15.875" style="102" customWidth="1"/>
    <col min="6" max="6" width="12.75390625" style="94" customWidth="1"/>
    <col min="7" max="7" width="9.125" style="67" customWidth="1"/>
    <col min="8" max="8" width="27.25390625" style="67" customWidth="1"/>
    <col min="9" max="16384" width="9.125" style="67" customWidth="1"/>
  </cols>
  <sheetData>
    <row r="1" spans="1:6" s="52" customFormat="1" ht="15.75">
      <c r="A1" s="49" t="s">
        <v>46</v>
      </c>
      <c r="B1" s="15" t="s">
        <v>47</v>
      </c>
      <c r="C1" s="50"/>
      <c r="D1" s="50"/>
      <c r="E1" s="12"/>
      <c r="F1" s="51"/>
    </row>
    <row r="2" spans="1:6" s="52" customFormat="1" ht="15.75">
      <c r="A2" s="49" t="s">
        <v>2</v>
      </c>
      <c r="B2" s="15" t="s">
        <v>50</v>
      </c>
      <c r="C2" s="50"/>
      <c r="D2" s="50"/>
      <c r="E2" s="12"/>
      <c r="F2" s="51"/>
    </row>
    <row r="3" spans="1:6" s="52" customFormat="1" ht="15.75">
      <c r="A3" s="49" t="s">
        <v>1</v>
      </c>
      <c r="B3" s="15" t="s">
        <v>102</v>
      </c>
      <c r="C3" s="50"/>
      <c r="D3" s="50"/>
      <c r="E3" s="12"/>
      <c r="F3" s="51"/>
    </row>
    <row r="4" spans="1:6" s="52" customFormat="1" ht="15.75">
      <c r="A4" s="53"/>
      <c r="B4" s="15" t="s">
        <v>104</v>
      </c>
      <c r="C4" s="50"/>
      <c r="D4" s="50"/>
      <c r="E4" s="12"/>
      <c r="F4" s="51"/>
    </row>
    <row r="5" spans="1:6" s="57" customFormat="1" ht="12.75">
      <c r="A5" s="54"/>
      <c r="B5" s="55"/>
      <c r="C5" s="55"/>
      <c r="D5" s="55"/>
      <c r="E5" s="13"/>
      <c r="F5" s="56"/>
    </row>
    <row r="6" spans="1:6" s="57" customFormat="1" ht="77.25" thickBot="1">
      <c r="A6" s="58" t="s">
        <v>39</v>
      </c>
      <c r="B6" s="59" t="s">
        <v>48</v>
      </c>
      <c r="C6" s="60" t="s">
        <v>49</v>
      </c>
      <c r="D6" s="61" t="s">
        <v>42</v>
      </c>
      <c r="E6" s="14" t="s">
        <v>98</v>
      </c>
      <c r="F6" s="62" t="s">
        <v>99</v>
      </c>
    </row>
    <row r="7" spans="1:6" ht="15" customHeight="1" thickTop="1">
      <c r="A7" s="63"/>
      <c r="B7" s="64"/>
      <c r="C7" s="65"/>
      <c r="D7" s="65"/>
      <c r="E7" s="96"/>
      <c r="F7" s="66"/>
    </row>
    <row r="8" spans="1:6" ht="15" customHeight="1">
      <c r="A8" s="68">
        <f>COUNT(A7+1)</f>
        <v>1</v>
      </c>
      <c r="B8" s="64" t="s">
        <v>51</v>
      </c>
      <c r="C8" s="65"/>
      <c r="D8" s="65"/>
      <c r="E8" s="96"/>
      <c r="F8" s="66"/>
    </row>
    <row r="9" spans="1:6" ht="65.25">
      <c r="A9" s="67"/>
      <c r="B9" s="69" t="s">
        <v>82</v>
      </c>
      <c r="C9" s="70"/>
      <c r="D9" s="70"/>
      <c r="E9" s="97"/>
      <c r="F9" s="71"/>
    </row>
    <row r="10" spans="1:6" ht="12.75">
      <c r="A10" s="72"/>
      <c r="B10" s="64" t="s">
        <v>52</v>
      </c>
      <c r="C10" s="70"/>
      <c r="D10" s="70"/>
      <c r="E10" s="97"/>
      <c r="F10" s="71"/>
    </row>
    <row r="11" spans="1:6" ht="63.75">
      <c r="A11" s="72"/>
      <c r="B11" s="64" t="s">
        <v>83</v>
      </c>
      <c r="C11" s="70"/>
      <c r="D11" s="70"/>
      <c r="E11" s="97"/>
      <c r="F11" s="71"/>
    </row>
    <row r="12" spans="1:6" ht="12.75">
      <c r="A12" s="72"/>
      <c r="B12" s="69"/>
      <c r="C12" s="70"/>
      <c r="D12" s="70"/>
      <c r="E12" s="97"/>
      <c r="F12" s="71"/>
    </row>
    <row r="13" spans="1:6" ht="78">
      <c r="A13" s="72"/>
      <c r="B13" s="64" t="s">
        <v>84</v>
      </c>
      <c r="C13" s="70"/>
      <c r="D13" s="70"/>
      <c r="E13" s="97"/>
      <c r="F13" s="71"/>
    </row>
    <row r="14" spans="1:6" ht="39.75">
      <c r="A14" s="72"/>
      <c r="B14" s="69" t="s">
        <v>85</v>
      </c>
      <c r="C14" s="70"/>
      <c r="D14" s="70"/>
      <c r="E14" s="97"/>
      <c r="F14" s="71"/>
    </row>
    <row r="15" spans="1:6" ht="76.5">
      <c r="A15" s="72"/>
      <c r="B15" s="64" t="s">
        <v>86</v>
      </c>
      <c r="C15" s="70"/>
      <c r="D15" s="70"/>
      <c r="E15" s="97"/>
      <c r="F15" s="71"/>
    </row>
    <row r="16" spans="1:6" ht="25.5">
      <c r="A16" s="72"/>
      <c r="B16" s="69" t="s">
        <v>53</v>
      </c>
      <c r="C16" s="70"/>
      <c r="D16" s="70"/>
      <c r="E16" s="97"/>
      <c r="F16" s="71"/>
    </row>
    <row r="17" spans="1:11" ht="12.75">
      <c r="A17" s="72"/>
      <c r="B17" s="69" t="s">
        <v>87</v>
      </c>
      <c r="C17" s="70"/>
      <c r="D17" s="70"/>
      <c r="E17" s="97"/>
      <c r="F17" s="71"/>
      <c r="H17" s="73"/>
      <c r="I17" s="70"/>
      <c r="J17" s="74"/>
      <c r="K17" s="75"/>
    </row>
    <row r="18" spans="1:11" ht="12.75">
      <c r="A18" s="72"/>
      <c r="B18" s="64" t="s">
        <v>54</v>
      </c>
      <c r="C18" s="70"/>
      <c r="D18" s="70"/>
      <c r="E18" s="97"/>
      <c r="F18" s="71"/>
      <c r="H18" s="73"/>
      <c r="I18" s="70"/>
      <c r="J18" s="74"/>
      <c r="K18" s="75"/>
    </row>
    <row r="19" spans="1:11" ht="14.25">
      <c r="A19" s="72"/>
      <c r="B19" s="69" t="s">
        <v>55</v>
      </c>
      <c r="C19" s="70">
        <v>128</v>
      </c>
      <c r="D19" s="74" t="s">
        <v>90</v>
      </c>
      <c r="E19" s="1"/>
      <c r="F19" s="76">
        <f>C19*E19</f>
        <v>0</v>
      </c>
      <c r="H19" s="73"/>
      <c r="I19" s="70"/>
      <c r="J19" s="74"/>
      <c r="K19" s="75"/>
    </row>
    <row r="20" spans="1:11" ht="14.25">
      <c r="A20" s="72"/>
      <c r="B20" s="69" t="s">
        <v>56</v>
      </c>
      <c r="C20" s="70">
        <v>2</v>
      </c>
      <c r="D20" s="74" t="s">
        <v>90</v>
      </c>
      <c r="E20" s="1"/>
      <c r="F20" s="76">
        <f>C20*E20</f>
        <v>0</v>
      </c>
      <c r="H20" s="73"/>
      <c r="I20" s="70"/>
      <c r="J20" s="74"/>
      <c r="K20" s="75"/>
    </row>
    <row r="21" spans="1:11" ht="12.75">
      <c r="A21" s="72"/>
      <c r="B21" s="69"/>
      <c r="C21" s="70"/>
      <c r="D21" s="74"/>
      <c r="E21" s="1"/>
      <c r="F21" s="76"/>
      <c r="H21" s="73"/>
      <c r="I21" s="70"/>
      <c r="J21" s="74"/>
      <c r="K21" s="75"/>
    </row>
    <row r="22" spans="1:6" ht="12.75">
      <c r="A22" s="68">
        <f>COUNT($A$8:A21)+1</f>
        <v>2</v>
      </c>
      <c r="B22" s="64" t="s">
        <v>80</v>
      </c>
      <c r="C22" s="70"/>
      <c r="D22" s="70"/>
      <c r="E22" s="98"/>
      <c r="F22" s="76"/>
    </row>
    <row r="23" spans="1:6" ht="81" customHeight="1">
      <c r="A23" s="67"/>
      <c r="B23" s="69" t="s">
        <v>88</v>
      </c>
      <c r="C23" s="70"/>
      <c r="D23" s="70"/>
      <c r="E23" s="98"/>
      <c r="F23" s="76"/>
    </row>
    <row r="24" spans="1:6" ht="11.25" customHeight="1">
      <c r="A24" s="72"/>
      <c r="B24" s="64" t="s">
        <v>52</v>
      </c>
      <c r="C24" s="70"/>
      <c r="D24" s="70"/>
      <c r="E24" s="98"/>
      <c r="F24" s="76"/>
    </row>
    <row r="25" spans="1:6" ht="12.75">
      <c r="A25" s="72"/>
      <c r="B25" s="69" t="s">
        <v>57</v>
      </c>
      <c r="C25" s="70"/>
      <c r="D25" s="70"/>
      <c r="E25" s="98"/>
      <c r="F25" s="76"/>
    </row>
    <row r="26" spans="1:6" ht="12.75">
      <c r="A26" s="72"/>
      <c r="B26" s="64" t="s">
        <v>54</v>
      </c>
      <c r="C26" s="70"/>
      <c r="D26" s="70"/>
      <c r="E26" s="98"/>
      <c r="F26" s="76"/>
    </row>
    <row r="27" spans="1:6" ht="14.25">
      <c r="A27" s="72"/>
      <c r="B27" s="69" t="s">
        <v>89</v>
      </c>
      <c r="C27" s="70">
        <v>2</v>
      </c>
      <c r="D27" s="70" t="s">
        <v>40</v>
      </c>
      <c r="E27" s="1"/>
      <c r="F27" s="76">
        <f>C27*E27</f>
        <v>0</v>
      </c>
    </row>
    <row r="28" spans="1:6" ht="12.75">
      <c r="A28" s="72"/>
      <c r="B28" s="69"/>
      <c r="C28" s="70"/>
      <c r="D28" s="70"/>
      <c r="E28" s="1"/>
      <c r="F28" s="76"/>
    </row>
    <row r="29" spans="1:6" ht="12.75">
      <c r="A29" s="72"/>
      <c r="B29" s="69"/>
      <c r="C29" s="70"/>
      <c r="D29" s="70"/>
      <c r="E29" s="98"/>
      <c r="F29" s="76"/>
    </row>
    <row r="30" spans="1:6" ht="12.75">
      <c r="A30" s="68">
        <f>COUNT($A$8:A29)+1</f>
        <v>3</v>
      </c>
      <c r="B30" s="64" t="s">
        <v>58</v>
      </c>
      <c r="C30" s="70"/>
      <c r="D30" s="70"/>
      <c r="E30" s="98"/>
      <c r="F30" s="76"/>
    </row>
    <row r="31" spans="1:6" ht="78" customHeight="1">
      <c r="A31" s="67"/>
      <c r="B31" s="69" t="s">
        <v>4</v>
      </c>
      <c r="C31" s="70"/>
      <c r="D31" s="70"/>
      <c r="E31" s="98"/>
      <c r="F31" s="76"/>
    </row>
    <row r="32" spans="1:6" ht="12.75">
      <c r="A32" s="72"/>
      <c r="B32" s="64" t="s">
        <v>52</v>
      </c>
      <c r="C32" s="70"/>
      <c r="D32" s="70"/>
      <c r="E32" s="98"/>
      <c r="F32" s="76"/>
    </row>
    <row r="33" spans="1:6" ht="12.75">
      <c r="A33" s="72"/>
      <c r="B33" s="69" t="s">
        <v>57</v>
      </c>
      <c r="C33" s="70"/>
      <c r="D33" s="70"/>
      <c r="E33" s="98"/>
      <c r="F33" s="76"/>
    </row>
    <row r="34" spans="1:6" ht="12.75">
      <c r="A34" s="72"/>
      <c r="B34" s="64" t="s">
        <v>54</v>
      </c>
      <c r="C34" s="70"/>
      <c r="D34" s="70"/>
      <c r="E34" s="1"/>
      <c r="F34" s="76"/>
    </row>
    <row r="35" spans="1:6" ht="12.75">
      <c r="A35" s="72"/>
      <c r="B35" s="69" t="s">
        <v>103</v>
      </c>
      <c r="C35" s="70">
        <v>2</v>
      </c>
      <c r="D35" s="70" t="s">
        <v>40</v>
      </c>
      <c r="E35" s="1"/>
      <c r="F35" s="76">
        <f>C35*E35</f>
        <v>0</v>
      </c>
    </row>
    <row r="36" spans="1:6" ht="12.75">
      <c r="A36" s="72"/>
      <c r="B36" s="69"/>
      <c r="C36" s="70"/>
      <c r="D36" s="70"/>
      <c r="E36" s="1"/>
      <c r="F36" s="76"/>
    </row>
    <row r="37" spans="1:6" ht="12.75">
      <c r="A37" s="68">
        <f>COUNT($A$8:A36)+1</f>
        <v>4</v>
      </c>
      <c r="B37" s="64" t="s">
        <v>101</v>
      </c>
      <c r="C37" s="70"/>
      <c r="D37" s="70"/>
      <c r="E37" s="1"/>
      <c r="F37" s="76"/>
    </row>
    <row r="38" spans="1:6" ht="78">
      <c r="A38" s="67"/>
      <c r="B38" s="69" t="s">
        <v>5</v>
      </c>
      <c r="C38" s="70"/>
      <c r="D38" s="70"/>
      <c r="E38" s="1"/>
      <c r="F38" s="76"/>
    </row>
    <row r="39" spans="1:6" ht="12.75">
      <c r="A39" s="77"/>
      <c r="B39" s="64" t="s">
        <v>52</v>
      </c>
      <c r="C39" s="70"/>
      <c r="D39" s="70"/>
      <c r="E39" s="1"/>
      <c r="F39" s="76"/>
    </row>
    <row r="40" spans="1:6" ht="12.75">
      <c r="A40" s="72"/>
      <c r="B40" s="69" t="s">
        <v>57</v>
      </c>
      <c r="C40" s="70"/>
      <c r="D40" s="70"/>
      <c r="E40" s="1"/>
      <c r="F40" s="76"/>
    </row>
    <row r="41" spans="1:6" ht="12.75">
      <c r="A41" s="64"/>
      <c r="B41" s="64" t="s">
        <v>54</v>
      </c>
      <c r="C41" s="70"/>
      <c r="D41" s="70"/>
      <c r="E41" s="1"/>
      <c r="F41" s="76"/>
    </row>
    <row r="42" spans="1:6" ht="12.75">
      <c r="A42" s="64"/>
      <c r="B42" s="64" t="s">
        <v>105</v>
      </c>
      <c r="C42" s="70">
        <v>2</v>
      </c>
      <c r="D42" s="70" t="s">
        <v>40</v>
      </c>
      <c r="E42" s="1"/>
      <c r="F42" s="76">
        <f>C42*E42</f>
        <v>0</v>
      </c>
    </row>
    <row r="43" spans="1:6" ht="12.75">
      <c r="A43" s="64"/>
      <c r="B43" s="69"/>
      <c r="C43" s="70"/>
      <c r="D43" s="70"/>
      <c r="E43" s="98"/>
      <c r="F43" s="76"/>
    </row>
    <row r="44" spans="1:6" ht="12.75">
      <c r="A44" s="68">
        <f>COUNT($A$8:A43)+1</f>
        <v>5</v>
      </c>
      <c r="B44" s="64" t="s">
        <v>62</v>
      </c>
      <c r="C44" s="70"/>
      <c r="D44" s="70"/>
      <c r="E44" s="98"/>
      <c r="F44" s="76"/>
    </row>
    <row r="45" spans="1:6" ht="54" customHeight="1">
      <c r="A45" s="67"/>
      <c r="B45" s="69" t="s">
        <v>63</v>
      </c>
      <c r="C45" s="70"/>
      <c r="D45" s="70"/>
      <c r="E45" s="98"/>
      <c r="F45" s="76"/>
    </row>
    <row r="46" spans="1:6" ht="12.75">
      <c r="A46" s="64"/>
      <c r="B46" s="64" t="s">
        <v>54</v>
      </c>
      <c r="C46" s="70"/>
      <c r="D46" s="70"/>
      <c r="E46" s="98"/>
      <c r="F46" s="76"/>
    </row>
    <row r="47" spans="1:6" ht="12.75">
      <c r="A47" s="64"/>
      <c r="B47" s="69" t="s">
        <v>59</v>
      </c>
      <c r="C47" s="70">
        <v>4</v>
      </c>
      <c r="D47" s="70" t="s">
        <v>40</v>
      </c>
      <c r="E47" s="1"/>
      <c r="F47" s="76">
        <f>C47*E47</f>
        <v>0</v>
      </c>
    </row>
    <row r="48" spans="1:6" ht="12.75">
      <c r="A48" s="64"/>
      <c r="B48" s="69"/>
      <c r="C48" s="70"/>
      <c r="D48" s="70"/>
      <c r="E48" s="98"/>
      <c r="F48" s="76"/>
    </row>
    <row r="49" spans="1:6" ht="12.75">
      <c r="A49" s="68">
        <f>COUNT($A$8:A48)+1</f>
        <v>6</v>
      </c>
      <c r="B49" s="64" t="s">
        <v>64</v>
      </c>
      <c r="C49" s="70"/>
      <c r="D49" s="70"/>
      <c r="E49" s="99"/>
      <c r="F49" s="76"/>
    </row>
    <row r="50" spans="1:6" ht="39.75" customHeight="1">
      <c r="A50" s="67"/>
      <c r="B50" s="69" t="s">
        <v>8</v>
      </c>
      <c r="C50" s="70"/>
      <c r="D50" s="70"/>
      <c r="E50" s="99"/>
      <c r="F50" s="76"/>
    </row>
    <row r="51" spans="1:6" ht="12.75">
      <c r="A51" s="64"/>
      <c r="B51" s="64" t="s">
        <v>54</v>
      </c>
      <c r="C51" s="70"/>
      <c r="D51" s="70"/>
      <c r="E51" s="99"/>
      <c r="F51" s="76"/>
    </row>
    <row r="52" spans="1:6" ht="14.25">
      <c r="A52" s="72"/>
      <c r="B52" s="69" t="s">
        <v>65</v>
      </c>
      <c r="C52" s="70">
        <v>7</v>
      </c>
      <c r="D52" s="70" t="s">
        <v>91</v>
      </c>
      <c r="E52" s="1"/>
      <c r="F52" s="76">
        <f>C52*E52</f>
        <v>0</v>
      </c>
    </row>
    <row r="53" spans="1:6" ht="12.75">
      <c r="A53" s="72"/>
      <c r="B53" s="69"/>
      <c r="C53" s="70"/>
      <c r="D53" s="70"/>
      <c r="E53" s="98"/>
      <c r="F53" s="76"/>
    </row>
    <row r="54" spans="1:6" ht="12.75">
      <c r="A54" s="68">
        <f>COUNT($A$8:A53)+1</f>
        <v>7</v>
      </c>
      <c r="B54" s="64" t="s">
        <v>66</v>
      </c>
      <c r="C54" s="70"/>
      <c r="D54" s="70"/>
      <c r="E54" s="98"/>
      <c r="F54" s="76"/>
    </row>
    <row r="55" spans="1:6" ht="54" customHeight="1">
      <c r="A55" s="67"/>
      <c r="B55" s="69" t="s">
        <v>96</v>
      </c>
      <c r="C55" s="70"/>
      <c r="D55" s="70"/>
      <c r="E55" s="98"/>
      <c r="F55" s="76"/>
    </row>
    <row r="56" spans="1:6" ht="38.25">
      <c r="A56" s="67"/>
      <c r="B56" s="69" t="s">
        <v>97</v>
      </c>
      <c r="C56" s="70"/>
      <c r="D56" s="70"/>
      <c r="E56" s="98"/>
      <c r="F56" s="76"/>
    </row>
    <row r="57" spans="1:6" ht="12.75">
      <c r="A57" s="64"/>
      <c r="B57" s="64" t="s">
        <v>54</v>
      </c>
      <c r="C57" s="70"/>
      <c r="D57" s="70"/>
      <c r="E57" s="98"/>
      <c r="F57" s="76"/>
    </row>
    <row r="58" spans="1:6" ht="12.75">
      <c r="A58" s="64"/>
      <c r="B58" s="69" t="s">
        <v>59</v>
      </c>
      <c r="C58" s="70">
        <v>18</v>
      </c>
      <c r="D58" s="70" t="s">
        <v>40</v>
      </c>
      <c r="E58" s="1"/>
      <c r="F58" s="76">
        <f>C58*E58</f>
        <v>0</v>
      </c>
    </row>
    <row r="59" spans="1:6" ht="12.75">
      <c r="A59" s="72"/>
      <c r="B59" s="69" t="s">
        <v>60</v>
      </c>
      <c r="C59" s="70">
        <v>8</v>
      </c>
      <c r="D59" s="70" t="s">
        <v>40</v>
      </c>
      <c r="E59" s="1"/>
      <c r="F59" s="76">
        <f>C59*E59</f>
        <v>0</v>
      </c>
    </row>
    <row r="60" spans="1:6" ht="12.75">
      <c r="A60" s="64"/>
      <c r="B60" s="69"/>
      <c r="C60" s="70"/>
      <c r="D60" s="70"/>
      <c r="E60" s="98"/>
      <c r="F60" s="76"/>
    </row>
    <row r="61" spans="1:6" ht="12.75">
      <c r="A61" s="68">
        <f>COUNT($A$8:A60)+1</f>
        <v>8</v>
      </c>
      <c r="B61" s="64" t="s">
        <v>67</v>
      </c>
      <c r="C61" s="70"/>
      <c r="D61" s="70"/>
      <c r="E61" s="98"/>
      <c r="F61" s="76"/>
    </row>
    <row r="62" spans="1:6" ht="38.25">
      <c r="A62" s="77"/>
      <c r="B62" s="69" t="s">
        <v>68</v>
      </c>
      <c r="C62" s="70"/>
      <c r="D62" s="70"/>
      <c r="E62" s="98"/>
      <c r="F62" s="76"/>
    </row>
    <row r="63" spans="1:6" ht="12.75">
      <c r="A63" s="77"/>
      <c r="B63" s="64" t="s">
        <v>61</v>
      </c>
      <c r="C63" s="70"/>
      <c r="D63" s="70"/>
      <c r="E63" s="98"/>
      <c r="F63" s="76"/>
    </row>
    <row r="64" spans="1:6" ht="12.75">
      <c r="A64" s="77"/>
      <c r="B64" s="69" t="s">
        <v>69</v>
      </c>
      <c r="C64" s="70">
        <v>1</v>
      </c>
      <c r="D64" s="70" t="s">
        <v>40</v>
      </c>
      <c r="E64" s="1"/>
      <c r="F64" s="76">
        <f>C64*E64</f>
        <v>0</v>
      </c>
    </row>
    <row r="65" spans="1:6" ht="12.75">
      <c r="A65" s="77"/>
      <c r="B65" s="69"/>
      <c r="C65" s="70"/>
      <c r="D65" s="70"/>
      <c r="E65" s="98"/>
      <c r="F65" s="76"/>
    </row>
    <row r="66" spans="1:6" ht="12.75">
      <c r="A66" s="68">
        <f>COUNT($A$8:A65)+1</f>
        <v>9</v>
      </c>
      <c r="B66" s="64" t="s">
        <v>70</v>
      </c>
      <c r="C66" s="70"/>
      <c r="D66" s="70"/>
      <c r="E66" s="98"/>
      <c r="F66" s="76"/>
    </row>
    <row r="67" spans="1:6" ht="38.25">
      <c r="A67" s="77"/>
      <c r="B67" s="69" t="s">
        <v>71</v>
      </c>
      <c r="C67" s="70"/>
      <c r="D67" s="70"/>
      <c r="E67" s="98"/>
      <c r="F67" s="76"/>
    </row>
    <row r="68" spans="1:6" ht="39.75" customHeight="1">
      <c r="A68" s="77"/>
      <c r="B68" s="69" t="s">
        <v>72</v>
      </c>
      <c r="C68" s="70"/>
      <c r="D68" s="70"/>
      <c r="E68" s="98"/>
      <c r="F68" s="76"/>
    </row>
    <row r="69" spans="1:6" ht="12.75">
      <c r="A69" s="77"/>
      <c r="B69" s="69" t="s">
        <v>73</v>
      </c>
      <c r="C69" s="70">
        <v>1</v>
      </c>
      <c r="D69" s="70" t="s">
        <v>40</v>
      </c>
      <c r="E69" s="1"/>
      <c r="F69" s="76">
        <f>C69*E69</f>
        <v>0</v>
      </c>
    </row>
    <row r="70" spans="1:6" ht="12.75">
      <c r="A70" s="77"/>
      <c r="B70" s="69"/>
      <c r="C70" s="70"/>
      <c r="D70" s="70"/>
      <c r="E70" s="98"/>
      <c r="F70" s="76"/>
    </row>
    <row r="71" spans="1:6" ht="12.75">
      <c r="A71" s="72">
        <f>COUNT($A$8:A70)+1</f>
        <v>10</v>
      </c>
      <c r="B71" s="64" t="s">
        <v>75</v>
      </c>
      <c r="C71" s="70"/>
      <c r="D71" s="70"/>
      <c r="E71" s="98"/>
      <c r="F71" s="76"/>
    </row>
    <row r="72" spans="1:6" ht="25.5">
      <c r="A72" s="72"/>
      <c r="B72" s="69" t="s">
        <v>93</v>
      </c>
      <c r="C72" s="70">
        <v>2</v>
      </c>
      <c r="D72" s="70" t="s">
        <v>40</v>
      </c>
      <c r="E72" s="1"/>
      <c r="F72" s="76">
        <f>C72*E72</f>
        <v>0</v>
      </c>
    </row>
    <row r="73" spans="1:6" ht="12.75">
      <c r="A73" s="77"/>
      <c r="B73" s="78"/>
      <c r="C73" s="70"/>
      <c r="D73" s="70"/>
      <c r="E73" s="98"/>
      <c r="F73" s="76"/>
    </row>
    <row r="74" spans="1:6" ht="12.75">
      <c r="A74" s="72">
        <f>COUNT($A$8:A73)+1</f>
        <v>11</v>
      </c>
      <c r="B74" s="64" t="s">
        <v>76</v>
      </c>
      <c r="C74" s="70"/>
      <c r="D74" s="70"/>
      <c r="E74" s="98"/>
      <c r="F74" s="76"/>
    </row>
    <row r="75" spans="1:6" ht="25.5">
      <c r="A75" s="72"/>
      <c r="B75" s="69" t="s">
        <v>94</v>
      </c>
      <c r="C75" s="70">
        <v>2</v>
      </c>
      <c r="D75" s="70" t="s">
        <v>40</v>
      </c>
      <c r="E75" s="1"/>
      <c r="F75" s="76">
        <f>C75*E75</f>
        <v>0</v>
      </c>
    </row>
    <row r="76" spans="1:6" ht="12.75">
      <c r="A76" s="77"/>
      <c r="B76" s="78"/>
      <c r="C76" s="70"/>
      <c r="D76" s="70"/>
      <c r="E76" s="98"/>
      <c r="F76" s="76"/>
    </row>
    <row r="77" spans="1:6" ht="12.75">
      <c r="A77" s="72">
        <f>COUNT($A$8:A76)+1</f>
        <v>12</v>
      </c>
      <c r="B77" s="64" t="s">
        <v>77</v>
      </c>
      <c r="C77" s="70"/>
      <c r="D77" s="70"/>
      <c r="E77" s="98"/>
      <c r="F77" s="76"/>
    </row>
    <row r="78" spans="1:6" ht="25.5" customHeight="1">
      <c r="A78" s="72"/>
      <c r="B78" s="69" t="s">
        <v>95</v>
      </c>
      <c r="C78" s="70"/>
      <c r="D78" s="70"/>
      <c r="E78" s="98"/>
      <c r="F78" s="76"/>
    </row>
    <row r="79" spans="1:6" ht="12.75">
      <c r="A79" s="72"/>
      <c r="B79" s="69" t="s">
        <v>38</v>
      </c>
      <c r="C79" s="70">
        <v>6</v>
      </c>
      <c r="D79" s="70" t="s">
        <v>40</v>
      </c>
      <c r="E79" s="1"/>
      <c r="F79" s="76">
        <f>C79*E79</f>
        <v>0</v>
      </c>
    </row>
    <row r="80" spans="1:8" ht="12.75">
      <c r="A80" s="72"/>
      <c r="B80" s="69" t="s">
        <v>74</v>
      </c>
      <c r="C80" s="70">
        <v>8</v>
      </c>
      <c r="D80" s="70" t="s">
        <v>40</v>
      </c>
      <c r="E80" s="1"/>
      <c r="F80" s="76">
        <f>C80*E80</f>
        <v>0</v>
      </c>
      <c r="H80" s="79"/>
    </row>
    <row r="81" spans="1:6" ht="12.75">
      <c r="A81" s="77"/>
      <c r="B81" s="78"/>
      <c r="C81" s="70"/>
      <c r="D81" s="70"/>
      <c r="E81" s="98"/>
      <c r="F81" s="76"/>
    </row>
    <row r="82" spans="1:6" ht="12.75">
      <c r="A82" s="72">
        <f>COUNT($A$8:A81)+1</f>
        <v>13</v>
      </c>
      <c r="B82" s="64" t="s">
        <v>78</v>
      </c>
      <c r="C82" s="70"/>
      <c r="D82" s="70"/>
      <c r="E82" s="98"/>
      <c r="F82" s="76"/>
    </row>
    <row r="83" spans="1:6" ht="38.25">
      <c r="A83" s="67"/>
      <c r="B83" s="80" t="s">
        <v>81</v>
      </c>
      <c r="C83" s="70"/>
      <c r="D83" s="81">
        <v>0.08</v>
      </c>
      <c r="E83" s="98"/>
      <c r="F83" s="75">
        <f>ROUND(SUM(F5:F81)*D83,0)</f>
        <v>0</v>
      </c>
    </row>
    <row r="84" spans="1:6" ht="13.5" thickBot="1">
      <c r="A84" s="82"/>
      <c r="B84" s="83"/>
      <c r="C84" s="84"/>
      <c r="D84" s="85"/>
      <c r="E84" s="100"/>
      <c r="F84" s="86"/>
    </row>
    <row r="85" spans="1:6" ht="14.25" thickBot="1" thickTop="1">
      <c r="A85" s="87"/>
      <c r="B85" s="88" t="s">
        <v>79</v>
      </c>
      <c r="C85" s="84"/>
      <c r="D85" s="84"/>
      <c r="E85" s="10" t="s">
        <v>100</v>
      </c>
      <c r="F85" s="90">
        <f>SUM(F8:F84)</f>
        <v>0</v>
      </c>
    </row>
    <row r="86" spans="5:6" ht="13.5" thickTop="1">
      <c r="E86" s="101"/>
      <c r="F86" s="93"/>
    </row>
    <row r="87" spans="5:6" ht="12.75">
      <c r="E87" s="101"/>
      <c r="F87" s="93"/>
    </row>
    <row r="88" spans="5:6" ht="12.75">
      <c r="E88" s="101"/>
      <c r="F88" s="93"/>
    </row>
    <row r="89" ht="12.75">
      <c r="F89" s="95"/>
    </row>
    <row r="90" ht="12.75">
      <c r="F90" s="95"/>
    </row>
    <row r="91" ht="12.75">
      <c r="F91" s="95"/>
    </row>
    <row r="92" ht="12.75">
      <c r="F92" s="95"/>
    </row>
    <row r="93" ht="12.75">
      <c r="F93" s="95"/>
    </row>
    <row r="94" ht="12.75">
      <c r="F94" s="95"/>
    </row>
    <row r="95" ht="12.75">
      <c r="F95" s="95"/>
    </row>
    <row r="96" ht="12.75">
      <c r="F96" s="95"/>
    </row>
    <row r="97" ht="12.75">
      <c r="F97" s="95"/>
    </row>
    <row r="98" ht="12.75">
      <c r="F98" s="95"/>
    </row>
  </sheetData>
  <sheetProtection password="CC38" sheet="1" objects="1" scenarios="1"/>
  <printOptions/>
  <pageMargins left="0.984251968503937" right="0.3937007874015748" top="0.984251968503937" bottom="0.6299212598425197" header="0.3937007874015748" footer="0.3937007874015748"/>
  <pageSetup horizontalDpi="600" verticalDpi="600" orientation="portrait" paperSize="55" r:id="rId1"/>
  <headerFooter alignWithMargins="0">
    <oddHeader>&amp;L&amp;"Arial,Navadno"&amp;9ENERGETIKA LJUBLJANA d.o.o.
ODDELEK PROJEKTIVA
št. projekta: 35/C-2901/40621</oddHeader>
    <oddFooter>&amp;C&amp;"Arial,Navadno"&amp;P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5" sqref="A5"/>
    </sheetView>
  </sheetViews>
  <sheetFormatPr defaultColWidth="9.00390625" defaultRowHeight="12.75"/>
  <cols>
    <col min="1" max="1" width="23.00390625" style="0" customWidth="1"/>
  </cols>
  <sheetData>
    <row r="1" spans="1:2" ht="12.75">
      <c r="A1" t="s">
        <v>43</v>
      </c>
      <c r="B1">
        <v>90</v>
      </c>
    </row>
    <row r="2" spans="1:2" ht="12.75">
      <c r="A2" t="s">
        <v>44</v>
      </c>
      <c r="B2">
        <v>1</v>
      </c>
    </row>
    <row r="3" spans="1:2" ht="12.75">
      <c r="A3" t="s">
        <v>45</v>
      </c>
      <c r="B3">
        <v>1.15</v>
      </c>
    </row>
  </sheetData>
  <printOptions gridLines="1"/>
  <pageMargins left="1.3779527559055118" right="0.5905511811023623" top="0.7874015748031497" bottom="0.7874015748031497" header="0.5905511811023623" footer="0.5905511811023623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vrocevod</dc:title>
  <dc:subject/>
  <dc:creator>gredelonghi</dc:creator>
  <cp:keywords/>
  <dc:description>izdelan: 31/08-2005</dc:description>
  <cp:lastModifiedBy>jp_energetika</cp:lastModifiedBy>
  <cp:lastPrinted>2009-10-19T12:39:53Z</cp:lastPrinted>
  <dcterms:created xsi:type="dcterms:W3CDTF">1999-01-22T11:57:15Z</dcterms:created>
  <dcterms:modified xsi:type="dcterms:W3CDTF">2009-10-22T07:30:40Z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  <property fmtid="{D5CDD505-2E9C-101B-9397-08002B2CF9AE}" pid="3" name="_AdHocReviewCycle">
    <vt:i4>-887035811</vt:i4>
  </property>
  <property fmtid="{D5CDD505-2E9C-101B-9397-08002B2CF9AE}" pid="4" name="_EmailSubje">
    <vt:lpwstr>popisi za razpis - ZELENA JAMA</vt:lpwstr>
  </property>
  <property fmtid="{D5CDD505-2E9C-101B-9397-08002B2CF9AE}" pid="5" name="_AuthorEma">
    <vt:lpwstr>joze.kozamernik@energetika-lj.si</vt:lpwstr>
  </property>
  <property fmtid="{D5CDD505-2E9C-101B-9397-08002B2CF9AE}" pid="6" name="_AuthorEmailDisplayNa">
    <vt:lpwstr>Jože Kozamernik</vt:lpwstr>
  </property>
</Properties>
</file>