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30" windowWidth="9420" windowHeight="3960" activeTab="4"/>
  </bookViews>
  <sheets>
    <sheet name="Skupna rekapitulacija" sheetId="2" r:id="rId1"/>
    <sheet name="Popis gradbenih in obrtniških d" sheetId="1" r:id="rId2"/>
    <sheet name="elektroinstalacije" sheetId="3" r:id="rId3"/>
    <sheet name="strojne instalacije" sheetId="4" r:id="rId4"/>
    <sheet name="zaklonišče" sheetId="5" r:id="rId5"/>
  </sheets>
  <definedNames>
    <definedName name="_xlnm.Print_Titles" localSheetId="1">'Popis gradbenih in obrtniških d'!$119:$120</definedName>
  </definedNames>
  <calcPr calcId="145621"/>
</workbook>
</file>

<file path=xl/calcChain.xml><?xml version="1.0" encoding="utf-8"?>
<calcChain xmlns="http://schemas.openxmlformats.org/spreadsheetml/2006/main">
  <c r="F1649" i="1" l="1"/>
  <c r="F1650" i="1"/>
  <c r="E808" i="1" l="1"/>
  <c r="E769" i="1"/>
  <c r="F952" i="3" l="1"/>
  <c r="F950" i="3"/>
  <c r="F948" i="3"/>
  <c r="F937" i="3"/>
  <c r="F935" i="3"/>
  <c r="F933" i="3"/>
  <c r="F931" i="3"/>
  <c r="F929" i="3"/>
  <c r="F927" i="3"/>
  <c r="F925" i="3"/>
  <c r="F923" i="3"/>
  <c r="F921" i="3"/>
  <c r="F919" i="3"/>
  <c r="F917" i="3"/>
  <c r="F915" i="3"/>
  <c r="F913" i="3"/>
  <c r="F903" i="3"/>
  <c r="F901" i="3"/>
  <c r="F899" i="3"/>
  <c r="F897" i="3"/>
  <c r="F895" i="3"/>
  <c r="F893" i="3"/>
  <c r="A893" i="3"/>
  <c r="B848" i="3"/>
  <c r="B847" i="3"/>
  <c r="B846" i="3"/>
  <c r="F840" i="3"/>
  <c r="F838" i="3"/>
  <c r="F836" i="3"/>
  <c r="F834" i="3"/>
  <c r="F832" i="3"/>
  <c r="F830" i="3"/>
  <c r="F828" i="3"/>
  <c r="F826" i="3"/>
  <c r="F824" i="3"/>
  <c r="F813" i="3"/>
  <c r="F811" i="3"/>
  <c r="F810" i="3"/>
  <c r="F809" i="3"/>
  <c r="F808" i="3"/>
  <c r="F807" i="3"/>
  <c r="F806" i="3"/>
  <c r="F805" i="3"/>
  <c r="F804" i="3"/>
  <c r="F803" i="3"/>
  <c r="F802" i="3"/>
  <c r="F801" i="3"/>
  <c r="F800" i="3"/>
  <c r="F799" i="3"/>
  <c r="F798" i="3"/>
  <c r="F797" i="3"/>
  <c r="F796" i="3"/>
  <c r="F795" i="3"/>
  <c r="F794" i="3"/>
  <c r="F793" i="3"/>
  <c r="F792" i="3"/>
  <c r="F791" i="3"/>
  <c r="F790" i="3"/>
  <c r="F789" i="3"/>
  <c r="F776" i="3"/>
  <c r="F774" i="3"/>
  <c r="F772" i="3"/>
  <c r="F770" i="3"/>
  <c r="F768" i="3"/>
  <c r="F766" i="3"/>
  <c r="F764" i="3"/>
  <c r="F762" i="3"/>
  <c r="F760" i="3"/>
  <c r="F758" i="3"/>
  <c r="F756" i="3"/>
  <c r="F746" i="3"/>
  <c r="F744" i="3"/>
  <c r="F742" i="3"/>
  <c r="F740" i="3"/>
  <c r="F738" i="3"/>
  <c r="F736" i="3"/>
  <c r="F734" i="3"/>
  <c r="A734" i="3"/>
  <c r="B688" i="3"/>
  <c r="B687" i="3"/>
  <c r="B686" i="3"/>
  <c r="B685" i="3"/>
  <c r="B684" i="3"/>
  <c r="F677" i="3"/>
  <c r="F675" i="3"/>
  <c r="F673" i="3"/>
  <c r="F671" i="3"/>
  <c r="F657" i="3"/>
  <c r="F655" i="3"/>
  <c r="F653" i="3"/>
  <c r="F650" i="3"/>
  <c r="F648" i="3"/>
  <c r="F646" i="3"/>
  <c r="F644" i="3"/>
  <c r="F642" i="3"/>
  <c r="F640" i="3"/>
  <c r="F632" i="3"/>
  <c r="F630" i="3"/>
  <c r="F628" i="3"/>
  <c r="F626" i="3"/>
  <c r="F624" i="3"/>
  <c r="F622" i="3"/>
  <c r="F618" i="3"/>
  <c r="F614" i="3"/>
  <c r="F613" i="3"/>
  <c r="F612" i="3"/>
  <c r="F609" i="3"/>
  <c r="F607" i="3"/>
  <c r="F603" i="3"/>
  <c r="F601" i="3"/>
  <c r="F599" i="3"/>
  <c r="F595" i="3"/>
  <c r="F593" i="3"/>
  <c r="F591" i="3"/>
  <c r="F589" i="3"/>
  <c r="F587" i="3"/>
  <c r="F583" i="3"/>
  <c r="F581" i="3"/>
  <c r="F579" i="3"/>
  <c r="F577" i="3"/>
  <c r="F560" i="3"/>
  <c r="F558" i="3"/>
  <c r="F556" i="3"/>
  <c r="F554" i="3"/>
  <c r="F552" i="3"/>
  <c r="F550" i="3"/>
  <c r="F548" i="3"/>
  <c r="F546" i="3"/>
  <c r="F544" i="3"/>
  <c r="F542" i="3"/>
  <c r="F529" i="3"/>
  <c r="F527" i="3"/>
  <c r="F525" i="3"/>
  <c r="F522" i="3"/>
  <c r="F520" i="3"/>
  <c r="F518" i="3"/>
  <c r="F515" i="3"/>
  <c r="F507" i="3"/>
  <c r="F505" i="3"/>
  <c r="F503" i="3"/>
  <c r="F497" i="3"/>
  <c r="F495" i="3"/>
  <c r="F493" i="3"/>
  <c r="F491" i="3"/>
  <c r="F489" i="3"/>
  <c r="F487" i="3"/>
  <c r="F485" i="3"/>
  <c r="F483" i="3"/>
  <c r="F481" i="3"/>
  <c r="F479" i="3"/>
  <c r="F477" i="3"/>
  <c r="F475" i="3"/>
  <c r="F473" i="3"/>
  <c r="F471" i="3"/>
  <c r="F469" i="3"/>
  <c r="F467" i="3"/>
  <c r="F465" i="3"/>
  <c r="F463" i="3"/>
  <c r="F461" i="3"/>
  <c r="F459" i="3"/>
  <c r="F457" i="3"/>
  <c r="F455" i="3"/>
  <c r="F453" i="3"/>
  <c r="F451" i="3"/>
  <c r="F449" i="3"/>
  <c r="F447" i="3"/>
  <c r="F445" i="3"/>
  <c r="F443" i="3"/>
  <c r="F435" i="3"/>
  <c r="F434" i="3"/>
  <c r="F433" i="3"/>
  <c r="F432" i="3"/>
  <c r="F431" i="3"/>
  <c r="F430" i="3"/>
  <c r="F429" i="3"/>
  <c r="F428" i="3"/>
  <c r="F427" i="3"/>
  <c r="F426" i="3"/>
  <c r="F425" i="3"/>
  <c r="F423" i="3"/>
  <c r="F422" i="3"/>
  <c r="F421" i="3"/>
  <c r="F420" i="3"/>
  <c r="F419" i="3"/>
  <c r="F418" i="3"/>
  <c r="F417" i="3"/>
  <c r="F416" i="3"/>
  <c r="F415" i="3"/>
  <c r="F414" i="3"/>
  <c r="F413" i="3"/>
  <c r="F412" i="3"/>
  <c r="F410" i="3"/>
  <c r="F409" i="3"/>
  <c r="F408" i="3"/>
  <c r="F407" i="3"/>
  <c r="F406" i="3"/>
  <c r="F405" i="3"/>
  <c r="F404" i="3"/>
  <c r="F403" i="3"/>
  <c r="F402" i="3"/>
  <c r="F401" i="3"/>
  <c r="F400" i="3"/>
  <c r="F399" i="3"/>
  <c r="F398" i="3"/>
  <c r="F397" i="3"/>
  <c r="F396" i="3"/>
  <c r="F395" i="3"/>
  <c r="F394" i="3"/>
  <c r="F392" i="3"/>
  <c r="F391" i="3"/>
  <c r="F390" i="3"/>
  <c r="F389" i="3"/>
  <c r="F388" i="3"/>
  <c r="F387" i="3"/>
  <c r="F386" i="3"/>
  <c r="F385" i="3"/>
  <c r="F384" i="3"/>
  <c r="F383" i="3"/>
  <c r="F382" i="3"/>
  <c r="F381" i="3"/>
  <c r="F380" i="3"/>
  <c r="F379" i="3"/>
  <c r="F378" i="3"/>
  <c r="F377" i="3"/>
  <c r="F376" i="3"/>
  <c r="F375" i="3"/>
  <c r="F374" i="3"/>
  <c r="F373" i="3"/>
  <c r="F372" i="3"/>
  <c r="F371" i="3"/>
  <c r="F370" i="3"/>
  <c r="F368" i="3"/>
  <c r="F367" i="3"/>
  <c r="F366" i="3"/>
  <c r="F365" i="3"/>
  <c r="F364" i="3"/>
  <c r="F363" i="3"/>
  <c r="F362" i="3"/>
  <c r="F361" i="3"/>
  <c r="F360" i="3"/>
  <c r="F359" i="3"/>
  <c r="F358" i="3"/>
  <c r="F357" i="3"/>
  <c r="F356" i="3"/>
  <c r="F355" i="3"/>
  <c r="F354" i="3"/>
  <c r="F353" i="3"/>
  <c r="F352" i="3"/>
  <c r="F351" i="3"/>
  <c r="F350" i="3"/>
  <c r="F349" i="3"/>
  <c r="F348" i="3"/>
  <c r="F338" i="3"/>
  <c r="F336" i="3"/>
  <c r="F334" i="3"/>
  <c r="F332" i="3"/>
  <c r="F330" i="3"/>
  <c r="F328" i="3"/>
  <c r="F326" i="3"/>
  <c r="F324" i="3"/>
  <c r="F322" i="3"/>
  <c r="F320" i="3"/>
  <c r="F318" i="3"/>
  <c r="F316" i="3"/>
  <c r="F314" i="3"/>
  <c r="F312" i="3"/>
  <c r="F310" i="3"/>
  <c r="F308" i="3"/>
  <c r="F306" i="3"/>
  <c r="F304" i="3"/>
  <c r="F302" i="3"/>
  <c r="F300" i="3"/>
  <c r="F298" i="3"/>
  <c r="F296" i="3"/>
  <c r="F294" i="3"/>
  <c r="F288" i="3"/>
  <c r="F286" i="3"/>
  <c r="F284" i="3"/>
  <c r="F282" i="3"/>
  <c r="F280" i="3"/>
  <c r="F278" i="3"/>
  <c r="F276" i="3"/>
  <c r="F274" i="3"/>
  <c r="F272" i="3"/>
  <c r="F270" i="3"/>
  <c r="F268" i="3"/>
  <c r="F266" i="3"/>
  <c r="F264" i="3"/>
  <c r="F262" i="3"/>
  <c r="F260" i="3"/>
  <c r="F258" i="3"/>
  <c r="F256" i="3"/>
  <c r="F254" i="3"/>
  <c r="F252" i="3"/>
  <c r="F250" i="3"/>
  <c r="F248" i="3"/>
  <c r="F246" i="3"/>
  <c r="F244" i="3"/>
  <c r="F242" i="3"/>
  <c r="F240" i="3"/>
  <c r="F238" i="3"/>
  <c r="F236" i="3"/>
  <c r="F234" i="3"/>
  <c r="F233" i="3"/>
  <c r="F232" i="3"/>
  <c r="F231" i="3"/>
  <c r="F230" i="3"/>
  <c r="F229" i="3"/>
  <c r="F228" i="3"/>
  <c r="F227" i="3"/>
  <c r="F223" i="3"/>
  <c r="F222" i="3"/>
  <c r="F221" i="3"/>
  <c r="F220" i="3"/>
  <c r="F219" i="3"/>
  <c r="F215" i="3"/>
  <c r="F214" i="3"/>
  <c r="F212" i="3"/>
  <c r="F211" i="3"/>
  <c r="F210" i="3"/>
  <c r="F209" i="3"/>
  <c r="F208" i="3"/>
  <c r="F207" i="3"/>
  <c r="F206" i="3"/>
  <c r="F195" i="3"/>
  <c r="F193" i="3"/>
  <c r="F191" i="3"/>
  <c r="F189" i="3"/>
  <c r="F187" i="3"/>
  <c r="F185" i="3"/>
  <c r="F173" i="3"/>
  <c r="F171" i="3"/>
  <c r="F169" i="3"/>
  <c r="F167" i="3"/>
  <c r="F165" i="3"/>
  <c r="F162" i="3"/>
  <c r="F161" i="3"/>
  <c r="F158" i="3"/>
  <c r="F157" i="3"/>
  <c r="F156" i="3"/>
  <c r="F153" i="3"/>
  <c r="F152" i="3"/>
  <c r="F151" i="3"/>
  <c r="F150" i="3"/>
  <c r="F149" i="3"/>
  <c r="F148" i="3"/>
  <c r="F147" i="3"/>
  <c r="F146" i="3"/>
  <c r="F145" i="3"/>
  <c r="F142" i="3"/>
  <c r="F139" i="3"/>
  <c r="F136" i="3"/>
  <c r="F133" i="3"/>
  <c r="F132" i="3"/>
  <c r="F129" i="3"/>
  <c r="F126" i="3"/>
  <c r="F125" i="3"/>
  <c r="F124" i="3"/>
  <c r="F123" i="3"/>
  <c r="F120" i="3"/>
  <c r="F119" i="3"/>
  <c r="F118" i="3"/>
  <c r="F115" i="3"/>
  <c r="F114" i="3"/>
  <c r="F111" i="3"/>
  <c r="F110" i="3"/>
  <c r="F107" i="3"/>
  <c r="F106" i="3"/>
  <c r="F105" i="3"/>
  <c r="F104" i="3"/>
  <c r="F103" i="3"/>
  <c r="F102" i="3"/>
  <c r="F99" i="3"/>
  <c r="F98" i="3"/>
  <c r="F97" i="3"/>
  <c r="F96" i="3"/>
  <c r="F95" i="3"/>
  <c r="F92" i="3"/>
  <c r="F91" i="3"/>
  <c r="F88" i="3"/>
  <c r="F87" i="3"/>
  <c r="A86" i="3"/>
  <c r="B41" i="3"/>
  <c r="B40" i="3"/>
  <c r="B39" i="3"/>
  <c r="B38" i="3"/>
  <c r="B37" i="3"/>
  <c r="B36" i="3"/>
  <c r="B35" i="3"/>
  <c r="B34" i="3"/>
  <c r="B33" i="3"/>
  <c r="B32" i="3"/>
  <c r="B20" i="3"/>
  <c r="B19" i="3"/>
  <c r="B18" i="3"/>
  <c r="F944" i="3" l="1"/>
  <c r="F848" i="3" s="1"/>
  <c r="F939" i="3"/>
  <c r="F941" i="3" s="1"/>
  <c r="F908" i="3" s="1"/>
  <c r="F847" i="3" s="1"/>
  <c r="F778" i="3"/>
  <c r="F780" i="3" s="1"/>
  <c r="F751" i="3" s="1"/>
  <c r="F686" i="3" s="1"/>
  <c r="F748" i="3"/>
  <c r="F729" i="3" s="1"/>
  <c r="F685" i="3" s="1"/>
  <c r="F667" i="3"/>
  <c r="F41" i="3" s="1"/>
  <c r="F343" i="3"/>
  <c r="F35" i="3" s="1"/>
  <c r="F340" i="3"/>
  <c r="F200" i="3" s="1"/>
  <c r="F34" i="3" s="1"/>
  <c r="F499" i="3"/>
  <c r="F531" i="3"/>
  <c r="F533" i="3" s="1"/>
  <c r="F510" i="3" s="1"/>
  <c r="F37" i="3" s="1"/>
  <c r="F905" i="3"/>
  <c r="F888" i="3" s="1"/>
  <c r="F846" i="3" s="1"/>
  <c r="F562" i="3"/>
  <c r="F536" i="3" s="1"/>
  <c r="F38" i="3" s="1"/>
  <c r="F820" i="3"/>
  <c r="F688" i="3" s="1"/>
  <c r="F197" i="3"/>
  <c r="F180" i="3" s="1"/>
  <c r="F33" i="3" s="1"/>
  <c r="F659" i="3"/>
  <c r="F565" i="3"/>
  <c r="F39" i="3" s="1"/>
  <c r="F175" i="3"/>
  <c r="F177" i="3" s="1"/>
  <c r="F81" i="3" s="1"/>
  <c r="F32" i="3" s="1"/>
  <c r="F501" i="3"/>
  <c r="F438" i="3" s="1"/>
  <c r="F36" i="3" s="1"/>
  <c r="A90" i="3"/>
  <c r="F815" i="3"/>
  <c r="F817" i="3" s="1"/>
  <c r="A895" i="3"/>
  <c r="A736" i="3"/>
  <c r="A738" i="3" s="1"/>
  <c r="A897" i="3"/>
  <c r="F1906" i="4"/>
  <c r="F1903" i="4"/>
  <c r="F1900" i="4"/>
  <c r="F1898" i="4"/>
  <c r="F1894" i="4"/>
  <c r="F1893" i="4"/>
  <c r="F1890" i="4"/>
  <c r="F1889" i="4"/>
  <c r="F1886" i="4"/>
  <c r="F1883" i="4"/>
  <c r="F1878" i="4"/>
  <c r="F1876" i="4"/>
  <c r="F1873" i="4"/>
  <c r="F1865" i="4"/>
  <c r="F1862" i="4"/>
  <c r="F1859" i="4"/>
  <c r="F1856" i="4"/>
  <c r="F1853" i="4"/>
  <c r="F1851" i="4"/>
  <c r="F1849" i="4"/>
  <c r="F1847" i="4"/>
  <c r="F1846" i="4"/>
  <c r="F1842" i="4"/>
  <c r="F1836" i="4"/>
  <c r="F1834" i="4"/>
  <c r="F1832" i="4"/>
  <c r="F1830" i="4"/>
  <c r="F1827" i="4"/>
  <c r="F1825" i="4"/>
  <c r="F1823" i="4"/>
  <c r="F1821" i="4"/>
  <c r="F1817" i="4"/>
  <c r="F1813" i="4"/>
  <c r="F1810" i="4"/>
  <c r="F1808" i="4"/>
  <c r="F1806" i="4"/>
  <c r="F1804" i="4"/>
  <c r="F1786" i="4"/>
  <c r="F1784" i="4"/>
  <c r="F1782" i="4"/>
  <c r="F1776" i="4"/>
  <c r="F1769" i="4"/>
  <c r="F1766" i="4"/>
  <c r="F1763" i="4"/>
  <c r="F1762" i="4"/>
  <c r="F1757" i="4"/>
  <c r="F1756" i="4"/>
  <c r="F1755" i="4"/>
  <c r="F1754" i="4"/>
  <c r="F1745" i="4"/>
  <c r="F1744" i="4"/>
  <c r="F1743" i="4"/>
  <c r="F1742" i="4"/>
  <c r="F1733" i="4"/>
  <c r="F1725" i="4"/>
  <c r="F1724" i="4"/>
  <c r="F1716" i="4"/>
  <c r="F1715" i="4"/>
  <c r="F1706" i="4"/>
  <c r="F1698" i="4"/>
  <c r="F1697" i="4"/>
  <c r="F1689" i="4"/>
  <c r="F1688" i="4"/>
  <c r="F1687" i="4"/>
  <c r="F1679" i="4"/>
  <c r="F1670" i="4"/>
  <c r="F1669" i="4"/>
  <c r="F1668" i="4"/>
  <c r="F1667" i="4"/>
  <c r="F1666" i="4"/>
  <c r="F1658" i="4"/>
  <c r="F1657" i="4"/>
  <c r="F1656" i="4"/>
  <c r="F1655" i="4"/>
  <c r="F1654" i="4"/>
  <c r="F1638" i="4"/>
  <c r="F1637" i="4"/>
  <c r="F1628" i="4"/>
  <c r="F1621" i="4"/>
  <c r="F1614" i="4"/>
  <c r="F1612" i="4"/>
  <c r="F1611" i="4"/>
  <c r="F1601" i="4"/>
  <c r="F1592" i="4"/>
  <c r="F1582" i="4"/>
  <c r="F1576" i="4"/>
  <c r="F1568" i="4"/>
  <c r="F1557" i="4"/>
  <c r="F1541" i="4"/>
  <c r="F1525" i="4"/>
  <c r="F1513" i="4"/>
  <c r="F1496" i="4"/>
  <c r="F1484" i="4"/>
  <c r="F1472" i="4"/>
  <c r="F1459" i="4"/>
  <c r="F1441" i="4"/>
  <c r="F1416" i="4"/>
  <c r="F1380" i="4"/>
  <c r="F1329" i="4"/>
  <c r="F1327" i="4"/>
  <c r="F1325" i="4"/>
  <c r="F1322" i="4"/>
  <c r="F1321" i="4"/>
  <c r="F1318" i="4"/>
  <c r="F1316" i="4"/>
  <c r="F1309" i="4"/>
  <c r="F1305" i="4"/>
  <c r="F1301" i="4"/>
  <c r="F1264" i="4"/>
  <c r="F1258" i="4"/>
  <c r="F1249" i="4"/>
  <c r="F1243" i="4"/>
  <c r="F1241" i="4"/>
  <c r="F1239" i="4"/>
  <c r="F1237" i="4"/>
  <c r="F1236" i="4"/>
  <c r="F1235" i="4"/>
  <c r="F1232" i="4"/>
  <c r="F1231" i="4"/>
  <c r="F1228" i="4"/>
  <c r="F1227" i="4"/>
  <c r="F1226" i="4"/>
  <c r="F1225" i="4"/>
  <c r="F1224" i="4"/>
  <c r="F1221" i="4"/>
  <c r="F1217" i="4"/>
  <c r="F1212" i="4"/>
  <c r="F1208" i="4"/>
  <c r="F1204" i="4"/>
  <c r="F1194" i="4"/>
  <c r="F1173" i="4"/>
  <c r="F1165" i="4"/>
  <c r="F1156" i="4"/>
  <c r="F1148" i="4"/>
  <c r="F1140" i="4"/>
  <c r="F1120" i="4"/>
  <c r="F1118" i="4"/>
  <c r="F1115" i="4"/>
  <c r="F1114" i="4"/>
  <c r="F1113" i="4"/>
  <c r="F1112" i="4"/>
  <c r="F1111" i="4"/>
  <c r="F1108" i="4"/>
  <c r="F1107" i="4"/>
  <c r="F1103" i="4"/>
  <c r="F1099" i="4"/>
  <c r="F1097" i="4"/>
  <c r="F1096" i="4"/>
  <c r="F1094" i="4"/>
  <c r="F1092" i="4"/>
  <c r="F1091" i="4"/>
  <c r="F1090" i="4"/>
  <c r="F1089" i="4"/>
  <c r="F1088" i="4"/>
  <c r="F1086" i="4"/>
  <c r="F1085" i="4"/>
  <c r="F1078" i="4"/>
  <c r="F1077" i="4"/>
  <c r="F1070" i="4"/>
  <c r="F1069" i="4"/>
  <c r="F1068" i="4"/>
  <c r="F1067" i="4"/>
  <c r="F1066" i="4"/>
  <c r="F1059" i="4"/>
  <c r="F1047" i="4"/>
  <c r="F1042" i="4"/>
  <c r="F1041" i="4"/>
  <c r="F1040" i="4"/>
  <c r="F1037" i="4"/>
  <c r="F1036" i="4"/>
  <c r="F1033" i="4"/>
  <c r="F1030" i="4"/>
  <c r="F1026" i="4"/>
  <c r="F1025" i="4"/>
  <c r="F1024" i="4"/>
  <c r="F1020" i="4"/>
  <c r="F1016" i="4"/>
  <c r="F1012" i="4"/>
  <c r="F1010" i="4"/>
  <c r="F1004" i="4"/>
  <c r="F996" i="4"/>
  <c r="F990" i="4"/>
  <c r="F986" i="4"/>
  <c r="F985" i="4"/>
  <c r="F984" i="4"/>
  <c r="F983" i="4"/>
  <c r="F980" i="4"/>
  <c r="F976" i="4"/>
  <c r="F970" i="4"/>
  <c r="F966" i="4"/>
  <c r="F960" i="4"/>
  <c r="F954" i="4"/>
  <c r="F947" i="4"/>
  <c r="F942" i="4"/>
  <c r="F938" i="4"/>
  <c r="F934" i="4"/>
  <c r="F927" i="4"/>
  <c r="F924" i="4"/>
  <c r="F912" i="4"/>
  <c r="F909" i="4"/>
  <c r="F904" i="4"/>
  <c r="F902" i="4"/>
  <c r="F900" i="4"/>
  <c r="F898" i="4"/>
  <c r="F896" i="4"/>
  <c r="F895" i="4"/>
  <c r="F894" i="4"/>
  <c r="F891" i="4"/>
  <c r="F888" i="4"/>
  <c r="F884" i="4"/>
  <c r="F883" i="4"/>
  <c r="F880" i="4"/>
  <c r="F877" i="4"/>
  <c r="F874" i="4"/>
  <c r="F871" i="4"/>
  <c r="F867" i="4"/>
  <c r="F857" i="4"/>
  <c r="F853" i="4"/>
  <c r="F849" i="4"/>
  <c r="F848" i="4"/>
  <c r="F847" i="4"/>
  <c r="F846" i="4"/>
  <c r="F845" i="4"/>
  <c r="F844" i="4"/>
  <c r="F843" i="4"/>
  <c r="F842" i="4"/>
  <c r="F841" i="4"/>
  <c r="F840" i="4"/>
  <c r="F839" i="4"/>
  <c r="F835" i="4"/>
  <c r="F834" i="4"/>
  <c r="F831" i="4"/>
  <c r="F826" i="4"/>
  <c r="F824" i="4"/>
  <c r="F822" i="4"/>
  <c r="F820" i="4"/>
  <c r="F818" i="4"/>
  <c r="F810" i="4"/>
  <c r="F806" i="4"/>
  <c r="F803" i="4"/>
  <c r="F800" i="4"/>
  <c r="F798" i="4"/>
  <c r="F796" i="4"/>
  <c r="F793" i="4"/>
  <c r="F789" i="4"/>
  <c r="F785" i="4"/>
  <c r="F783" i="4"/>
  <c r="F781" i="4"/>
  <c r="F779" i="4"/>
  <c r="F777" i="4"/>
  <c r="F774" i="4"/>
  <c r="F761" i="4"/>
  <c r="F756" i="4"/>
  <c r="F754" i="4"/>
  <c r="F747" i="4"/>
  <c r="F746" i="4"/>
  <c r="F739" i="4"/>
  <c r="F737" i="4"/>
  <c r="F736" i="4"/>
  <c r="F729" i="4"/>
  <c r="F728" i="4"/>
  <c r="F727" i="4"/>
  <c r="F721" i="4"/>
  <c r="F720" i="4"/>
  <c r="F717" i="4"/>
  <c r="F716" i="4"/>
  <c r="F708" i="4"/>
  <c r="F707" i="4"/>
  <c r="F706" i="4"/>
  <c r="F699" i="4"/>
  <c r="F686" i="4"/>
  <c r="F679" i="4"/>
  <c r="F655" i="4"/>
  <c r="F632" i="4"/>
  <c r="F627" i="4"/>
  <c r="F625" i="4"/>
  <c r="F624" i="4"/>
  <c r="F622" i="4"/>
  <c r="F615" i="4"/>
  <c r="F614" i="4"/>
  <c r="F613" i="4"/>
  <c r="F612" i="4"/>
  <c r="F608" i="4"/>
  <c r="F602" i="4"/>
  <c r="F593" i="4"/>
  <c r="F580" i="4"/>
  <c r="F574" i="4"/>
  <c r="F568" i="4"/>
  <c r="F562" i="4"/>
  <c r="F555" i="4"/>
  <c r="F554" i="4"/>
  <c r="F553" i="4"/>
  <c r="F552" i="4"/>
  <c r="F535" i="4"/>
  <c r="F534" i="4"/>
  <c r="F533" i="4"/>
  <c r="F528" i="4"/>
  <c r="F525" i="4"/>
  <c r="F524" i="4"/>
  <c r="F520" i="4"/>
  <c r="F518" i="4"/>
  <c r="F515" i="4"/>
  <c r="F513" i="4"/>
  <c r="F511" i="4"/>
  <c r="F509" i="4"/>
  <c r="F507" i="4"/>
  <c r="F504" i="4"/>
  <c r="F502" i="4"/>
  <c r="F499" i="4"/>
  <c r="F498" i="4"/>
  <c r="F495" i="4"/>
  <c r="F493" i="4"/>
  <c r="F487" i="4"/>
  <c r="F484" i="4"/>
  <c r="F482" i="4"/>
  <c r="F479" i="4"/>
  <c r="F458" i="4"/>
  <c r="F451" i="4"/>
  <c r="F441" i="4"/>
  <c r="F439" i="4"/>
  <c r="F437" i="4"/>
  <c r="F435" i="4"/>
  <c r="F433" i="4"/>
  <c r="F426" i="4"/>
  <c r="F425" i="4"/>
  <c r="F424" i="4"/>
  <c r="F423" i="4"/>
  <c r="F422" i="4"/>
  <c r="F421" i="4"/>
  <c r="F417" i="4"/>
  <c r="F414" i="4"/>
  <c r="F412" i="4"/>
  <c r="F411" i="4"/>
  <c r="F410" i="4"/>
  <c r="F407" i="4"/>
  <c r="F406" i="4"/>
  <c r="F403" i="4"/>
  <c r="F400" i="4"/>
  <c r="F399" i="4"/>
  <c r="F398" i="4"/>
  <c r="F397" i="4"/>
  <c r="F391" i="4"/>
  <c r="F390" i="4"/>
  <c r="F389" i="4"/>
  <c r="F388" i="4"/>
  <c r="F387" i="4"/>
  <c r="F380" i="4"/>
  <c r="F370" i="4"/>
  <c r="F363" i="4"/>
  <c r="F356" i="4"/>
  <c r="F349" i="4"/>
  <c r="F334" i="4"/>
  <c r="F332" i="4"/>
  <c r="F321" i="4"/>
  <c r="F316" i="4"/>
  <c r="F311" i="4"/>
  <c r="F306" i="4"/>
  <c r="F300" i="4"/>
  <c r="F294" i="4"/>
  <c r="F285" i="4"/>
  <c r="F276" i="4"/>
  <c r="F262" i="4"/>
  <c r="F253" i="4"/>
  <c r="F244" i="4"/>
  <c r="F235" i="4"/>
  <c r="F225" i="4"/>
  <c r="F222" i="4"/>
  <c r="F216" i="4"/>
  <c r="F210" i="4"/>
  <c r="F206" i="4"/>
  <c r="F200" i="4"/>
  <c r="F189" i="4"/>
  <c r="F174" i="4"/>
  <c r="F171" i="4"/>
  <c r="F156" i="4"/>
  <c r="F140" i="4"/>
  <c r="F118" i="4"/>
  <c r="F112" i="4"/>
  <c r="F107" i="4"/>
  <c r="A107" i="4"/>
  <c r="F102" i="4"/>
  <c r="F1908" i="4" l="1"/>
  <c r="F25" i="4" s="1"/>
  <c r="F763" i="4"/>
  <c r="F19" i="4" s="1"/>
  <c r="F1331" i="4"/>
  <c r="F21" i="4" s="1"/>
  <c r="F783" i="3"/>
  <c r="F687" i="3" s="1"/>
  <c r="F690" i="3" s="1"/>
  <c r="F19" i="3" s="1"/>
  <c r="F850" i="3"/>
  <c r="F20" i="3" s="1"/>
  <c r="A899" i="3"/>
  <c r="F661" i="3"/>
  <c r="F635" i="3" s="1"/>
  <c r="F40" i="3" s="1"/>
  <c r="F43" i="3" s="1"/>
  <c r="F18" i="3" s="1"/>
  <c r="A901" i="3"/>
  <c r="A94" i="3"/>
  <c r="A740" i="3"/>
  <c r="A742" i="3" s="1"/>
  <c r="F1790" i="4"/>
  <c r="F1788" i="4"/>
  <c r="A112" i="4"/>
  <c r="A114" i="4" s="1"/>
  <c r="A123" i="4" s="1"/>
  <c r="F1792" i="4" l="1"/>
  <c r="F23" i="4" s="1"/>
  <c r="F27" i="4" s="1"/>
  <c r="F21" i="3"/>
  <c r="E20" i="2" s="1"/>
  <c r="A903" i="3"/>
  <c r="A101" i="3"/>
  <c r="A744" i="3"/>
  <c r="A146" i="4"/>
  <c r="E477" i="5"/>
  <c r="E476" i="5"/>
  <c r="E475" i="5"/>
  <c r="E474" i="5"/>
  <c r="E473" i="5"/>
  <c r="E472" i="5"/>
  <c r="E471" i="5"/>
  <c r="E470" i="5"/>
  <c r="E469" i="5"/>
  <c r="E468"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17" i="5"/>
  <c r="E416" i="5"/>
  <c r="E415" i="5"/>
  <c r="E414" i="5"/>
  <c r="E413" i="5"/>
  <c r="E412" i="5"/>
  <c r="E411" i="5"/>
  <c r="E410" i="5"/>
  <c r="E409" i="5"/>
  <c r="E408"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419" i="5" s="1"/>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B28" i="5"/>
  <c r="B26" i="5"/>
  <c r="B24" i="5"/>
  <c r="B22" i="5"/>
  <c r="B20" i="5"/>
  <c r="E176" i="5" l="1"/>
  <c r="E129" i="5"/>
  <c r="E20" i="5" s="1"/>
  <c r="E295" i="5"/>
  <c r="E24" i="5" s="1"/>
  <c r="E479" i="5"/>
  <c r="E28" i="5" s="1"/>
  <c r="E22" i="5"/>
  <c r="F24" i="3"/>
  <c r="F25" i="3" s="1"/>
  <c r="E26" i="5"/>
  <c r="A905" i="3"/>
  <c r="A913" i="3" s="1"/>
  <c r="A915" i="3" s="1"/>
  <c r="A746" i="3"/>
  <c r="A748" i="3" s="1"/>
  <c r="A109" i="3"/>
  <c r="F29" i="4"/>
  <c r="F31" i="4" s="1"/>
  <c r="E22" i="2"/>
  <c r="A159" i="4"/>
  <c r="E1564" i="1"/>
  <c r="E2132" i="1"/>
  <c r="E30" i="5" l="1"/>
  <c r="E32" i="5" s="1"/>
  <c r="E34" i="5" s="1"/>
  <c r="A756" i="3"/>
  <c r="A758" i="3" s="1"/>
  <c r="A760" i="3" s="1"/>
  <c r="A917" i="3"/>
  <c r="A113" i="3"/>
  <c r="A117" i="3" s="1"/>
  <c r="A122" i="3" s="1"/>
  <c r="A919" i="3"/>
  <c r="A174" i="4"/>
  <c r="E622" i="1"/>
  <c r="A176" i="4" l="1"/>
  <c r="E24" i="2"/>
  <c r="A762" i="3"/>
  <c r="A764" i="3" s="1"/>
  <c r="A128" i="3"/>
  <c r="A131" i="3" s="1"/>
  <c r="A135" i="3" s="1"/>
  <c r="A921" i="3"/>
  <c r="A194" i="4"/>
  <c r="A205" i="4" s="1"/>
  <c r="A208" i="4" s="1"/>
  <c r="E2447" i="1"/>
  <c r="E2449" i="1"/>
  <c r="E2451" i="1"/>
  <c r="E2453" i="1"/>
  <c r="E2445" i="1"/>
  <c r="E2428" i="1"/>
  <c r="A766" i="3" l="1"/>
  <c r="A768" i="3" s="1"/>
  <c r="A770" i="3" s="1"/>
  <c r="A138" i="3"/>
  <c r="A141" i="3" s="1"/>
  <c r="A772" i="3"/>
  <c r="A774" i="3" s="1"/>
  <c r="A776" i="3" s="1"/>
  <c r="A778" i="3" s="1"/>
  <c r="A780" i="3" s="1"/>
  <c r="A923" i="3"/>
  <c r="A925" i="3" s="1"/>
  <c r="A927" i="3" s="1"/>
  <c r="A221" i="4"/>
  <c r="A224" i="4" s="1"/>
  <c r="A227" i="4" s="1"/>
  <c r="E245" i="1"/>
  <c r="E243" i="1"/>
  <c r="A929" i="3" l="1"/>
  <c r="A931" i="3" s="1"/>
  <c r="A144" i="3"/>
  <c r="A155" i="3" s="1"/>
  <c r="A160" i="3" s="1"/>
  <c r="A164" i="3" s="1"/>
  <c r="A167" i="3" s="1"/>
  <c r="A789" i="3"/>
  <c r="E2476" i="1"/>
  <c r="E2474" i="1"/>
  <c r="E2472" i="1"/>
  <c r="E2468" i="1"/>
  <c r="E2465" i="1"/>
  <c r="E2417" i="1"/>
  <c r="E2410" i="1"/>
  <c r="E2402" i="1"/>
  <c r="E2391" i="1"/>
  <c r="E2380" i="1"/>
  <c r="E2369" i="1"/>
  <c r="E2353" i="1"/>
  <c r="E2336" i="1"/>
  <c r="E2332" i="1"/>
  <c r="E2330" i="1"/>
  <c r="E2328" i="1"/>
  <c r="E2317" i="1"/>
  <c r="E2311" i="1"/>
  <c r="E2305" i="1"/>
  <c r="E2299" i="1"/>
  <c r="E2296" i="1"/>
  <c r="E2288" i="1"/>
  <c r="E2268" i="1"/>
  <c r="E2259" i="1"/>
  <c r="E2253" i="1"/>
  <c r="E2247" i="1"/>
  <c r="E2239" i="1"/>
  <c r="E2230" i="1"/>
  <c r="E2223" i="1"/>
  <c r="E2214" i="1"/>
  <c r="E2202" i="1"/>
  <c r="E2194" i="1"/>
  <c r="E2178" i="1"/>
  <c r="E2159" i="1"/>
  <c r="E2108" i="1"/>
  <c r="E2067" i="1"/>
  <c r="E2270" i="1" l="1"/>
  <c r="E2455" i="1"/>
  <c r="A169" i="3"/>
  <c r="A171" i="3" s="1"/>
  <c r="A173" i="3" s="1"/>
  <c r="A175" i="3" s="1"/>
  <c r="A177" i="3" s="1"/>
  <c r="A933" i="3"/>
  <c r="A935" i="3" s="1"/>
  <c r="A937" i="3" s="1"/>
  <c r="A939" i="3" s="1"/>
  <c r="A941" i="3" s="1"/>
  <c r="A813" i="3"/>
  <c r="E2008" i="1"/>
  <c r="E2006" i="1"/>
  <c r="E1994" i="1"/>
  <c r="E1990" i="1"/>
  <c r="E1986" i="1"/>
  <c r="E1983" i="1"/>
  <c r="E1949" i="1"/>
  <c r="E1946" i="1"/>
  <c r="E1943" i="1"/>
  <c r="E1928" i="1"/>
  <c r="E1925" i="1"/>
  <c r="E1922" i="1"/>
  <c r="E1919" i="1"/>
  <c r="E1916" i="1"/>
  <c r="E1913" i="1"/>
  <c r="E1900" i="1"/>
  <c r="E1897" i="1"/>
  <c r="E1894" i="1"/>
  <c r="E1877" i="1"/>
  <c r="E1857" i="1"/>
  <c r="E1853" i="1"/>
  <c r="E1835" i="1"/>
  <c r="E1818" i="1"/>
  <c r="E1798" i="1"/>
  <c r="E1793" i="1"/>
  <c r="E1789" i="1"/>
  <c r="E1745" i="1"/>
  <c r="E1741" i="1"/>
  <c r="E1738" i="1"/>
  <c r="E1716" i="1"/>
  <c r="E1705" i="1"/>
  <c r="E1691" i="1"/>
  <c r="E1678" i="1"/>
  <c r="E1667" i="1"/>
  <c r="E1664" i="1"/>
  <c r="E1661" i="1"/>
  <c r="E1649" i="1"/>
  <c r="E1646" i="1"/>
  <c r="E1554" i="1"/>
  <c r="E1552" i="1"/>
  <c r="A185" i="3" l="1"/>
  <c r="A187" i="3" s="1"/>
  <c r="A189" i="3" s="1"/>
  <c r="A948" i="3"/>
  <c r="E2010" i="1"/>
  <c r="A815" i="3"/>
  <c r="E1493" i="1"/>
  <c r="E1468" i="1"/>
  <c r="E1455" i="1"/>
  <c r="E1452" i="1"/>
  <c r="E1445" i="1"/>
  <c r="E1437" i="1"/>
  <c r="E1431" i="1"/>
  <c r="E1426" i="1"/>
  <c r="E1417" i="1"/>
  <c r="E1405" i="1"/>
  <c r="E1394" i="1"/>
  <c r="E1303" i="1"/>
  <c r="E1347" i="1"/>
  <c r="E1338" i="1"/>
  <c r="E1332" i="1"/>
  <c r="E1326" i="1"/>
  <c r="E1320" i="1"/>
  <c r="E1314" i="1"/>
  <c r="E1191" i="1"/>
  <c r="E1177" i="1"/>
  <c r="E1173" i="1"/>
  <c r="E1165" i="1"/>
  <c r="E1160" i="1"/>
  <c r="E1156" i="1"/>
  <c r="E1148" i="1"/>
  <c r="E1139" i="1"/>
  <c r="E1133" i="1"/>
  <c r="E1126" i="1"/>
  <c r="E1120" i="1"/>
  <c r="E1100" i="1"/>
  <c r="E1093" i="1"/>
  <c r="E1087" i="1"/>
  <c r="E1078" i="1"/>
  <c r="E1073" i="1"/>
  <c r="E1045" i="1"/>
  <c r="E816" i="1"/>
  <c r="E802" i="1"/>
  <c r="E784" i="1"/>
  <c r="E763" i="1"/>
  <c r="E717" i="1"/>
  <c r="E705" i="1"/>
  <c r="E681" i="1"/>
  <c r="E665" i="1"/>
  <c r="E652" i="1"/>
  <c r="E611" i="1"/>
  <c r="E606" i="1"/>
  <c r="E604" i="1"/>
  <c r="E602" i="1"/>
  <c r="E597" i="1"/>
  <c r="E593" i="1"/>
  <c r="E589" i="1"/>
  <c r="E577" i="1"/>
  <c r="E563" i="1"/>
  <c r="E551" i="1"/>
  <c r="E544" i="1"/>
  <c r="E540" i="1"/>
  <c r="E533" i="1"/>
  <c r="E526" i="1"/>
  <c r="E504" i="1"/>
  <c r="E499" i="1"/>
  <c r="E494" i="1"/>
  <c r="E490" i="1"/>
  <c r="E482" i="1"/>
  <c r="E478" i="1"/>
  <c r="E476" i="1"/>
  <c r="E471" i="1"/>
  <c r="E465" i="1"/>
  <c r="E460" i="1"/>
  <c r="E440" i="1"/>
  <c r="E433" i="1"/>
  <c r="E417" i="1"/>
  <c r="E415" i="1"/>
  <c r="E413" i="1"/>
  <c r="E385" i="1"/>
  <c r="E381" i="1"/>
  <c r="E377" i="1"/>
  <c r="E371" i="1"/>
  <c r="E365" i="1"/>
  <c r="E359" i="1"/>
  <c r="E353" i="1"/>
  <c r="E349" i="1"/>
  <c r="E345" i="1"/>
  <c r="E339" i="1"/>
  <c r="E318" i="1"/>
  <c r="E314" i="1"/>
  <c r="E310" i="1"/>
  <c r="E292" i="1"/>
  <c r="E288" i="1"/>
  <c r="E286" i="1"/>
  <c r="E262" i="1"/>
  <c r="E258" i="1"/>
  <c r="E254" i="1"/>
  <c r="E250" i="1"/>
  <c r="E238" i="1"/>
  <c r="E232" i="1"/>
  <c r="A950" i="3" l="1"/>
  <c r="A952" i="3" s="1"/>
  <c r="E442" i="1"/>
  <c r="E125" i="1" s="1"/>
  <c r="E818" i="1"/>
  <c r="A191" i="3"/>
  <c r="E320" i="1"/>
  <c r="E506" i="1"/>
  <c r="E127" i="1" s="1"/>
  <c r="E719" i="1"/>
  <c r="E1349" i="1"/>
  <c r="A193" i="3"/>
  <c r="A817" i="3"/>
  <c r="A824" i="3" s="1"/>
  <c r="E1195" i="1"/>
  <c r="E1238" i="1"/>
  <c r="E1236" i="1"/>
  <c r="E1234" i="1"/>
  <c r="E1227" i="1"/>
  <c r="E1223" i="1"/>
  <c r="E1218" i="1"/>
  <c r="E1206" i="1"/>
  <c r="E1212" i="1"/>
  <c r="A195" i="3" l="1"/>
  <c r="A197" i="3" s="1"/>
  <c r="A826" i="3"/>
  <c r="A828" i="3" s="1"/>
  <c r="E1200" i="1"/>
  <c r="E927" i="1"/>
  <c r="A205" i="3" l="1"/>
  <c r="A830" i="3"/>
  <c r="E1015" i="1"/>
  <c r="E1010" i="1"/>
  <c r="A217" i="3" l="1"/>
  <c r="A225" i="3" s="1"/>
  <c r="A832" i="3"/>
  <c r="A834" i="3" s="1"/>
  <c r="E1000" i="1"/>
  <c r="A236" i="3" l="1"/>
  <c r="A238" i="3" s="1"/>
  <c r="A240" i="3" s="1"/>
  <c r="A836" i="3"/>
  <c r="A838" i="3" s="1"/>
  <c r="A840" i="3" s="1"/>
  <c r="E1485" i="1"/>
  <c r="A242" i="3" l="1"/>
  <c r="A244" i="3" s="1"/>
  <c r="A246" i="3" s="1"/>
  <c r="E1183" i="1"/>
  <c r="E1114" i="1"/>
  <c r="E1108" i="1"/>
  <c r="E1050" i="1"/>
  <c r="E1171" i="1"/>
  <c r="E1041" i="1"/>
  <c r="D1242" i="1" s="1"/>
  <c r="E933" i="1"/>
  <c r="E930" i="1"/>
  <c r="E909" i="1"/>
  <c r="E893" i="1"/>
  <c r="E895" i="1"/>
  <c r="E878" i="1"/>
  <c r="E876" i="1"/>
  <c r="E847" i="1"/>
  <c r="E845" i="1"/>
  <c r="E1025" i="1"/>
  <c r="E991" i="1"/>
  <c r="E989" i="1"/>
  <c r="E980" i="1"/>
  <c r="E967" i="1"/>
  <c r="E965" i="1"/>
  <c r="E963" i="1"/>
  <c r="E951" i="1"/>
  <c r="A248" i="3" l="1"/>
  <c r="E1479" i="1"/>
  <c r="E1487" i="1"/>
  <c r="A250" i="3" l="1"/>
  <c r="A252" i="3" s="1"/>
  <c r="A254" i="3" s="1"/>
  <c r="A256" i="3" s="1"/>
  <c r="E1384" i="1"/>
  <c r="E1495" i="1" s="1"/>
  <c r="A258" i="3" l="1"/>
  <c r="A260" i="3" s="1"/>
  <c r="A262" i="3" s="1"/>
  <c r="A264" i="3" s="1"/>
  <c r="A266" i="3" s="1"/>
  <c r="A268" i="3" s="1"/>
  <c r="A270" i="3" s="1"/>
  <c r="A272" i="3" s="1"/>
  <c r="A274" i="3" s="1"/>
  <c r="A276" i="3" s="1"/>
  <c r="A278" i="3" s="1"/>
  <c r="A280" i="3" s="1"/>
  <c r="A282" i="3" s="1"/>
  <c r="A284" i="3" s="1"/>
  <c r="A286" i="3" s="1"/>
  <c r="A288" i="3" s="1"/>
  <c r="A294" i="3" s="1"/>
  <c r="A296" i="3" s="1"/>
  <c r="A298" i="3" s="1"/>
  <c r="A300" i="3" s="1"/>
  <c r="A302" i="3" s="1"/>
  <c r="A304" i="3" s="1"/>
  <c r="A306" i="3" s="1"/>
  <c r="A308" i="3" s="1"/>
  <c r="A310" i="3" s="1"/>
  <c r="A312" i="3" s="1"/>
  <c r="A314" i="3" s="1"/>
  <c r="A316" i="3" s="1"/>
  <c r="A318" i="3" s="1"/>
  <c r="A320" i="3" s="1"/>
  <c r="A322" i="3" s="1"/>
  <c r="A324" i="3" s="1"/>
  <c r="A326" i="3" s="1"/>
  <c r="A328" i="3" s="1"/>
  <c r="A330" i="3" s="1"/>
  <c r="E998" i="1"/>
  <c r="E978" i="1"/>
  <c r="E976" i="1"/>
  <c r="E961" i="1"/>
  <c r="E949" i="1"/>
  <c r="E947" i="1"/>
  <c r="E920" i="1"/>
  <c r="E907" i="1"/>
  <c r="E905" i="1"/>
  <c r="E891" i="1"/>
  <c r="E874" i="1"/>
  <c r="E868" i="1"/>
  <c r="E860" i="1"/>
  <c r="E855" i="1"/>
  <c r="E853" i="1"/>
  <c r="E851" i="1"/>
  <c r="E849" i="1"/>
  <c r="E158" i="1"/>
  <c r="E1027" i="1" l="1"/>
  <c r="E135" i="1" s="1"/>
  <c r="A332" i="3"/>
  <c r="A334" i="3" s="1"/>
  <c r="A336" i="3" s="1"/>
  <c r="A338" i="3" s="1"/>
  <c r="A340" i="3" s="1"/>
  <c r="E133" i="1"/>
  <c r="E1590" i="1"/>
  <c r="E1584" i="1"/>
  <c r="A348" i="3" l="1"/>
  <c r="A370" i="3" s="1"/>
  <c r="A394" i="3" s="1"/>
  <c r="E1596" i="1"/>
  <c r="E1602" i="1"/>
  <c r="E1612" i="1"/>
  <c r="E1607" i="1"/>
  <c r="E2096" i="1"/>
  <c r="E2055" i="1"/>
  <c r="E2104" i="1"/>
  <c r="E2063" i="1"/>
  <c r="E2038" i="1"/>
  <c r="E2048" i="1"/>
  <c r="E1614" i="1" l="1"/>
  <c r="A412" i="3"/>
  <c r="A425" i="3" s="1"/>
  <c r="E2134" i="1"/>
  <c r="E1546" i="1"/>
  <c r="E1543" i="1"/>
  <c r="E1537" i="1"/>
  <c r="A443" i="3" l="1"/>
  <c r="A445" i="3" s="1"/>
  <c r="E1516" i="1"/>
  <c r="E1566" i="1" s="1"/>
  <c r="A447" i="3" l="1"/>
  <c r="E146" i="1"/>
  <c r="A449" i="3" l="1"/>
  <c r="A451" i="3" s="1"/>
  <c r="A453" i="3" s="1"/>
  <c r="A455" i="3" s="1"/>
  <c r="E156" i="1"/>
  <c r="A457" i="3" l="1"/>
  <c r="E154" i="1"/>
  <c r="E131" i="1"/>
  <c r="A459" i="3" l="1"/>
  <c r="E144" i="1"/>
  <c r="E150" i="1"/>
  <c r="E152" i="1"/>
  <c r="E148" i="1"/>
  <c r="A461" i="3" l="1"/>
  <c r="D2484" i="1"/>
  <c r="E2484" i="1" s="1"/>
  <c r="E2486" i="1" s="1"/>
  <c r="A463" i="3" l="1"/>
  <c r="E160" i="1"/>
  <c r="E162" i="1" s="1"/>
  <c r="E123" i="1"/>
  <c r="A465" i="3" l="1"/>
  <c r="A467" i="3" s="1"/>
  <c r="E18" i="1"/>
  <c r="E18" i="2" s="1"/>
  <c r="E1242" i="1"/>
  <c r="E1244" i="1" s="1"/>
  <c r="A469" i="3" l="1"/>
  <c r="A471" i="3" s="1"/>
  <c r="E137" i="1"/>
  <c r="A473" i="3" l="1"/>
  <c r="A475" i="3" s="1"/>
  <c r="D633" i="1"/>
  <c r="E633" i="1" s="1"/>
  <c r="E635" i="1" s="1"/>
  <c r="E129" i="1" s="1"/>
  <c r="A477" i="3" l="1"/>
  <c r="A479" i="3" s="1"/>
  <c r="A481" i="3" s="1"/>
  <c r="A483" i="3" s="1"/>
  <c r="A485" i="3" s="1"/>
  <c r="A487" i="3" s="1"/>
  <c r="A489" i="3" s="1"/>
  <c r="A491" i="3" s="1"/>
  <c r="A493" i="3" s="1"/>
  <c r="A495" i="3" s="1"/>
  <c r="A497" i="3" s="1"/>
  <c r="E139" i="1"/>
  <c r="E16" i="1" s="1"/>
  <c r="A499" i="3" l="1"/>
  <c r="A501" i="3" s="1"/>
  <c r="A503" i="3" s="1"/>
  <c r="A505" i="3" s="1"/>
  <c r="A507" i="3" s="1"/>
  <c r="E20" i="1"/>
  <c r="E16" i="2"/>
  <c r="E26" i="2" s="1"/>
  <c r="A515" i="3" l="1"/>
  <c r="E28" i="2"/>
  <c r="E30" i="2" s="1"/>
  <c r="E22" i="1"/>
  <c r="E24" i="1" s="1"/>
  <c r="A518" i="3" l="1"/>
  <c r="A520" i="3" s="1"/>
  <c r="A522" i="3" l="1"/>
  <c r="A524" i="3" l="1"/>
  <c r="A529" i="3" l="1"/>
  <c r="A531" i="3" s="1"/>
  <c r="A533" i="3" s="1"/>
  <c r="A542" i="3" s="1"/>
  <c r="A527" i="3"/>
  <c r="A544" i="3" l="1"/>
  <c r="A546" i="3" l="1"/>
  <c r="A548" i="3" s="1"/>
  <c r="A550" i="3" s="1"/>
  <c r="A552" i="3" s="1"/>
  <c r="A554" i="3" l="1"/>
  <c r="A556" i="3" s="1"/>
  <c r="A558" i="3" s="1"/>
  <c r="A560" i="3" s="1"/>
  <c r="A562" i="3" s="1"/>
  <c r="A577" i="3" l="1"/>
  <c r="A579" i="3" s="1"/>
  <c r="A581" i="3" l="1"/>
  <c r="A583" i="3" s="1"/>
  <c r="A587" i="3" s="1"/>
  <c r="A589" i="3" l="1"/>
  <c r="A591" i="3" s="1"/>
  <c r="A593" i="3" s="1"/>
  <c r="A595" i="3" s="1"/>
  <c r="A599" i="3" s="1"/>
  <c r="A601" i="3" s="1"/>
  <c r="A603" i="3" s="1"/>
  <c r="A607" i="3" s="1"/>
  <c r="A609" i="3" s="1"/>
  <c r="A611" i="3" s="1"/>
  <c r="A618" i="3" s="1"/>
  <c r="A622" i="3" s="1"/>
  <c r="A624" i="3" l="1"/>
  <c r="A626" i="3" s="1"/>
  <c r="A628" i="3" s="1"/>
  <c r="A630" i="3" s="1"/>
  <c r="A632" i="3" s="1"/>
  <c r="A640" i="3" l="1"/>
  <c r="A642" i="3" s="1"/>
  <c r="A644" i="3" l="1"/>
  <c r="A646" i="3" l="1"/>
  <c r="A648" i="3" s="1"/>
  <c r="A650" i="3" s="1"/>
  <c r="A652" i="3" l="1"/>
  <c r="A655" i="3" s="1"/>
  <c r="A657" i="3" l="1"/>
  <c r="A659" i="3" s="1"/>
  <c r="A661" i="3" s="1"/>
  <c r="A671" i="3" l="1"/>
  <c r="A673" i="3" l="1"/>
  <c r="A675" i="3" s="1"/>
  <c r="A677" i="3" s="1"/>
  <c r="A267" i="4"/>
  <c r="A299" i="4" s="1"/>
  <c r="A305" i="4" s="1"/>
  <c r="A326" i="4" l="1"/>
  <c r="A334" i="4" s="1"/>
  <c r="A339" i="4" l="1"/>
  <c r="A376" i="4" l="1"/>
  <c r="A386" i="4" l="1"/>
  <c r="A396" i="4" l="1"/>
  <c r="A402" i="4" s="1"/>
  <c r="A405" i="4" l="1"/>
  <c r="A409" i="4" s="1"/>
  <c r="A414" i="4" l="1"/>
  <c r="A416" i="4" l="1"/>
  <c r="A419" i="4" s="1"/>
  <c r="A431" i="4" s="1"/>
  <c r="A445" i="4" s="1"/>
  <c r="A464" i="4" s="1"/>
  <c r="A479" i="4" s="1"/>
  <c r="A481" i="4" s="1"/>
  <c r="A484" i="4" s="1"/>
  <c r="A486" i="4" s="1"/>
  <c r="A493" i="4" s="1"/>
  <c r="A495" i="4" s="1"/>
  <c r="A497" i="4" s="1"/>
  <c r="A501" i="4" s="1"/>
  <c r="A506" i="4" s="1"/>
  <c r="A515" i="4" s="1"/>
  <c r="A517" i="4" s="1"/>
  <c r="A520" i="4" s="1"/>
  <c r="A523" i="4" s="1"/>
  <c r="A528" i="4" s="1"/>
  <c r="A532" i="4" s="1"/>
  <c r="A540" i="4" s="1"/>
  <c r="A561" i="4" s="1"/>
  <c r="A568" i="4" s="1"/>
  <c r="A573" i="4" s="1"/>
  <c r="A580" i="4" s="1"/>
  <c r="A586" i="4" s="1"/>
  <c r="A598" i="4" s="1"/>
  <c r="A607" i="4" s="1"/>
  <c r="A610" i="4" s="1"/>
  <c r="A620" i="4" s="1"/>
  <c r="A632" i="4" s="1"/>
  <c r="A636" i="4" s="1"/>
  <c r="A660" i="4" s="1"/>
  <c r="A691" i="4" s="1"/>
  <c r="A704" i="4" s="1"/>
  <c r="A715" i="4" s="1"/>
  <c r="A719" i="4" s="1"/>
  <c r="A723" i="4" s="1"/>
  <c r="A734" i="4" s="1"/>
  <c r="A744" i="4" s="1"/>
  <c r="A752" i="4" s="1"/>
  <c r="A761" i="4" s="1"/>
  <c r="A776" i="4" s="1"/>
  <c r="A779" i="4" s="1"/>
  <c r="A781" i="4" s="1"/>
  <c r="A783" i="4" s="1"/>
  <c r="A785" i="4" s="1"/>
  <c r="A787" i="4" s="1"/>
  <c r="A791" i="4" s="1"/>
  <c r="A795" i="4" s="1"/>
  <c r="A798" i="4" s="1"/>
  <c r="A800" i="4" s="1"/>
  <c r="A802" i="4" s="1"/>
  <c r="A805" i="4" s="1"/>
  <c r="A808" i="4" s="1"/>
  <c r="A812" i="4" s="1"/>
  <c r="A820" i="4" s="1"/>
  <c r="A822" i="4" s="1"/>
  <c r="A824" i="4" s="1"/>
  <c r="A826" i="4" s="1"/>
  <c r="A830" i="4" s="1"/>
  <c r="A833" i="4" s="1"/>
  <c r="A837" i="4" s="1"/>
  <c r="A851" i="4" s="1"/>
  <c r="A855" i="4" s="1"/>
  <c r="A859" i="4" s="1"/>
  <c r="A869" i="4" s="1"/>
  <c r="A873" i="4" s="1"/>
  <c r="A876" i="4" s="1"/>
  <c r="A879" i="4" s="1"/>
  <c r="A882" i="4" s="1"/>
  <c r="A886" i="4" s="1"/>
  <c r="A890" i="4" s="1"/>
  <c r="A893" i="4" s="1"/>
  <c r="A898" i="4" s="1"/>
  <c r="A900" i="4" s="1"/>
  <c r="A902" i="4" s="1"/>
  <c r="A904" i="4" s="1"/>
  <c r="A908" i="4" s="1"/>
  <c r="A911" i="4" s="1"/>
  <c r="A914" i="4" s="1"/>
  <c r="A926" i="4" s="1"/>
  <c r="A929" i="4" s="1"/>
  <c r="A936" i="4" s="1"/>
  <c r="A940" i="4" s="1"/>
  <c r="A944" i="4" s="1"/>
  <c r="A949" i="4" s="1"/>
  <c r="A955" i="4" s="1"/>
  <c r="A962" i="4" s="1"/>
  <c r="A968" i="4" s="1"/>
  <c r="A972" i="4" s="1"/>
  <c r="A978" i="4" s="1"/>
  <c r="A982" i="4" s="1"/>
  <c r="A988" i="4" s="1"/>
  <c r="A992" i="4" s="1"/>
  <c r="A998" i="4" s="1"/>
  <c r="A1006" i="4" s="1"/>
  <c r="A1012" i="4" s="1"/>
  <c r="A1014" i="4" s="1"/>
  <c r="A1018" i="4" s="1"/>
  <c r="A1023" i="4" s="1"/>
  <c r="A1028" i="4" s="1"/>
  <c r="A1032" i="4" s="1"/>
  <c r="A1035" i="4" s="1"/>
  <c r="A1039" i="4" s="1"/>
  <c r="A1044" i="4" s="1"/>
  <c r="A1049" i="4" s="1"/>
  <c r="A1061" i="4" s="1"/>
  <c r="A1072" i="4" s="1"/>
  <c r="A1080" i="4" s="1"/>
  <c r="A1101" i="4" s="1"/>
  <c r="A1105" i="4" s="1"/>
  <c r="A1110" i="4" s="1"/>
  <c r="A1117" i="4" s="1"/>
  <c r="A1120" i="4" s="1"/>
  <c r="A1124" i="4" s="1"/>
  <c r="A1142" i="4" s="1"/>
  <c r="A1150" i="4" s="1"/>
  <c r="A1158" i="4" s="1"/>
  <c r="A1168" i="4" s="1"/>
  <c r="A1176" i="4" s="1"/>
  <c r="A1196" i="4" s="1"/>
  <c r="A1206" i="4" s="1"/>
  <c r="A1210" i="4" s="1"/>
  <c r="A1214" i="4" s="1"/>
  <c r="A1219" i="4" s="1"/>
  <c r="A1223" i="4" s="1"/>
  <c r="A1230" i="4" s="1"/>
  <c r="A1234" i="4" s="1"/>
  <c r="A1239" i="4" s="1"/>
  <c r="A1241" i="4" s="1"/>
  <c r="A1243" i="4" s="1"/>
  <c r="A1247" i="4" s="1"/>
  <c r="A1251" i="4" s="1"/>
  <c r="A1260" i="4" s="1"/>
  <c r="A1266" i="4" s="1"/>
  <c r="A1303" i="4" s="1"/>
  <c r="A1307" i="4" s="1"/>
  <c r="A1311" i="4" s="1"/>
  <c r="A1318" i="4" s="1"/>
  <c r="A1320" i="4" s="1"/>
  <c r="A1324" i="4" s="1"/>
  <c r="A1327" i="4" s="1"/>
  <c r="A1329" i="4" s="1"/>
  <c r="A1387" i="4" s="1"/>
  <c r="A1423" i="4" s="1"/>
  <c r="A1448" i="4" s="1"/>
  <c r="A1466" i="4" s="1"/>
  <c r="A1479" i="4" s="1"/>
  <c r="A1491" i="4" s="1"/>
  <c r="A1503" i="4" s="1"/>
  <c r="A1516" i="4" s="1"/>
  <c r="A1532" i="4" s="1"/>
  <c r="A1548" i="4" s="1"/>
  <c r="A1564" i="4" s="1"/>
  <c r="A1575" i="4" s="1"/>
  <c r="A1578" i="4" s="1"/>
  <c r="A1589" i="4" s="1"/>
  <c r="A1599" i="4" s="1"/>
  <c r="A1608" i="4" s="1"/>
  <c r="A1614" i="4" s="1"/>
  <c r="A1621" i="4" s="1"/>
  <c r="A1628" i="4" s="1"/>
  <c r="A1635" i="4" s="1"/>
  <c r="A1645" i="4" s="1"/>
  <c r="A1664" i="4" s="1"/>
  <c r="A1677" i="4" s="1"/>
  <c r="A1686" i="4" s="1"/>
  <c r="A1696" i="4" s="1"/>
  <c r="A1705" i="4" s="1"/>
  <c r="A1713" i="4" s="1"/>
  <c r="A1723" i="4" s="1"/>
  <c r="A1732" i="4" s="1"/>
  <c r="A1740" i="4" s="1"/>
  <c r="A1752" i="4" s="1"/>
  <c r="A1759" i="4" s="1"/>
  <c r="A1765" i="4" s="1"/>
  <c r="A1768" i="4" s="1"/>
  <c r="A1775" i="4" s="1"/>
  <c r="A1782" i="4" s="1"/>
  <c r="A1784" i="4" s="1"/>
  <c r="A1786" i="4" s="1"/>
  <c r="A1788" i="4" s="1"/>
  <c r="A1790" i="4" s="1"/>
  <c r="A1806" i="4" s="1"/>
  <c r="A1808" i="4" s="1"/>
  <c r="A1810" i="4" s="1"/>
  <c r="A1812" i="4" s="1"/>
  <c r="A1815" i="4" s="1"/>
  <c r="A1819" i="4" s="1"/>
  <c r="A1823" i="4" s="1"/>
  <c r="A1825" i="4" s="1"/>
  <c r="A1827" i="4" s="1"/>
  <c r="A1829" i="4" s="1"/>
  <c r="A1832" i="4" s="1"/>
  <c r="A1834" i="4" s="1"/>
  <c r="A1836" i="4" s="1"/>
  <c r="A1840" i="4" s="1"/>
  <c r="A1844" i="4" s="1"/>
  <c r="A1855" i="4" s="1"/>
  <c r="A1858" i="4" s="1"/>
  <c r="A1861" i="4" s="1"/>
  <c r="A1864" i="4" s="1"/>
  <c r="A1867" i="4" s="1"/>
  <c r="A1875" i="4" s="1"/>
  <c r="A1878" i="4" s="1"/>
  <c r="A1882" i="4" s="1"/>
  <c r="A1885" i="4" s="1"/>
  <c r="A1888" i="4" s="1"/>
  <c r="A1892" i="4" s="1"/>
  <c r="A1896" i="4" s="1"/>
  <c r="A1900" i="4" s="1"/>
  <c r="A1902" i="4" s="1"/>
  <c r="A1905" i="4" s="1"/>
</calcChain>
</file>

<file path=xl/sharedStrings.xml><?xml version="1.0" encoding="utf-8"?>
<sst xmlns="http://schemas.openxmlformats.org/spreadsheetml/2006/main" count="6501" uniqueCount="3321">
  <si>
    <t>ur</t>
  </si>
  <si>
    <t>Dobava in montaža gasilnikov na prah -</t>
  </si>
  <si>
    <t>SKUPAJ:</t>
  </si>
  <si>
    <t>komplet s plačilom vseh komunalnih pristojbin</t>
  </si>
  <si>
    <t>količina</t>
  </si>
  <si>
    <t>Ključavničarska dela</t>
  </si>
  <si>
    <t>ZEMELJSKA DELA</t>
  </si>
  <si>
    <t>Skupaj zemeljska dela:</t>
  </si>
  <si>
    <t>pri izkopih upoštevati tudi:</t>
  </si>
  <si>
    <t>vsa podpiranja in zavarovanja brežin</t>
  </si>
  <si>
    <t>izkopov ter zavarovanja okolice med izkopi</t>
  </si>
  <si>
    <t>utrjevanje z nabijanjem do predpisane</t>
  </si>
  <si>
    <t>zbitosti po projektu statike</t>
  </si>
  <si>
    <t>obračun izkopov v raščenem stanju</t>
  </si>
  <si>
    <t>Tlakarska dela</t>
  </si>
  <si>
    <t>Soboslikarska dela</t>
  </si>
  <si>
    <t xml:space="preserve">vsa tesnila čepe </t>
  </si>
  <si>
    <t>Stavbno pohištvo</t>
  </si>
  <si>
    <t xml:space="preserve">o p i s   p o z i c i j e </t>
  </si>
  <si>
    <t>zap.
št.</t>
  </si>
  <si>
    <t>Skupaj tlakarska dela:</t>
  </si>
  <si>
    <t>fino vpasovanje okenskih kril in vratnih kril</t>
  </si>
  <si>
    <t>ves pritrdilni in montažni material</t>
  </si>
  <si>
    <t>mere kontrolirati na gradbišču</t>
  </si>
  <si>
    <t>*</t>
  </si>
  <si>
    <t>SPLOŠNO:</t>
  </si>
  <si>
    <t xml:space="preserve">izdelavo delavniškega načrta, ki ga pred </t>
  </si>
  <si>
    <t>izvedbo obvezno potrdi projektant</t>
  </si>
  <si>
    <t xml:space="preserve">načrtov niso razvidna, ponudnik naj za ta </t>
  </si>
  <si>
    <t>obračun po dejansko porabljenem času</t>
  </si>
  <si>
    <t>Opomba:</t>
  </si>
  <si>
    <t>SKUPNA  REKAPITULACIJA</t>
  </si>
  <si>
    <t>A.</t>
  </si>
  <si>
    <t>GRADBENA DELA</t>
  </si>
  <si>
    <t>B.</t>
  </si>
  <si>
    <t>OBRTNIŠKA DELA</t>
  </si>
  <si>
    <t>GRADBENA  DELA SKUPAJ:</t>
  </si>
  <si>
    <t>ZIDARSKA DELA</t>
  </si>
  <si>
    <t>kpl</t>
  </si>
  <si>
    <t>vsa pripravljalna in zaključna dela</t>
  </si>
  <si>
    <t>projektanta</t>
  </si>
  <si>
    <t>vse mere kontrolirati na gradbišču</t>
  </si>
  <si>
    <t>vsi kovinski izdelki morajo biti pred</t>
  </si>
  <si>
    <t>barvanjem očiščeni od rje in dvakrat</t>
  </si>
  <si>
    <t>minizirani razen, če ni drugače opisano</t>
  </si>
  <si>
    <t>odpiranje glej shemo oken in vrat</t>
  </si>
  <si>
    <t>Izravnava betonskih estrihov pred polaganjem</t>
  </si>
  <si>
    <t>ves vezni in pritrdilni material</t>
  </si>
  <si>
    <t>vzorec, sistem polaganja in barvo</t>
  </si>
  <si>
    <t>določi projektant</t>
  </si>
  <si>
    <t>izdelavo dilatacij po navodilih</t>
  </si>
  <si>
    <t>pripravo podlage glede na zaključni sloj</t>
  </si>
  <si>
    <t>stene in stropovi morajo biti gladko obdelani</t>
  </si>
  <si>
    <t>razen tam kjer je to posebej določeno</t>
  </si>
  <si>
    <t xml:space="preserve">REKAPITULACIJA  GRADBENIH  DEL </t>
  </si>
  <si>
    <t>SKUPAJ OBRTNIŠKA DELA:</t>
  </si>
  <si>
    <t xml:space="preserve">REKAPITULACIJA  OBRTNIŠKIH  DEL </t>
  </si>
  <si>
    <t>►</t>
  </si>
  <si>
    <t>pri vseh pozicijah upoštevati tudi:</t>
  </si>
  <si>
    <t>vse vertikalne in horizontalne prenose,</t>
  </si>
  <si>
    <t>prevoze in transporte</t>
  </si>
  <si>
    <t>vse horizontalne in vertikalne prenose ter prevoze</t>
  </si>
  <si>
    <t xml:space="preserve">stalno deponijo, komplet s plačilom vseh </t>
  </si>
  <si>
    <t>komunalnih pristojbin</t>
  </si>
  <si>
    <t>ves standardizirani vezni in montažni material</t>
  </si>
  <si>
    <t>pri opažarskih delih</t>
  </si>
  <si>
    <t>vse dobave in nabave materialov ter veznih</t>
  </si>
  <si>
    <t>in montažnih materialov</t>
  </si>
  <si>
    <t xml:space="preserve">negovanje in vibriranje betonov med vgradnjo </t>
  </si>
  <si>
    <t>in pred razopaženjem betonskih elementov</t>
  </si>
  <si>
    <t>vse mere kontrolirati na kraju samem oz. na gradbišču</t>
  </si>
  <si>
    <t>Ostala dela</t>
  </si>
  <si>
    <t xml:space="preserve">Dobava in vgradnja nearmiranega betona za </t>
  </si>
  <si>
    <t xml:space="preserve">ter navede vrednosti  NK, PK, KV in VK </t>
  </si>
  <si>
    <t xml:space="preserve">delavca; obračun po dejansko opravljenih </t>
  </si>
  <si>
    <t>delih s predhodno odobritvijo nadzornika</t>
  </si>
  <si>
    <t xml:space="preserve">investitorja po sporazumno dogovorjenih  </t>
  </si>
  <si>
    <t>cenah za enoto</t>
  </si>
  <si>
    <t>Zemeljska dela</t>
  </si>
  <si>
    <t>Zidarska dela</t>
  </si>
  <si>
    <t xml:space="preserve">pri opisih upoštevati TEHNIČNO POROČILO </t>
  </si>
  <si>
    <t xml:space="preserve">sestavni del popisov so sheme oken in vrat </t>
  </si>
  <si>
    <t>1.</t>
  </si>
  <si>
    <t>2.</t>
  </si>
  <si>
    <t>3.</t>
  </si>
  <si>
    <t>4.</t>
  </si>
  <si>
    <t>cena\enoto</t>
  </si>
  <si>
    <t>vrednost</t>
  </si>
  <si>
    <t xml:space="preserve">P O P I S     G R A D B E N I H   I N   O B R T N I Š K I H   D E L </t>
  </si>
  <si>
    <t>Opomba - v ceni upoštevati:</t>
  </si>
  <si>
    <t>na gradbišču in do gradbišča</t>
  </si>
  <si>
    <t>vsa zavarovanja in podpiranja med izkopi in zasipi</t>
  </si>
  <si>
    <t>ter rušitvenimi deli</t>
  </si>
  <si>
    <t>vse zasipe in utrjevanje tal po končanih delih</t>
  </si>
  <si>
    <t>odvoz vseh viškov izkopanega materiala na</t>
  </si>
  <si>
    <t xml:space="preserve">vsa podpiranja in zavarovanja med opaženjem in </t>
  </si>
  <si>
    <t>betoniranjem konstrukcij</t>
  </si>
  <si>
    <t>5.</t>
  </si>
  <si>
    <t>ocena</t>
  </si>
  <si>
    <t xml:space="preserve">Razna nepredvidena obrtniška dela, ki iz  </t>
  </si>
  <si>
    <t xml:space="preserve">dela obvezno predvidi ocenjeni znesek v </t>
  </si>
  <si>
    <t>in materialu in sporazumni ceni za enoto</t>
  </si>
  <si>
    <t>STAVBNO POHIŠTVO</t>
  </si>
  <si>
    <t>Skupaj stavbno pohištvo:</t>
  </si>
  <si>
    <t>ves potrebni vezni in pritrdilni ter siderni</t>
  </si>
  <si>
    <t>material, ki ni posebej zajet v opisu</t>
  </si>
  <si>
    <t>SPLOŠNO</t>
  </si>
  <si>
    <t>tudi upoštevati v ceni:</t>
  </si>
  <si>
    <t>ves notranji in zunanji vertikalni</t>
  </si>
  <si>
    <t>ter horizontalni transport</t>
  </si>
  <si>
    <t>stene in zidovi morajo biti popolnoma</t>
  </si>
  <si>
    <t>ravni v horizontalni in vertikalni smeri</t>
  </si>
  <si>
    <t xml:space="preserve">upoštevati vse predpise in standarde za </t>
  </si>
  <si>
    <t>področje veznih sredstev in elementov</t>
  </si>
  <si>
    <t>na stalno deponijo</t>
  </si>
  <si>
    <t xml:space="preserve">Čiščenje objekta med gradnjo in pred </t>
  </si>
  <si>
    <t xml:space="preserve">predajo investitorju ter odvoz odpadkov </t>
  </si>
  <si>
    <t>OSTALA DELA</t>
  </si>
  <si>
    <t>Skupaj ostala dela:</t>
  </si>
  <si>
    <t>kos</t>
  </si>
  <si>
    <t>Skupaj zidarska dela:</t>
  </si>
  <si>
    <t>KLJUČAVNIČARSKA DELA</t>
  </si>
  <si>
    <t>TLAKARSKA DELA</t>
  </si>
  <si>
    <t>Skupaj ključavničarska dela:</t>
  </si>
  <si>
    <t xml:space="preserve">Zidarska pomoč obrtnikom ter manjša </t>
  </si>
  <si>
    <t xml:space="preserve">nepredvidena gradbena dela; ponudnik naj za </t>
  </si>
  <si>
    <t xml:space="preserve">ta dela obvezno predvidi ocenjeni znesek v </t>
  </si>
  <si>
    <t>pripravo in čiščenje podlage</t>
  </si>
  <si>
    <t>ves pritrdilni, vezni in montažni material</t>
  </si>
  <si>
    <t xml:space="preserve">vse delovne in lovilne odre - razen fasadnega odra, </t>
  </si>
  <si>
    <t>ki je posebej prikazan v popisu</t>
  </si>
  <si>
    <t>upoštevati vsa dodatna navodila nadzora in projektanta</t>
  </si>
  <si>
    <t xml:space="preserve">Pri vseh opisih delovnih postavk smiselno veljajo </t>
  </si>
  <si>
    <t xml:space="preserve">splošna določila standardiziranih opisov del za </t>
  </si>
  <si>
    <t xml:space="preserve">visoko gradnjo GIPOSS. V enotnih cenah je </t>
  </si>
  <si>
    <t>upoštevati ves potrebni material, delo in  transporte,</t>
  </si>
  <si>
    <t>vgrajeno franko objekt!</t>
  </si>
  <si>
    <t xml:space="preserve">Izvajalec je dolžan pri sestavi ponudbe in </t>
  </si>
  <si>
    <t xml:space="preserve">izvajanju del upoštevati vse grafične in tekstualne </t>
  </si>
  <si>
    <t xml:space="preserve">dela projekta, v primeru tiskarskih napak in neskladij </t>
  </si>
  <si>
    <t xml:space="preserve">v projektu je dolžan na to opozoriti projektanta </t>
  </si>
  <si>
    <t xml:space="preserve">pred oddajo ponudbe. </t>
  </si>
  <si>
    <t xml:space="preserve">Ponudnik je dolžan pri ponudbi upoštevati vse </t>
  </si>
  <si>
    <t xml:space="preserve">povezane stroške, ki so potrebni za tehnično </t>
  </si>
  <si>
    <t>pravilno izvedbo del, ki jih ponuja v izvedbo</t>
  </si>
  <si>
    <t xml:space="preserve">(kot npr. razni pritrdilni material, vezni, tesnilni </t>
  </si>
  <si>
    <t xml:space="preserve">material, podkonstrukcije  in podobno. </t>
  </si>
  <si>
    <t xml:space="preserve">Vsi delavniški načrti sodijo v v sklop izvajalčeve </t>
  </si>
  <si>
    <t xml:space="preserve">ponudbe in jih potrjuje projektant med njihovo </t>
  </si>
  <si>
    <t xml:space="preserve">izdelavo, vzorce vseh finalnih materialov je </t>
  </si>
  <si>
    <t>ponudnik dolžan predložiti projektantu v potrditev.</t>
  </si>
  <si>
    <t>m2</t>
  </si>
  <si>
    <t>Gradbena dela</t>
  </si>
  <si>
    <t>6.</t>
  </si>
  <si>
    <t>Obrtniška dela</t>
  </si>
  <si>
    <t>Razna manjša zidarska krpanja, obračun</t>
  </si>
  <si>
    <t>po dejanskih stroških</t>
  </si>
  <si>
    <t xml:space="preserve">delo KV delavec </t>
  </si>
  <si>
    <t>delo PK delavec</t>
  </si>
  <si>
    <t>material - ocena</t>
  </si>
  <si>
    <t>stikov različnih tlakov, komplet s pritrdilnim</t>
  </si>
  <si>
    <t>materiaom</t>
  </si>
  <si>
    <t xml:space="preserve">Dobava in montaža predpražnika debeline </t>
  </si>
  <si>
    <t>glajenje z izravnalno maso in 2 x</t>
  </si>
  <si>
    <t>KERAMIČARSKA DELA</t>
  </si>
  <si>
    <t>ves pritrdilni in vezni material</t>
  </si>
  <si>
    <t>vzorec in sistem polaganja po izboru</t>
  </si>
  <si>
    <t>obdelavo vseh špalet in uporabo Alu</t>
  </si>
  <si>
    <t>zaključnih profilov</t>
  </si>
  <si>
    <t>polaganje ploščic z lepljenjem</t>
  </si>
  <si>
    <t>Dobava in polaganje stenskih keramičnih</t>
  </si>
  <si>
    <t>Dobava in polaganje talnih keramičnih</t>
  </si>
  <si>
    <t>Skupaj keramičarska dela:</t>
  </si>
  <si>
    <t>Keramičarska dela</t>
  </si>
  <si>
    <t>Gradbena in obrtniška dela</t>
  </si>
  <si>
    <t>m1</t>
  </si>
  <si>
    <t>Tip 4</t>
  </si>
  <si>
    <t>Tip 1</t>
  </si>
  <si>
    <t>Sanitarne stene</t>
  </si>
  <si>
    <t>Steklene stene</t>
  </si>
  <si>
    <t>Senčila</t>
  </si>
  <si>
    <t>Vrata</t>
  </si>
  <si>
    <t>Izdelava PID</t>
  </si>
  <si>
    <t>glajenje z izravnalno maso in 2 x barvanje</t>
  </si>
  <si>
    <t>Skupaj slikopleskarska dela:</t>
  </si>
  <si>
    <t>SLIKOPLESKARSKA DELA</t>
  </si>
  <si>
    <t>7.</t>
  </si>
  <si>
    <t>višina stropa glej projekt</t>
  </si>
  <si>
    <t xml:space="preserve">po izboru projektanta, </t>
  </si>
  <si>
    <t>Priprava podlage in izdelava hidroizolacije</t>
  </si>
  <si>
    <t>finalnih tlakov, v sestavi:</t>
  </si>
  <si>
    <t xml:space="preserve">Izdelava spuščenih stropov v prostorih - </t>
  </si>
  <si>
    <t>glej projekt - spuščeni strop izdelan iz</t>
  </si>
  <si>
    <t>kombinacije stropa iz GK plošč ter</t>
  </si>
  <si>
    <t>m3</t>
  </si>
  <si>
    <t>8.</t>
  </si>
  <si>
    <t>FASADA</t>
  </si>
  <si>
    <t>Skupaj fasada:</t>
  </si>
  <si>
    <t>vzorec in sistem polaganja po izboru projektanta</t>
  </si>
  <si>
    <t>npr.: FIBRILs  F120 ali podobno,</t>
  </si>
  <si>
    <t xml:space="preserve">estrihov iz C20/25, ob stenah je potrebno </t>
  </si>
  <si>
    <t>izdelava dilatacij - po navodilih projektanta,</t>
  </si>
  <si>
    <t>hidroizolacija je upoštevana posebej,</t>
  </si>
  <si>
    <t>debelino estriha prilagoditi višinam na objektu</t>
  </si>
  <si>
    <t>MONTAŽNI STROPOVI IN STENE</t>
  </si>
  <si>
    <t>Krovska in kleparska dela</t>
  </si>
  <si>
    <t>Skupaj krovska in kleparska  dela:</t>
  </si>
  <si>
    <t>KROVSKA IN KLEPARSKA DELA</t>
  </si>
  <si>
    <t>Naročnik bo pri pregledu ponudb preveril ustreznost cen in</t>
  </si>
  <si>
    <t xml:space="preserve">ponujeno kvaliteto. Morebitne razlike v ceni, ki gredo na </t>
  </si>
  <si>
    <t>račun slabše kvalitete ponujenih elementov, bo moral</t>
  </si>
  <si>
    <t>ponudnik finančno nadomestiti sam.</t>
  </si>
  <si>
    <t>Pri vseh postavkah je potrebno upoštevati vsa pripravljalna</t>
  </si>
  <si>
    <t>in zaključna dela, vse prevoze in odvoze, potreben montažni</t>
  </si>
  <si>
    <t>in pritrdilni material, ter eventuelno potrebno podkonstrukcijo.</t>
  </si>
  <si>
    <t>Za vse dobavljene elemente je potrebno pred izdelavo oz.</t>
  </si>
  <si>
    <t>dobavo pridobiti pisno soglasje arhitekta o ustreznosti</t>
  </si>
  <si>
    <t>doseganja tehnoloških in estetskih specifikacij. Prav tako je</t>
  </si>
  <si>
    <t>potrebno za VSE ELEMENTE IZDELATI DELAVNIŠKE NAČRTE</t>
  </si>
  <si>
    <t>ki jih potrdi arhitekt.</t>
  </si>
  <si>
    <t>Za vse serijske elemente je potrebno pred montažo predložiti</t>
  </si>
  <si>
    <t>vzorčni kos, ki ga potrdi arhitekt.</t>
  </si>
  <si>
    <t>Mere prikazane v grafičnih prilogah je potrebno predhodno</t>
  </si>
  <si>
    <t>preveriti z arhitektom, prav tako je potrebno za vse elemente</t>
  </si>
  <si>
    <t xml:space="preserve">preveriti na mestu vgradnje tudi vse dimenzije. </t>
  </si>
  <si>
    <t>Pri izdelavi ponudbe je OBVEZNO PREGLEDATI VSE DELE</t>
  </si>
  <si>
    <t>PROJEKTA (tekst in grafiko). V primeru neskladij v projektu</t>
  </si>
  <si>
    <t xml:space="preserve">ali tiskarskih napak je ponudnik pred oddajo ponudbe </t>
  </si>
  <si>
    <t>dolžan o tem obvestiti projektanta in investitorja.</t>
  </si>
  <si>
    <t xml:space="preserve">Vsi vgrajeni elementi in materiali morajo imeti vsa ustrezna </t>
  </si>
  <si>
    <t>dokazila, ki so zahtevana po slovenskih predpisih za vrtce.</t>
  </si>
  <si>
    <t>VSI PONUDNIKI Z ODDAJO PONUDBE POTRJUJEJO</t>
  </si>
  <si>
    <t>DA SO UPOŠTEVALI ZAHTEVANE MATERIALE IN</t>
  </si>
  <si>
    <t>OPREMO, OZIROMA SO ZAGOTOVILI KVALITETNO</t>
  </si>
  <si>
    <t xml:space="preserve">IZDELKA NAPRAM ZAHTEVANEMU! </t>
  </si>
  <si>
    <t>IN ESTETSKO ENAKOVREDNOST PONUJENEGA</t>
  </si>
  <si>
    <t>VSA NAVEDENA KOMERCIALNA IMENA SO</t>
  </si>
  <si>
    <t>UPORABLJENA ZGOLJ ZARADI DOLOČITVE</t>
  </si>
  <si>
    <t>ZAHTEVANE KVALITETE, KI JO MORA PONUDNIK</t>
  </si>
  <si>
    <t>IZPOLNITI !</t>
  </si>
  <si>
    <t>zaradi izvajanja del (beljenje,....) je obvezna postavitev</t>
  </si>
  <si>
    <t xml:space="preserve">kondenzacijskih sušilnikov, ki bodo sušili prostore </t>
  </si>
  <si>
    <t xml:space="preserve">v roku 24-48 ur po izvedbi hitro-sušečih estrihov in </t>
  </si>
  <si>
    <t>zaščite le-teh s PE folijo</t>
  </si>
  <si>
    <t>Dobava in montaža Inox profilov na mestu</t>
  </si>
  <si>
    <t>SKUPAJ Z DDV:</t>
  </si>
  <si>
    <t>Armiranobetonska dela</t>
  </si>
  <si>
    <t>pri betoniranju tudi upoštevati:</t>
  </si>
  <si>
    <t>vibriranje in negovanje betona</t>
  </si>
  <si>
    <t>vgradnjo vseh sider in kovinskih nosilnih</t>
  </si>
  <si>
    <t>za ostala obrtniška dela</t>
  </si>
  <si>
    <t>vse dodatke, ki so vpisani pri posamezni poziciji</t>
  </si>
  <si>
    <t>zemeljsko vlažen beton C8/10 iz prane</t>
  </si>
  <si>
    <t>Dobava in vgradnja betonskega železa,</t>
  </si>
  <si>
    <t xml:space="preserve">ki vključuje čiščenje, ravnanje, rezanje in </t>
  </si>
  <si>
    <t>krivljenje ter polaganje in vezanje,</t>
  </si>
  <si>
    <t>glej izvlečke armaturnih načrtov</t>
  </si>
  <si>
    <t>Skupaj armiranobetonska dela:</t>
  </si>
  <si>
    <t>Tesarska dela</t>
  </si>
  <si>
    <t>pri opaženju tudi upoštevati:</t>
  </si>
  <si>
    <t>transporte in prevoze</t>
  </si>
  <si>
    <t>vsa vezanja in podpiranja opažev</t>
  </si>
  <si>
    <t>razopaženje po končanih delih</t>
  </si>
  <si>
    <t>Skupaj tesarska dela:</t>
  </si>
  <si>
    <t>frakcije 0-16 mm, debelina 8 cm</t>
  </si>
  <si>
    <t xml:space="preserve">Dobava in vgradnja armiranega betona za </t>
  </si>
  <si>
    <t>Dobava in vgradnja armiranega betona za</t>
  </si>
  <si>
    <t xml:space="preserve"> - višina sten 365 cm</t>
  </si>
  <si>
    <t>ČBR do fi 12 mm</t>
  </si>
  <si>
    <t>ČBR nad fi 12 mm</t>
  </si>
  <si>
    <t>armaturne mreže</t>
  </si>
  <si>
    <t xml:space="preserve"> - deb. sten 40 cm</t>
  </si>
  <si>
    <t xml:space="preserve"> - deb. sten 30 cm</t>
  </si>
  <si>
    <t xml:space="preserve"> - višina sten 265 cm</t>
  </si>
  <si>
    <t>Izdelava opaža stranskega roba talne plošče</t>
  </si>
  <si>
    <r>
      <t>(zaklonišče)</t>
    </r>
    <r>
      <rPr>
        <sz val="10"/>
        <rFont val="Arial"/>
        <family val="2"/>
        <charset val="238"/>
      </rPr>
      <t>, višina 40 cm, opaž iz opažnih</t>
    </r>
  </si>
  <si>
    <t>elementov, razopaženje</t>
  </si>
  <si>
    <t>prerez konstrukcije 0,30-0,40 m3/m2,</t>
  </si>
  <si>
    <t>višina podpiranja do 300 cm, prerez</t>
  </si>
  <si>
    <t>v steni deb. 40 cm</t>
  </si>
  <si>
    <t>v steni deb. 30 cm</t>
  </si>
  <si>
    <t>Izdelava opažev vratnih odprtin in odprtin za instalacije</t>
  </si>
  <si>
    <t>odprtina 80*80 cm, deb. plošče 40 cm, razopaženje</t>
  </si>
  <si>
    <t>Enako kot poz. 3, le betoniranje stopnic</t>
  </si>
  <si>
    <t>Izdelava raznih prebojev čez AB stene in ploščo</t>
  </si>
  <si>
    <t>deb. 30-40 cm, fi 10 do fi 20 cm, razopaženje</t>
  </si>
  <si>
    <r>
      <t>(objekt)</t>
    </r>
    <r>
      <rPr>
        <sz val="10"/>
        <rFont val="Arial"/>
        <family val="2"/>
        <charset val="238"/>
      </rPr>
      <t>, višina 25 cm, opaž iz opažnih</t>
    </r>
  </si>
  <si>
    <t>z izvajalcem strojnih in elektro del</t>
  </si>
  <si>
    <t xml:space="preserve">izvedbo odprtin v stenah in AB plošči uskladiti </t>
  </si>
  <si>
    <t>Izdelava raznih prebojev in škatev v talni plošči</t>
  </si>
  <si>
    <t>in elektro del</t>
  </si>
  <si>
    <t>ocena - kos</t>
  </si>
  <si>
    <t>Izkop zemljine III.kategorije do globine 200 cm,</t>
  </si>
  <si>
    <t xml:space="preserve">odmet na rob izkopa, izkop zemljine po navodilih </t>
  </si>
  <si>
    <t>geomehanika</t>
  </si>
  <si>
    <t>Poglobitev v zemljini III.kategorije na mestu</t>
  </si>
  <si>
    <t xml:space="preserve">zaklonišča, globina izkopa od 200-400 cm, </t>
  </si>
  <si>
    <t>Dobava in vgradnja tamponskega sloja pod</t>
  </si>
  <si>
    <t>glej opombo</t>
  </si>
  <si>
    <t xml:space="preserve">Dobava in vgradnja tamponskega sloja na </t>
  </si>
  <si>
    <t>Dobava in vgradnja tamponskega materiala</t>
  </si>
  <si>
    <t>za zasip sten zaklonišča - glej opombo</t>
  </si>
  <si>
    <t xml:space="preserve">Dobava in vgradnja tamponskega sloja pod </t>
  </si>
  <si>
    <t xml:space="preserve">Dobava in vgradnja geosintetičnega ločilnega </t>
  </si>
  <si>
    <t>pod tamponski sloj 200 gr/m2</t>
  </si>
  <si>
    <t>zaklonišče</t>
  </si>
  <si>
    <t>objekt</t>
  </si>
  <si>
    <t xml:space="preserve">Odvoz izkopanega materiala na stalno deponijo, </t>
  </si>
  <si>
    <r>
      <t>(zaklonišče)</t>
    </r>
    <r>
      <rPr>
        <sz val="10"/>
        <rFont val="Arial"/>
        <family val="2"/>
        <charset val="238"/>
      </rPr>
      <t>, v sestavi:</t>
    </r>
  </si>
  <si>
    <t xml:space="preserve"> - Hidroizolacija Timbitekt ST/4 MP, trakovi 100 % varjeni</t>
  </si>
  <si>
    <t xml:space="preserve"> - Hladni premaz Timbitol</t>
  </si>
  <si>
    <t xml:space="preserve"> - Styrodur 4000CS,d=8 cm</t>
  </si>
  <si>
    <r>
      <t>(objekt)</t>
    </r>
    <r>
      <rPr>
        <sz val="10"/>
        <rFont val="Arial"/>
        <family val="2"/>
        <charset val="238"/>
      </rPr>
      <t>, v sestavi:</t>
    </r>
  </si>
  <si>
    <t>Izdelava horizontalne izolacije pod talno ploščo</t>
  </si>
  <si>
    <t>nad zgornjo ploščo zaklonišča</t>
  </si>
  <si>
    <t>Dobava in vgradnja Styrodur 4000CS, d=8 cm</t>
  </si>
  <si>
    <t xml:space="preserve"> - Styrodur 4000CS, d=8 cm</t>
  </si>
  <si>
    <t>(finalni tlak kavčuk in epoxi premaz)</t>
  </si>
  <si>
    <t>Strojna izdelava mikro armiranih betonskih</t>
  </si>
  <si>
    <t xml:space="preserve">estrihov, deb. 5 cm, mikroarmatura: </t>
  </si>
  <si>
    <t>debelina estriha 5 cm - v naklonu</t>
  </si>
  <si>
    <t>(finalni tlak keramika)</t>
  </si>
  <si>
    <t>stopnišča, jaška in zakloniščem po opisu:</t>
  </si>
  <si>
    <t xml:space="preserve">Mozničena vodotesna dilatacija kot naprimer </t>
  </si>
  <si>
    <t>Izvedba dilatacij v talni plošči med zakloniščem</t>
  </si>
  <si>
    <t xml:space="preserve">ter ostalo talno ploščo objekta ter med stenami </t>
  </si>
  <si>
    <t xml:space="preserve">Izdelava in tesnjenje delovnih stikov z nalepitvijo </t>
  </si>
  <si>
    <t xml:space="preserve">nabrekajočega tesnilnega traku z vsebnostjo </t>
  </si>
  <si>
    <t xml:space="preserve">natrijevega bentonita (kot IDROSTOP SOFT) – </t>
  </si>
  <si>
    <t xml:space="preserve">uporabiti namensko lepilo, ki omogoča lepljenje </t>
  </si>
  <si>
    <t>na vlažno površino (kot ULTRABOND MS RAPID).</t>
  </si>
  <si>
    <t xml:space="preserve">Izdelava hitro-sušečih estrihov TOPCEM </t>
  </si>
  <si>
    <t xml:space="preserve">(EN 13813: CT, C25, F6, A1Fl), estrih </t>
  </si>
  <si>
    <t xml:space="preserve">primeren za oblaganje po 4-5 dneh </t>
  </si>
  <si>
    <t xml:space="preserve">(pri +20°C in 50% r.z.v.) pripravljen iz </t>
  </si>
  <si>
    <t xml:space="preserve">agregata 0-8 mm,  minimalne debeline </t>
  </si>
  <si>
    <t>40 mm, armiran z pocinkano mrežo za estrihe</t>
  </si>
  <si>
    <t xml:space="preserve">(2 mm, okenca do 10x10cm) in izveden v </t>
  </si>
  <si>
    <t xml:space="preserve">naklonu vsaj 2,0 % z ustreznimi dilatacijami </t>
  </si>
  <si>
    <t xml:space="preserve">nanesti na očiščen in suh estrih (pod  2% CM) </t>
  </si>
  <si>
    <t xml:space="preserve">samorazlivno maso po SIST EN 13813: C25-F7-A2fl  </t>
  </si>
  <si>
    <t xml:space="preserve">in nizko vsebnostjo hlapljivih snovi (GEV-emicode: </t>
  </si>
  <si>
    <t>EC1) (kot ULTRAPLAN ECO, EC1).</t>
  </si>
  <si>
    <t xml:space="preserve">Dobava in montaža talne obloge iz kavčuka </t>
  </si>
  <si>
    <t>višine 6,0 cm art. S1023U, absorbcija zvoka 20db,</t>
  </si>
  <si>
    <t xml:space="preserve">talna obloga mora ustrezati standardu: DIN4102-B1 </t>
  </si>
  <si>
    <t xml:space="preserve">oz. EN 13 501-1-Cn S1 ognjevarnost, DIN 4102 </t>
  </si>
  <si>
    <t xml:space="preserve">del 1, razred A varen v požarno toksikološkem </t>
  </si>
  <si>
    <t xml:space="preserve">smislu, DIN 51130-R9 varnost zdrsa, trdnost po </t>
  </si>
  <si>
    <t>ISO 7619 92 shore A, odpornost proti obrabi po</t>
  </si>
  <si>
    <t>ISO 4649, postopek A200 mm3, talna obloga mora</t>
  </si>
  <si>
    <t xml:space="preserve">imeti ekološki certifikat Modri angel in ustrezati </t>
  </si>
  <si>
    <t xml:space="preserve">standardu RAL UZ 120, talna obloga se vzdržuje </t>
  </si>
  <si>
    <t xml:space="preserve">s strojnim poliranjem. Polaganje po navodilu </t>
  </si>
  <si>
    <t xml:space="preserve">proizvajalca. Barva po izbiri arhitekta. Lepljenje </t>
  </si>
  <si>
    <t xml:space="preserve">Norament obloge izvesti po brušenje in sesanju </t>
  </si>
  <si>
    <t xml:space="preserve">podlage z disperzijskim lepilom z nizko vsebnostjo </t>
  </si>
  <si>
    <t xml:space="preserve">hlapljivih snovi (GEV-emicode: EC1) </t>
  </si>
  <si>
    <t>(kot ULTRABOND ECO 350).</t>
  </si>
  <si>
    <t xml:space="preserve">Izdelava epoksidnega premaza 2K s povišano </t>
  </si>
  <si>
    <t xml:space="preserve">kemično odpornostjo v 2-3 nanosih </t>
  </si>
  <si>
    <t>Enako kot poz. 3, le epoxi premaz v zaklonišču</t>
  </si>
  <si>
    <t>22 mm, EMCO tip 522/5r s kovinskim okvirjem</t>
  </si>
  <si>
    <t>RF ALI alu</t>
  </si>
  <si>
    <t>dimenzija 150*250 cm</t>
  </si>
  <si>
    <t xml:space="preserve">deb. 4,00 mm (kot.NORAPLAN SENTICA </t>
  </si>
  <si>
    <t xml:space="preserve">ACUSTIC), vključno z dobavo in montažo </t>
  </si>
  <si>
    <t xml:space="preserve">zaokrožnice na stiku tla stene in nizkostenske obrobe </t>
  </si>
  <si>
    <t>dimenzija 2,85*2,30 cm</t>
  </si>
  <si>
    <t>Hidroizolacije izvedena s fleksibilno mikro-</t>
  </si>
  <si>
    <t xml:space="preserve">armirano polimer cementno tesnilno malto </t>
  </si>
  <si>
    <t xml:space="preserve">po SIST EN14891 v minimalno dveh nanosih </t>
  </si>
  <si>
    <t xml:space="preserve">in debelini 2 mm (kot MAPELASTIC) in </t>
  </si>
  <si>
    <t xml:space="preserve">armiranjem z alkalno odporno mrežico iz </t>
  </si>
  <si>
    <t>steklenim vlaken (kot npr. MAPENET 150);</t>
  </si>
  <si>
    <t xml:space="preserve">Dilatacije in stike obdelati z vgradnjo tesnilnega </t>
  </si>
  <si>
    <t xml:space="preserve">traku (kot MAPEBAND) ali samolepilnega </t>
  </si>
  <si>
    <t>tesnilnega traku (kot MAPEBAND SA);</t>
  </si>
  <si>
    <t>v sanitarijah:</t>
  </si>
  <si>
    <t>v delilni kuhinji:</t>
  </si>
  <si>
    <t xml:space="preserve">2x nanosom tesnilne tekoče membrane na </t>
  </si>
  <si>
    <t xml:space="preserve">osnovi akrilnih smol v skupni debelini vsaj </t>
  </si>
  <si>
    <t xml:space="preserve">1 mm (kot MAPEGUM WPS). Predhodno </t>
  </si>
  <si>
    <t xml:space="preserve">nanesti temeljni premaz na osnovi akrilnih </t>
  </si>
  <si>
    <t>smol (kot PRIMER G).</t>
  </si>
  <si>
    <t>ploščic v sanitarijah, min. dim. 30*30 cm</t>
  </si>
  <si>
    <t>tesnilnega traku (kot MAPEBAND)</t>
  </si>
  <si>
    <t xml:space="preserve">ploščice nedrseče, dim. barva in način polaganja    </t>
  </si>
  <si>
    <t xml:space="preserve">lepljenje keramičnih ploščic izvesti z izboljšanim </t>
  </si>
  <si>
    <t>cementnim lepilom po SIST EN 12004: C2TE (kot KERAFLEX)</t>
  </si>
  <si>
    <t xml:space="preserve">fugiranje izvesti z izboljšano hitrovezočo </t>
  </si>
  <si>
    <t xml:space="preserve">cementno fugirno maso in dodatki proti </t>
  </si>
  <si>
    <t>plesni po SIST EN 13888: CG2 WA (kot ULTRACOLOR PLUS)</t>
  </si>
  <si>
    <t xml:space="preserve">Izdelava dilatacij in stikov se izvede z vgradnjo </t>
  </si>
  <si>
    <t xml:space="preserve">finalna obdelava dilatacij izvesti z vstavljanjem </t>
  </si>
  <si>
    <t xml:space="preserve">polnilne vrvice (kot MAPEFOAM) ustreznega premera, </t>
  </si>
  <si>
    <t xml:space="preserve">nanosom temeljnega premaza (kot PRIMER FD) in zapolnitvijo </t>
  </si>
  <si>
    <t xml:space="preserve">s čistim slikonskim kitom, ki je UV stabilen in odporen na </t>
  </si>
  <si>
    <t>plesen po SIST ISO 11600; F-25-LM (kot MAPESIL AC)</t>
  </si>
  <si>
    <t xml:space="preserve">dim. barva in način polaganja po izboru    </t>
  </si>
  <si>
    <t>projektanta,</t>
  </si>
  <si>
    <t xml:space="preserve">min. dim. 30*30 cm, ploščice nedrseče, </t>
  </si>
  <si>
    <t xml:space="preserve">dim. barva in način polaganja po izboru projektanta, </t>
  </si>
  <si>
    <t xml:space="preserve">Izdelava dilatacij in stikov z vgradnjo tesnilnega traku </t>
  </si>
  <si>
    <t xml:space="preserve">(kot MAPEBAND) ali samolepilnega tesnilnega </t>
  </si>
  <si>
    <t>traku (kot MAPEBAND SA);</t>
  </si>
  <si>
    <t xml:space="preserve">lepljenje keramičnih ploščic (do velikosti 30x30 cm) – tla, </t>
  </si>
  <si>
    <t xml:space="preserve">C2TE, S1 (kot KERAFLEX MAXI S1). Opomba: fuge morajo biti </t>
  </si>
  <si>
    <t>široke vsaj 5 mm.</t>
  </si>
  <si>
    <t xml:space="preserve">stene, izvesti z izboljšanim cementnim lepilom po SIST EN 12004: </t>
  </si>
  <si>
    <t xml:space="preserve">C2TE (kot npr. ADESILEX P9). Opomba: fuge morajo biti široke </t>
  </si>
  <si>
    <t>vsaj 3 mm.</t>
  </si>
  <si>
    <t xml:space="preserve">fugiranje, izvesti z 2K epoksidno fugirno maso </t>
  </si>
  <si>
    <t xml:space="preserve">po SIST EN 13888: RG (kot  KERAPOXY CQ). </t>
  </si>
  <si>
    <t xml:space="preserve">vrvice (kot MAPEFOAM) ustreznega premera, </t>
  </si>
  <si>
    <t xml:space="preserve">nanosom temeljnega premaza (kot PRIMER FD) in </t>
  </si>
  <si>
    <t xml:space="preserve">zapolnitvijo s čistim slikonskim kitom, ki je UV stabilen in </t>
  </si>
  <si>
    <t>odporen na plesen po SIST ISO 11600; F-25-LM (kot MAPESIL AC)</t>
  </si>
  <si>
    <t xml:space="preserve">lepljenje keramičnih ploščic (do velikosti 30x30 cm) – </t>
  </si>
  <si>
    <t xml:space="preserve">obdelava dilatacij se izvede z vstavljanjem polnilne </t>
  </si>
  <si>
    <t>izvesti z izboljšanim cem. fleksibilnim lepilom po SIST EN 12004</t>
  </si>
  <si>
    <t xml:space="preserve">protikislinskih ploščic v delilni kuhinji </t>
  </si>
  <si>
    <t xml:space="preserve">protikislinskih ploščic v delilni kuhinji min. </t>
  </si>
  <si>
    <t xml:space="preserve">dim. 30*30 cm, dim. barva in način polaganja </t>
  </si>
  <si>
    <t>(glej opombo spodaj)</t>
  </si>
  <si>
    <t>višina polaganja - glej projekt</t>
  </si>
  <si>
    <t xml:space="preserve">Hidroizolacijo pod keramično oblogo izvesti z </t>
  </si>
  <si>
    <t>Geomehanski nadzor objekta</t>
  </si>
  <si>
    <t>Barvanje notranjih mavčnokartonskih sten</t>
  </si>
  <si>
    <t>in oblog, ki vključuje osnovno emulziranje,</t>
  </si>
  <si>
    <t xml:space="preserve">Barvanje notranjih stropov iz mavčnokartonskih </t>
  </si>
  <si>
    <t>plošč, ki vključuje osnovno emulziranje,</t>
  </si>
  <si>
    <t>vključuje osnovno emulziranje ter</t>
  </si>
  <si>
    <t>Barvanje betonskih stropov v zaklonišču, ki</t>
  </si>
  <si>
    <t>Brušenje stikov opažnih plošč na betonskeih</t>
  </si>
  <si>
    <t>stenah in stropovih v zaklonišču</t>
  </si>
  <si>
    <t xml:space="preserve">Izdelava, dobava in montaža steklene </t>
  </si>
  <si>
    <t xml:space="preserve">stena v lesenem profilu (kot vrata), kaljena </t>
  </si>
  <si>
    <t xml:space="preserve">varnostna zasteklitev, vključno z enokrilnimi </t>
  </si>
  <si>
    <t xml:space="preserve">lesenimi furniranimi notranjimi vrati: masivni </t>
  </si>
  <si>
    <t xml:space="preserve">podboj, krila s polnilom kartonskega satja, </t>
  </si>
  <si>
    <t xml:space="preserve">preko MDF plošče se lepi bukov furnir </t>
  </si>
  <si>
    <t xml:space="preserve">debeline 0,7 mm, cilindrična ključavnica, </t>
  </si>
  <si>
    <t xml:space="preserve">kljuka kot HOPPE, določi projektant, vrata </t>
  </si>
  <si>
    <t xml:space="preserve">imajo skrito samozapiralo in vratna nasadila, </t>
  </si>
  <si>
    <t>ter zaščito za prste Athmer NR25</t>
  </si>
  <si>
    <t>Vrata TIP 1</t>
  </si>
  <si>
    <t>Vrata TIP 2</t>
  </si>
  <si>
    <t xml:space="preserve">Izdelava, dobava in montaža enokrilnih </t>
  </si>
  <si>
    <t xml:space="preserve">furniranih notranjih vrat, masivni podboj, </t>
  </si>
  <si>
    <t xml:space="preserve">krila iz kartonskega satja, preko MDF </t>
  </si>
  <si>
    <t xml:space="preserve">plošče se lepi bukov  furnir debeline </t>
  </si>
  <si>
    <t xml:space="preserve">0,7 mm, cilindrična ključavnica, kljuka </t>
  </si>
  <si>
    <t>Vrata TIP 2a</t>
  </si>
  <si>
    <t xml:space="preserve">furniranih drsnih notranjih vrat, masivni </t>
  </si>
  <si>
    <t xml:space="preserve">podboj, krila iz kartonskega satja, preko </t>
  </si>
  <si>
    <t xml:space="preserve">MDF plošče se lepi bukov  furnir debeline </t>
  </si>
  <si>
    <t xml:space="preserve">0,7 mm, cilindrična ključavnica, kljuka kot </t>
  </si>
  <si>
    <t>HOPPE, določi projektant.</t>
  </si>
  <si>
    <t>Vrata TIP 3</t>
  </si>
  <si>
    <t xml:space="preserve">Izdelava, dobava in montaža steklenih </t>
  </si>
  <si>
    <t xml:space="preserve">Izdelava, dobava in montaža sanitarnih </t>
  </si>
  <si>
    <t xml:space="preserve">predelnih sten višine 120 +10 cm, iz </t>
  </si>
  <si>
    <t xml:space="preserve">Max plošč deb. 12 mm na RF nogicah, </t>
  </si>
  <si>
    <t xml:space="preserve">barva plošč po izboru naročnika, komplet </t>
  </si>
  <si>
    <t xml:space="preserve">z vsem pritrdilnim materialom, v prednji </t>
  </si>
  <si>
    <t xml:space="preserve">steni vrata po shemi, svetle šir. 60 cm, </t>
  </si>
  <si>
    <t xml:space="preserve">upoštevati Alu okovje, kljuke ter zaščito </t>
  </si>
  <si>
    <t>za prste Athmer NR25</t>
  </si>
  <si>
    <t>Vrata TIP 5</t>
  </si>
  <si>
    <t xml:space="preserve">furniranih notranjih vrat s  požarno </t>
  </si>
  <si>
    <r>
      <t xml:space="preserve">odpornostjo </t>
    </r>
    <r>
      <rPr>
        <b/>
        <sz val="10"/>
        <rFont val="Arial"/>
        <family val="2"/>
        <charset val="238"/>
      </rPr>
      <t>EI30</t>
    </r>
    <r>
      <rPr>
        <sz val="10"/>
        <rFont val="Arial"/>
        <family val="2"/>
        <charset val="238"/>
      </rPr>
      <t xml:space="preserve">, masivni podboj, </t>
    </r>
  </si>
  <si>
    <t xml:space="preserve">krila iz požarno odpornega polnila, </t>
  </si>
  <si>
    <t xml:space="preserve">preko MDF plošče se lepi bukov  </t>
  </si>
  <si>
    <t xml:space="preserve">furnir debeline 0,7 mm, cilindrična </t>
  </si>
  <si>
    <t xml:space="preserve">ključavnica, kljuka kot HOPPE, </t>
  </si>
  <si>
    <t xml:space="preserve">določi projektant, skrito samozapiralo, </t>
  </si>
  <si>
    <t xml:space="preserve">vrata imajo skrita vratna nasadila </t>
  </si>
  <si>
    <t>Vrata TIP 6</t>
  </si>
  <si>
    <t xml:space="preserve">Izdelava, dobava in montaža kovinskih </t>
  </si>
  <si>
    <r>
      <t xml:space="preserve">požarnih vrat s  požarno odpornostjo </t>
    </r>
    <r>
      <rPr>
        <b/>
        <sz val="10"/>
        <rFont val="Arial"/>
        <family val="2"/>
        <charset val="238"/>
      </rPr>
      <t>EI30</t>
    </r>
    <r>
      <rPr>
        <sz val="10"/>
        <rFont val="Arial"/>
        <family val="2"/>
        <charset val="238"/>
      </rPr>
      <t>,</t>
    </r>
  </si>
  <si>
    <t xml:space="preserve">tesnilo, cilindrična ključavnica, kljuka </t>
  </si>
  <si>
    <t>kot HOPPE določi projektant, samozapiralo</t>
  </si>
  <si>
    <t>Vrata TIP 7</t>
  </si>
  <si>
    <t xml:space="preserve">lesenih vhodnih vrat, Ud*1,1 W/m2K, </t>
  </si>
  <si>
    <t xml:space="preserve">lesen okvir iz masivnega lesa z </t>
  </si>
  <si>
    <t xml:space="preserve">integriranimi elementi, leseno krilo ima </t>
  </si>
  <si>
    <t xml:space="preserve">PUR izolacijsko sredico, krilo ima na </t>
  </si>
  <si>
    <t xml:space="preserve">zunanji in notranji strani fleksibilno  ALU </t>
  </si>
  <si>
    <t xml:space="preserve">oblogo, prašno lakirano, odporno na </t>
  </si>
  <si>
    <t>OknaTIP 1</t>
  </si>
  <si>
    <t xml:space="preserve">6/14/4/18/4, Ug = 0,5 W/m2K; Rw = 33 dB, </t>
  </si>
  <si>
    <t xml:space="preserve">po RAL sistemu (3 nivojsko tesnenje), </t>
  </si>
  <si>
    <t xml:space="preserve">odbojna letev in termoizolacijski prag, </t>
  </si>
  <si>
    <t xml:space="preserve">element ima zunanjo leseno perforirano </t>
  </si>
  <si>
    <t xml:space="preserve">masko – macesen odporen na vremenske </t>
  </si>
  <si>
    <t>OknaTIP 2</t>
  </si>
  <si>
    <t xml:space="preserve">Izdelava, dobava in montaža lesenega </t>
  </si>
  <si>
    <t>okna UDOBJE 3Q z zunanjo ALU oblogo,</t>
  </si>
  <si>
    <t xml:space="preserve">izolacijska stekla termopan  6/14/4, </t>
  </si>
  <si>
    <t xml:space="preserve">minimalni okvir Ug = 0,5 W/m2K; </t>
  </si>
  <si>
    <t xml:space="preserve">Rw = 33 dB, stekla so kaljena na </t>
  </si>
  <si>
    <t>zunanji in lepljena na notranji strani,</t>
  </si>
  <si>
    <t xml:space="preserve">les: smreka, površinska notranja </t>
  </si>
  <si>
    <t xml:space="preserve">obloge: GS PD ALPHA, montažni </t>
  </si>
  <si>
    <t xml:space="preserve">material po RAL sistemu (3 nivojsko </t>
  </si>
  <si>
    <t>na notranji lesena polica</t>
  </si>
  <si>
    <t>OknaTIP 3</t>
  </si>
  <si>
    <t>izolacijska stekla termopan  4/18/4/18/4,</t>
  </si>
  <si>
    <t>Ug = 0,5 W/m2K; Rw = 33 dB, stekla so</t>
  </si>
  <si>
    <t xml:space="preserve">kaljena na zunanji in navadna na notranji </t>
  </si>
  <si>
    <t xml:space="preserve">strani, les: smreka, površinska notranja </t>
  </si>
  <si>
    <t xml:space="preserve">obdelava:, barva zunanje ALU obloge: </t>
  </si>
  <si>
    <t>GS PD ALPHA, pololiva Atlanta F9,</t>
  </si>
  <si>
    <t xml:space="preserve">skrito okovje DESIGNIO II, montažni </t>
  </si>
  <si>
    <t>zunanji strani ALU polica,</t>
  </si>
  <si>
    <t>OknaTIP 4</t>
  </si>
  <si>
    <t xml:space="preserve">zastekljene stene UDOBJE 3Q z zunanjo </t>
  </si>
  <si>
    <t xml:space="preserve">ALU oblogo, izolacijska stekla termopan  </t>
  </si>
  <si>
    <t xml:space="preserve">6/14/4/18/4, Ug = 0,5 W/m2K; </t>
  </si>
  <si>
    <t>obloge: GS PD ALPHA, montažni material</t>
  </si>
  <si>
    <t>odpiranje po shemah</t>
  </si>
  <si>
    <t>OknaTIP 5</t>
  </si>
  <si>
    <r>
      <rPr>
        <b/>
        <sz val="10"/>
        <rFont val="Arial"/>
        <family val="2"/>
        <charset val="238"/>
      </rPr>
      <t>V01</t>
    </r>
    <r>
      <rPr>
        <sz val="10"/>
        <rFont val="Arial"/>
        <family val="2"/>
        <charset val="238"/>
      </rPr>
      <t xml:space="preserve"> - enokrilna vrata s stranskim steklom</t>
    </r>
  </si>
  <si>
    <t>dim. 85*250 cm</t>
  </si>
  <si>
    <r>
      <rPr>
        <b/>
        <sz val="10"/>
        <rFont val="Arial"/>
        <family val="2"/>
        <charset val="238"/>
      </rPr>
      <t>V03</t>
    </r>
    <r>
      <rPr>
        <sz val="10"/>
        <rFont val="Arial"/>
        <family val="2"/>
        <charset val="238"/>
      </rPr>
      <t xml:space="preserve"> - enokrilna vrata</t>
    </r>
  </si>
  <si>
    <t>dim. 75*250 cm</t>
  </si>
  <si>
    <r>
      <rPr>
        <b/>
        <sz val="10"/>
        <rFont val="Arial"/>
        <family val="2"/>
        <charset val="238"/>
      </rPr>
      <t>V04</t>
    </r>
    <r>
      <rPr>
        <sz val="10"/>
        <rFont val="Arial"/>
        <family val="2"/>
        <charset val="238"/>
      </rPr>
      <t xml:space="preserve"> - enokrilna vrata z dodatnim oknom</t>
    </r>
  </si>
  <si>
    <t>s štirimi vrati 75*120 cm</t>
  </si>
  <si>
    <r>
      <rPr>
        <b/>
        <sz val="10"/>
        <rFont val="Arial"/>
        <family val="2"/>
        <charset val="238"/>
      </rPr>
      <t>VO6</t>
    </r>
    <r>
      <rPr>
        <sz val="10"/>
        <rFont val="Arial"/>
        <family val="2"/>
        <charset val="238"/>
      </rPr>
      <t xml:space="preserve"> - sanitarna stena 336+2*115 cm </t>
    </r>
  </si>
  <si>
    <r>
      <rPr>
        <b/>
        <sz val="10"/>
        <rFont val="Arial"/>
        <family val="2"/>
        <charset val="238"/>
      </rPr>
      <t>V07</t>
    </r>
    <r>
      <rPr>
        <sz val="10"/>
        <rFont val="Arial"/>
        <family val="2"/>
        <charset val="238"/>
      </rPr>
      <t xml:space="preserve"> - enokrilna vrata</t>
    </r>
  </si>
  <si>
    <t>dim. 90*250 cm</t>
  </si>
  <si>
    <r>
      <rPr>
        <b/>
        <sz val="10"/>
        <rFont val="Arial"/>
        <family val="2"/>
        <charset val="238"/>
      </rPr>
      <t>V08</t>
    </r>
    <r>
      <rPr>
        <sz val="10"/>
        <rFont val="Arial"/>
        <family val="2"/>
        <charset val="238"/>
      </rPr>
      <t xml:space="preserve"> - enokrilna vrata</t>
    </r>
  </si>
  <si>
    <t>dim. 110*250 cm</t>
  </si>
  <si>
    <r>
      <rPr>
        <b/>
        <sz val="10"/>
        <rFont val="Arial"/>
        <family val="2"/>
        <charset val="238"/>
      </rPr>
      <t>V09</t>
    </r>
    <r>
      <rPr>
        <sz val="10"/>
        <rFont val="Arial"/>
        <family val="2"/>
        <charset val="238"/>
      </rPr>
      <t xml:space="preserve"> - enokrilna vrata</t>
    </r>
  </si>
  <si>
    <r>
      <rPr>
        <b/>
        <sz val="10"/>
        <rFont val="Arial"/>
        <family val="2"/>
        <charset val="238"/>
      </rPr>
      <t>V10</t>
    </r>
    <r>
      <rPr>
        <sz val="10"/>
        <rFont val="Arial"/>
        <family val="2"/>
        <charset val="238"/>
      </rPr>
      <t xml:space="preserve"> - enokrilna vrata</t>
    </r>
  </si>
  <si>
    <t>dim. 95*250 cm</t>
  </si>
  <si>
    <r>
      <rPr>
        <b/>
        <sz val="10"/>
        <rFont val="Arial"/>
        <family val="2"/>
        <charset val="238"/>
      </rPr>
      <t>V11</t>
    </r>
    <r>
      <rPr>
        <sz val="10"/>
        <rFont val="Arial"/>
        <family val="2"/>
        <charset val="238"/>
      </rPr>
      <t xml:space="preserve"> - enokrilna vrata s stranskim steklom</t>
    </r>
  </si>
  <si>
    <t>dim. 100+145*250 cm</t>
  </si>
  <si>
    <t>dim. 100+60*250 cm</t>
  </si>
  <si>
    <r>
      <rPr>
        <b/>
        <sz val="10"/>
        <rFont val="Arial"/>
        <family val="2"/>
        <charset val="238"/>
      </rPr>
      <t>V12</t>
    </r>
    <r>
      <rPr>
        <sz val="10"/>
        <rFont val="Arial"/>
        <family val="2"/>
        <charset val="238"/>
      </rPr>
      <t xml:space="preserve"> - dvokrilna vrata</t>
    </r>
  </si>
  <si>
    <t>dim. 90+70*250 cm</t>
  </si>
  <si>
    <r>
      <rPr>
        <b/>
        <sz val="10"/>
        <rFont val="Arial"/>
        <family val="2"/>
        <charset val="238"/>
      </rPr>
      <t>V13</t>
    </r>
    <r>
      <rPr>
        <sz val="10"/>
        <rFont val="Arial"/>
        <family val="2"/>
        <charset val="238"/>
      </rPr>
      <t xml:space="preserve"> - enokrilna vrata</t>
    </r>
  </si>
  <si>
    <t>dim. 90+50*250 cm</t>
  </si>
  <si>
    <r>
      <rPr>
        <b/>
        <sz val="10"/>
        <rFont val="Arial"/>
        <family val="2"/>
        <charset val="238"/>
      </rPr>
      <t>V14</t>
    </r>
    <r>
      <rPr>
        <sz val="10"/>
        <rFont val="Arial"/>
        <family val="2"/>
        <charset val="238"/>
      </rPr>
      <t xml:space="preserve"> - sanitarna stena 187,5+1*115 cm </t>
    </r>
  </si>
  <si>
    <t>s tremi vrati 75*120 cm</t>
  </si>
  <si>
    <t>z dvojimi vrati 75*120 cm</t>
  </si>
  <si>
    <t>Fasadne odprtine</t>
  </si>
  <si>
    <t>dim. 100+170*250 cm</t>
  </si>
  <si>
    <r>
      <rPr>
        <b/>
        <sz val="10"/>
        <rFont val="Arial"/>
        <family val="2"/>
        <charset val="238"/>
      </rPr>
      <t>O02</t>
    </r>
    <r>
      <rPr>
        <sz val="10"/>
        <rFont val="Arial"/>
        <family val="2"/>
        <charset val="238"/>
      </rPr>
      <t xml:space="preserve"> - dvokrilno okno</t>
    </r>
  </si>
  <si>
    <t>dim. 30*210 cm</t>
  </si>
  <si>
    <t>dim. 100+120*250 cm</t>
  </si>
  <si>
    <r>
      <rPr>
        <b/>
        <sz val="10"/>
        <rFont val="Arial"/>
        <family val="2"/>
        <charset val="238"/>
      </rPr>
      <t>O05</t>
    </r>
    <r>
      <rPr>
        <sz val="10"/>
        <rFont val="Arial"/>
        <family val="2"/>
        <charset val="238"/>
      </rPr>
      <t xml:space="preserve"> - trokrilno okno</t>
    </r>
  </si>
  <si>
    <t>dim. 300*100 cm</t>
  </si>
  <si>
    <r>
      <rPr>
        <b/>
        <sz val="10"/>
        <rFont val="Arial"/>
        <family val="2"/>
        <charset val="238"/>
      </rPr>
      <t>O06</t>
    </r>
    <r>
      <rPr>
        <sz val="10"/>
        <rFont val="Arial"/>
        <family val="2"/>
        <charset val="238"/>
      </rPr>
      <t xml:space="preserve"> - enokrilno okno</t>
    </r>
  </si>
  <si>
    <r>
      <rPr>
        <b/>
        <sz val="10"/>
        <rFont val="Arial"/>
        <family val="2"/>
        <charset val="238"/>
      </rPr>
      <t>O07</t>
    </r>
    <r>
      <rPr>
        <sz val="10"/>
        <rFont val="Arial"/>
        <family val="2"/>
        <charset val="238"/>
      </rPr>
      <t xml:space="preserve"> - enokrilno okno</t>
    </r>
  </si>
  <si>
    <t>dim. 255*250 cm</t>
  </si>
  <si>
    <t>dim. 250+250*250 cm</t>
  </si>
  <si>
    <t>dim. 100*250 cm</t>
  </si>
  <si>
    <r>
      <rPr>
        <b/>
        <sz val="10"/>
        <rFont val="Arial"/>
        <family val="2"/>
        <charset val="238"/>
      </rPr>
      <t>O10</t>
    </r>
    <r>
      <rPr>
        <sz val="10"/>
        <rFont val="Arial"/>
        <family val="2"/>
        <charset val="238"/>
      </rPr>
      <t xml:space="preserve"> - petkrilna drsna vrata</t>
    </r>
  </si>
  <si>
    <t>dim. 5*150*250 cm</t>
  </si>
  <si>
    <r>
      <rPr>
        <b/>
        <sz val="10"/>
        <rFont val="Arial"/>
        <family val="2"/>
        <charset val="238"/>
      </rPr>
      <t>O11</t>
    </r>
    <r>
      <rPr>
        <sz val="10"/>
        <rFont val="Arial"/>
        <family val="2"/>
        <charset val="238"/>
      </rPr>
      <t xml:space="preserve"> - dvokrilna drsna vrata</t>
    </r>
  </si>
  <si>
    <t>dim. 140+250*250 cm</t>
  </si>
  <si>
    <t>dim. 256*250 cm</t>
  </si>
  <si>
    <t>dim. 170*250 cm</t>
  </si>
  <si>
    <t>dim. 177*250 cm</t>
  </si>
  <si>
    <t>dim. 325*250 cm</t>
  </si>
  <si>
    <t>dim. 290*250 cm</t>
  </si>
  <si>
    <t>RENSON FIXSCREEN® 100 EVO</t>
  </si>
  <si>
    <t xml:space="preserve">  Somfy MSM</t>
  </si>
  <si>
    <t xml:space="preserve">Dobava in montaža zunanjih rolo senčil z </t>
  </si>
  <si>
    <t xml:space="preserve">aluminijastimi stranskimi vodili na elektro </t>
  </si>
  <si>
    <t xml:space="preserve">pogon, platno senčila vpeto v stranska </t>
  </si>
  <si>
    <t xml:space="preserve">vodila s sistemom ZIP (zadrga) – vpetje </t>
  </si>
  <si>
    <t>po celi višini senčila, senčilo mora zagotavljati</t>
  </si>
  <si>
    <t xml:space="preserve">zaščito pred soncem, mrčesom in močnim </t>
  </si>
  <si>
    <t xml:space="preserve">resistance class 3), obvezna garancija na </t>
  </si>
  <si>
    <t xml:space="preserve">ZIP sistem vsaj 7 let in na ostale dele vsaj </t>
  </si>
  <si>
    <t xml:space="preserve">5 let, barve senčil so v pastelnih tonih in </t>
  </si>
  <si>
    <t xml:space="preserve">v vsaki igralnici razrične, ter jih določita </t>
  </si>
  <si>
    <t xml:space="preserve">projektant oz. naročnik, upoštevati tudi </t>
  </si>
  <si>
    <t xml:space="preserve">dobavo in montažo stranskih nosilcev </t>
  </si>
  <si>
    <t>za vodila</t>
  </si>
  <si>
    <t xml:space="preserve">vetrom (zahtevana odpornost na veter razred 3 – </t>
  </si>
  <si>
    <t xml:space="preserve">European standard EN13561 – wind </t>
  </si>
  <si>
    <t xml:space="preserve"> - blago iz steklenih vlaken ali poliestra Soltis</t>
  </si>
  <si>
    <t>92/93  - barva po izbiri projektanta</t>
  </si>
  <si>
    <t xml:space="preserve"> - barva stranskih vodil in škatle po izbiri projektanta</t>
  </si>
  <si>
    <t xml:space="preserve"> - Connect &amp; Go tehnologija</t>
  </si>
  <si>
    <t xml:space="preserve"> - motor za električno krniljenje s stikalom –</t>
  </si>
  <si>
    <t xml:space="preserve"> - vgradnja na zunanji strani</t>
  </si>
  <si>
    <t xml:space="preserve"> - zaščita pred insekti, soncem in vetrom</t>
  </si>
  <si>
    <t xml:space="preserve"> - dimenzije škatle 100 x 100 mm</t>
  </si>
  <si>
    <t>Barvanje betonskih sten v zaklonišču, ki</t>
  </si>
  <si>
    <r>
      <rPr>
        <b/>
        <sz val="10"/>
        <rFont val="Arial"/>
        <family val="2"/>
        <charset val="238"/>
      </rPr>
      <t>O08</t>
    </r>
    <r>
      <rPr>
        <sz val="10"/>
        <rFont val="Arial"/>
        <family val="2"/>
        <charset val="238"/>
      </rPr>
      <t xml:space="preserve"> - dvokrilna drsna vrata</t>
    </r>
  </si>
  <si>
    <t>Skupaj montažni stropovi in stene:</t>
  </si>
  <si>
    <t>9.</t>
  </si>
  <si>
    <t>obdelavo vseh stropnih in stenskih elementov</t>
  </si>
  <si>
    <t>KANALIZACIJA</t>
  </si>
  <si>
    <t>ZUNANJA UREDITEV - gradbena dela</t>
  </si>
  <si>
    <t>C.</t>
  </si>
  <si>
    <t>ELEKTROINSTALACIJE</t>
  </si>
  <si>
    <t>D.</t>
  </si>
  <si>
    <t>STROJNE INSTALACIJE</t>
  </si>
  <si>
    <t>Objekt:            Nadomestni objekt vrtca</t>
  </si>
  <si>
    <t>Lokacija:         VVZ Otona Župančiča - enota Čebelica</t>
  </si>
  <si>
    <t>Faza:              P Z I</t>
  </si>
  <si>
    <t>Fasada</t>
  </si>
  <si>
    <t>Kanalizacija</t>
  </si>
  <si>
    <t>Zunanja ureditev - gradbena dela</t>
  </si>
  <si>
    <t>Montažni stropovi in stene</t>
  </si>
  <si>
    <t>ZUNANJA UREDITEV - obrtniška dela</t>
  </si>
  <si>
    <t>Zunanja ureditev - obrtniška dela</t>
  </si>
  <si>
    <t>upoštevati tudi geomehansko poročilo</t>
  </si>
  <si>
    <t xml:space="preserve">Priprava tal obsega odstranitev umetnega </t>
  </si>
  <si>
    <t xml:space="preserve">nasipa v celoti in nadomestitev s kvalitetno </t>
  </si>
  <si>
    <t>gramozno blazino</t>
  </si>
  <si>
    <t>Skupaj kanalizacija:</t>
  </si>
  <si>
    <t>Skupaj zunanja ureditev - gradbena dela:</t>
  </si>
  <si>
    <t>veljajo splošni opisi kot pri posameznih gradbenih delih</t>
  </si>
  <si>
    <t>Skupaj zunanja ureditev - obrtniška dela:</t>
  </si>
  <si>
    <t>veljajo splošni opisi kot pri posameznih obrtniških delih</t>
  </si>
  <si>
    <t>vse spojne elemente, fazonske kose</t>
  </si>
  <si>
    <t>ter tesnilni material</t>
  </si>
  <si>
    <t xml:space="preserve">vse cevi morajo biti položene v </t>
  </si>
  <si>
    <t>peščeno posteljico</t>
  </si>
  <si>
    <t>vsi padci izvedeni po projektu</t>
  </si>
  <si>
    <t xml:space="preserve">vsi pokrovi za fekalno kanalizacijo morajo </t>
  </si>
  <si>
    <t xml:space="preserve">biti v protismradni izvedbi, notranji obdelani </t>
  </si>
  <si>
    <t>kot tlak v prostoru</t>
  </si>
  <si>
    <t>Fekalna kanalizacija v objektu</t>
  </si>
  <si>
    <t>Dobava in polaganje PVC cevi za notranjo</t>
  </si>
  <si>
    <t>fekalno kanalizacijo s predhodno izdelavo</t>
  </si>
  <si>
    <t>peščene posteljice deb. 15 cm iz peska</t>
  </si>
  <si>
    <t xml:space="preserve">frakcije 0 - 4 mm z utrditvijo, polaganje  </t>
  </si>
  <si>
    <t>PVC cevi komplet z vsemi fazonskimi kosi</t>
  </si>
  <si>
    <t xml:space="preserve">in tesnili, padec cevi po projektni dokumentaciji, </t>
  </si>
  <si>
    <t xml:space="preserve">obbetoniranje cevi z betonom, MB C15/20, </t>
  </si>
  <si>
    <t>PVC cev fi 160 mm</t>
  </si>
  <si>
    <t>PVC cev fi 110 mm</t>
  </si>
  <si>
    <t>PVC cev fi 75 mm</t>
  </si>
  <si>
    <t>PVC cev fi 50 mm</t>
  </si>
  <si>
    <t>Dobava in montaža notranjega talnega sifona</t>
  </si>
  <si>
    <t xml:space="preserve">fi 110 mm, komplet s priklopom na PVC cevi </t>
  </si>
  <si>
    <t>in zgornjo Inox rešetko</t>
  </si>
  <si>
    <t xml:space="preserve">betonski kvadratni jašek, notranje dimenzije </t>
  </si>
  <si>
    <t xml:space="preserve">40*40*60 cm, debelina sten 15 cm, komplet </t>
  </si>
  <si>
    <t xml:space="preserve">opaž, betoniranje in armatura ter temelj jaška, </t>
  </si>
  <si>
    <t>Fekalna kanalizacija ob objektu</t>
  </si>
  <si>
    <t>Dobava in polaganje PVC cevi za zunanjo</t>
  </si>
  <si>
    <t>frakcije 0 - 4 mm z utrditvijo, polaganje PVC</t>
  </si>
  <si>
    <t xml:space="preserve">cevi komplet z vsemi fazonskimi kosi in </t>
  </si>
  <si>
    <t xml:space="preserve">tesnili, padec cevi po projektni dokumentaciji, </t>
  </si>
  <si>
    <t xml:space="preserve">zasip s peskom frakcije 0 - 4 mm v </t>
  </si>
  <si>
    <t xml:space="preserve">višini 20 cm nad cevmi; </t>
  </si>
  <si>
    <t>PVC cev fi 300 mm</t>
  </si>
  <si>
    <t>Izdelava revizijskega jaška za fekalno</t>
  </si>
  <si>
    <t>kanalizacijo PEHD fi 80 cm z obbetoniranjem</t>
  </si>
  <si>
    <t>dna z betonom C15/20, prerez konstrukcije</t>
  </si>
  <si>
    <t xml:space="preserve">jaška in obdelava cevi s CM 1:3), dobava </t>
  </si>
  <si>
    <t xml:space="preserve">in montaža LTŽ protismradnega pokrova </t>
  </si>
  <si>
    <t xml:space="preserve">dim. 60*60 cm </t>
  </si>
  <si>
    <t>Meteorna kanalizacija</t>
  </si>
  <si>
    <t xml:space="preserve">meteorno kanalizacijo s predhodno </t>
  </si>
  <si>
    <t xml:space="preserve">izdelavo peščene posteljice deb. 15 cm iz </t>
  </si>
  <si>
    <t xml:space="preserve">peska frakcije 0 - 4 mm z utrditvijo, polaganje  </t>
  </si>
  <si>
    <t xml:space="preserve">obbetoniranje cevi z betonom, MB C20/25, </t>
  </si>
  <si>
    <t>PVC cev fi 200 mm</t>
  </si>
  <si>
    <t>Izdelava peskolova za meteorno kanalizacijo</t>
  </si>
  <si>
    <t xml:space="preserve">kanalizacijo izdelanega iz betonske cevi </t>
  </si>
  <si>
    <t>fi 40 cm, z obbetoniranjem spodnjega dela</t>
  </si>
  <si>
    <t>cevi z betonom C15/20, prerez konstrukcije</t>
  </si>
  <si>
    <t>in obdelava cevi s CM 1:3), dobava in montaža</t>
  </si>
  <si>
    <t>Izdelava revizijskega jaška za meteorno</t>
  </si>
  <si>
    <t>in montaža LTŽ pokrova dim. 60*60 cm</t>
  </si>
  <si>
    <t>Izdelava ponikovalnice za odtok meteorne</t>
  </si>
  <si>
    <t>Drenaža</t>
  </si>
  <si>
    <t>F1 - Fasada - cokel</t>
  </si>
  <si>
    <t>Izdelava fasadne obloge po opisih v poz. 2</t>
  </si>
  <si>
    <t>2a</t>
  </si>
  <si>
    <t>v sestavi od zunaj navzven:</t>
  </si>
  <si>
    <t xml:space="preserve">Plastificirana ALU pločevina, črno barvana, </t>
  </si>
  <si>
    <t xml:space="preserve">Ekstrudiran polystiren, Knauf Polyfoam </t>
  </si>
  <si>
    <t>2b</t>
  </si>
  <si>
    <t>Stamisol FA membrana (črna)</t>
  </si>
  <si>
    <t>sistem pritrjevanja SIHGA Fassadenclip FCS</t>
  </si>
  <si>
    <t xml:space="preserve">Macesnov rombus nevidno pritrjen, </t>
  </si>
  <si>
    <t>zračni prostor z macesnovo pokonstrukcijo</t>
  </si>
  <si>
    <t>(črno barvano), d= 30 mm</t>
  </si>
  <si>
    <t xml:space="preserve">toplotna izolacija iz kamene volne  - Knauf Insulation </t>
  </si>
  <si>
    <t>FKD-S med lesenimi letvami,d= 16 cm</t>
  </si>
  <si>
    <t xml:space="preserve">(izolacija lepljena pasovno obodno in dodatno </t>
  </si>
  <si>
    <t xml:space="preserve">mehansko pritrjena z min. 3 sidri na ploščo </t>
  </si>
  <si>
    <t>oz. 6 sider/m2 fasade)</t>
  </si>
  <si>
    <t>F2, F3, F4 - Fasada</t>
  </si>
  <si>
    <t>upoštevati ves montažni, tesnilni in vezni material</t>
  </si>
  <si>
    <t>Zaščitna folija Sarnafil TG 63-13</t>
  </si>
  <si>
    <t>Zaščitno izravnalni sloj Poliesterski filc S-Felt T 300</t>
  </si>
  <si>
    <t>v sestavi od zgoraj navzdol:</t>
  </si>
  <si>
    <t>ves tesnilni material ter izdelavo spojev</t>
  </si>
  <si>
    <t xml:space="preserve">Sarnafil obloga, tip TG 66-15 točkovno pritrjena, </t>
  </si>
  <si>
    <t>d= 1,6 mm,(trakovi so medsebojno varjeni)</t>
  </si>
  <si>
    <t xml:space="preserve">toplotna izolacija iz kamene volne  - </t>
  </si>
  <si>
    <t xml:space="preserve">PE Parna zapora, Sarnavap 1000E- </t>
  </si>
  <si>
    <t>stiki lepljeni z ustreznim butilnim trakom</t>
  </si>
  <si>
    <t>v ceni upoštevati vse izreze v stenah in strehi ter izdelavo vseh prebojev</t>
  </si>
  <si>
    <t>Strešne plošče</t>
  </si>
  <si>
    <t>Stenske plošče</t>
  </si>
  <si>
    <t>Plastificirana ALU pločevina, (črno barvana)</t>
  </si>
  <si>
    <t xml:space="preserve">toplotna izolacija iz kamene volne v naklonu - </t>
  </si>
  <si>
    <t>medsebojno varjenih v okvir, polnilo iz enakih</t>
  </si>
  <si>
    <t>profilov na razdalji 5 cm, vse je montirano</t>
  </si>
  <si>
    <t>Izdelava in montaža okenskih ograj izdelanih</t>
  </si>
  <si>
    <t>iz polnih ploščatih profilov dim. 50*5 mm</t>
  </si>
  <si>
    <t>v stene z okroglimi distančniki, 2x na vsaki</t>
  </si>
  <si>
    <t>strani, ograja je antikorozijsko zaščitena</t>
  </si>
  <si>
    <t xml:space="preserve">in prašno barvana v RAL po izboru </t>
  </si>
  <si>
    <t xml:space="preserve">projektanta </t>
  </si>
  <si>
    <r>
      <t xml:space="preserve">za okno </t>
    </r>
    <r>
      <rPr>
        <b/>
        <sz val="10"/>
        <rFont val="Arial"/>
        <family val="2"/>
        <charset val="238"/>
      </rPr>
      <t>O06,</t>
    </r>
    <r>
      <rPr>
        <sz val="10"/>
        <rFont val="Arial"/>
        <family val="2"/>
        <charset val="238"/>
      </rPr>
      <t xml:space="preserve"> dim. ograje 60*100 cm</t>
    </r>
  </si>
  <si>
    <t xml:space="preserve">STR01, STR02, STR03 </t>
  </si>
  <si>
    <t>Dobava in montaža večslojne strešne kritine</t>
  </si>
  <si>
    <t xml:space="preserve">Preproga ekstenzivne zazelenitve XF 301, </t>
  </si>
  <si>
    <t>(ostri delci niso dovoljeni), d=5 cm</t>
  </si>
  <si>
    <t xml:space="preserve">Opomba: </t>
  </si>
  <si>
    <t xml:space="preserve">robni pasovi strehe v širini 50 cm so prekriti s prodcem, </t>
  </si>
  <si>
    <t>ozelenitve tam ni</t>
  </si>
  <si>
    <t>Debeloslojni Alpolic (barvo določi projektant)</t>
  </si>
  <si>
    <t>komplet z vsemi obrobami in zaključki</t>
  </si>
  <si>
    <r>
      <t xml:space="preserve">STRO5 - </t>
    </r>
    <r>
      <rPr>
        <sz val="10"/>
        <rFont val="Arial"/>
        <family val="2"/>
        <charset val="238"/>
      </rPr>
      <t>nadstrešek</t>
    </r>
  </si>
  <si>
    <t>nosilna lesena konstrukcija je upoštevana posebej</t>
  </si>
  <si>
    <t>Izdelava in montaža pločevinaste strehe</t>
  </si>
  <si>
    <t>lesene letve, d = 2 cm</t>
  </si>
  <si>
    <t>OSB plošča vodoodporna, d = 2 cm</t>
  </si>
  <si>
    <t>Knauf Insulation FKD-S med lesenimi letvami, d = 5-8 cm</t>
  </si>
  <si>
    <t>Nosilna jeklena konstrukcija, d = 60/40 mm</t>
  </si>
  <si>
    <t>Knauf Insulation DDP, d = 10 cm</t>
  </si>
  <si>
    <t>Filc kot akumulator vode  XF 159, d =1-1,5 cm</t>
  </si>
  <si>
    <t>Knauf Insulation DDP-RT, d = 20 cm</t>
  </si>
  <si>
    <t xml:space="preserve">d = 2,5-3,5 cm, robni pasovi  prodec </t>
  </si>
  <si>
    <r>
      <t xml:space="preserve">STRO6 - </t>
    </r>
    <r>
      <rPr>
        <sz val="10"/>
        <rFont val="Arial"/>
        <family val="2"/>
        <charset val="238"/>
      </rPr>
      <t>streha na AB plošči stopnišča zaklonišča</t>
    </r>
  </si>
  <si>
    <t>Izdelava povezave med streho in odtočnim</t>
  </si>
  <si>
    <t xml:space="preserve">kotličkom za odtok meteorne vode, komplet </t>
  </si>
  <si>
    <t>Izdelava, dobava in montaža odtočnega kotlička</t>
  </si>
  <si>
    <t>iz Alu barvane pločevine deb. 0,7 mm, komplet</t>
  </si>
  <si>
    <t>komplet s spojem na odtočni kotliček</t>
  </si>
  <si>
    <t xml:space="preserve">Izdelava, dobava in montaža vertikalnih odtočnih </t>
  </si>
  <si>
    <t xml:space="preserve">cevi iz Alu barvane pločevine deb. 0,7 mm, </t>
  </si>
  <si>
    <t>komplet z vsemi nosilnimi jeklenimi objemkami</t>
  </si>
  <si>
    <t>ter spojem na odtočne peskolove za meteorno</t>
  </si>
  <si>
    <t>kolena enake kvalitete kot odtočna cev</t>
  </si>
  <si>
    <t>cev fi 20 cm, RAL po izboru projektanta</t>
  </si>
  <si>
    <t xml:space="preserve">kanalizacijo, cev FI 20 cm, upoštevati tudi </t>
  </si>
  <si>
    <t xml:space="preserve">s priklopom na odtočno cev, RAL po izboru </t>
  </si>
  <si>
    <t xml:space="preserve">Izdelava, dobava in montaža horizontalnega </t>
  </si>
  <si>
    <t>odtočnega žleba na nadstrešku, dim. 12*12 cm,</t>
  </si>
  <si>
    <t xml:space="preserve">iz plastificirane Alu pločevine deb. 0,7 mm, </t>
  </si>
  <si>
    <t>komplet z nosilnimi kljukami</t>
  </si>
  <si>
    <t>Izdelava meteornega izpusta fi 12 cm</t>
  </si>
  <si>
    <t>Izdelava obrobe okroglih strešnih oken fi 170 cm,</t>
  </si>
  <si>
    <t>višina do 50 cm, v sestavi:</t>
  </si>
  <si>
    <t>komplet z vsemi zaključki in obrobami</t>
  </si>
  <si>
    <t>Izdelava, dobava in montaža steklenih sten,</t>
  </si>
  <si>
    <t>Steklo v steklarskem profilu RAL 9006,</t>
  </si>
  <si>
    <t>kaljena varnostna zasteklitev, v steni so</t>
  </si>
  <si>
    <t xml:space="preserve">steklena vrata s talnimi in stropnimi nasadili </t>
  </si>
  <si>
    <t>ter ključavnico, na steklu je matirana folija</t>
  </si>
  <si>
    <r>
      <rPr>
        <b/>
        <sz val="10"/>
        <rFont val="Arial"/>
        <family val="2"/>
        <charset val="238"/>
      </rPr>
      <t>VO5</t>
    </r>
    <r>
      <rPr>
        <sz val="10"/>
        <rFont val="Arial"/>
        <family val="2"/>
        <charset val="238"/>
      </rPr>
      <t xml:space="preserve"> - sanitarna stena 410+3*115 cm </t>
    </r>
  </si>
  <si>
    <t xml:space="preserve">Izdelava, dobava in montaža zastekljenih </t>
  </si>
  <si>
    <t xml:space="preserve">dvižno drsnih sten v lesenem okvirju z zunanjo </t>
  </si>
  <si>
    <t xml:space="preserve">ALU oblogo, notranji in zunanji tlak na isti višini, </t>
  </si>
  <si>
    <t xml:space="preserve">UTOPLJEN PRAG, izolacijska stekla termopan  </t>
  </si>
  <si>
    <t xml:space="preserve">stekla so kaljena na zunanji in lepljena na notranji </t>
  </si>
  <si>
    <t xml:space="preserve">strani, les: smreka, površinska notranja obdelava: </t>
  </si>
  <si>
    <t xml:space="preserve">bukov furnir, barva zunanje ALU obloge: </t>
  </si>
  <si>
    <t xml:space="preserve">GS PD ALPHA, montažni material po RAL sistemu </t>
  </si>
  <si>
    <t xml:space="preserve">(3 nivojsko tesnenje), </t>
  </si>
  <si>
    <t>Gasilni aparat na vodo (EG - 13a)</t>
  </si>
  <si>
    <t>Gasilni aparat na prah (EG - 13A)</t>
  </si>
  <si>
    <t>zaščiten z Lignovit Protect, brezbarvnim zaščitnim</t>
  </si>
  <si>
    <t>premazom, za zunanjo uporabo, d= 19 mm, š=95 mm</t>
  </si>
  <si>
    <t>Obdelava notranje strani strešnih parapetov</t>
  </si>
  <si>
    <t xml:space="preserve">Sarnafil obloga TG 66-15 </t>
  </si>
  <si>
    <t>(točkovno pritrjena - trakovi medsebojno varjeni)</t>
  </si>
  <si>
    <t>Knauf Insulation DP8 med lesenimi letvami, d = 5 cm</t>
  </si>
  <si>
    <t xml:space="preserve">Izdelava, dobava in vgradnja lepljenih nosilcev </t>
  </si>
  <si>
    <t>montažnim materialom</t>
  </si>
  <si>
    <t>podkonstrukcije iz profilov UW/CW 100 v rastru 62,5 cm</t>
  </si>
  <si>
    <t xml:space="preserve">Izdelava predlenih GK sten, komplet z vsem </t>
  </si>
  <si>
    <t xml:space="preserve">pritrdilnim ter montažnim materialom, </t>
  </si>
  <si>
    <t>stiki plošč so bandažirani, v sestavi:</t>
  </si>
  <si>
    <r>
      <rPr>
        <b/>
        <sz val="10"/>
        <rFont val="Arial"/>
        <family val="2"/>
        <charset val="238"/>
      </rPr>
      <t>ST1</t>
    </r>
    <r>
      <rPr>
        <sz val="10"/>
        <rFont val="Arial"/>
        <family val="2"/>
        <charset val="238"/>
      </rPr>
      <t xml:space="preserve"> - Notranja stena – Knauf W152, d=15 cm</t>
    </r>
  </si>
  <si>
    <t xml:space="preserve">dvoslojna mavčno kartonska plošča </t>
  </si>
  <si>
    <t>DFH2IR Diamant,  d= 2x1,25 cm</t>
  </si>
  <si>
    <t xml:space="preserve">podkonstrukcije iz profilov </t>
  </si>
  <si>
    <t>UW/CW 100 v rastru 62,5 cm</t>
  </si>
  <si>
    <t xml:space="preserve">toplotna izolacija iz kamene volne  </t>
  </si>
  <si>
    <t>Knauf Insulation DP5, d= 10 cm</t>
  </si>
  <si>
    <t xml:space="preserve">dvoslojna mavčno kartonska plošča  </t>
  </si>
  <si>
    <t>enoslojna mavčno kartonska plošča,  d= 1,25 cm</t>
  </si>
  <si>
    <t>podkonstrukcije iz profilov C 50 v rastru 62,5 cm</t>
  </si>
  <si>
    <t>dvoslojna mavčno kartonska plošča,  d= 2x1,25 cm</t>
  </si>
  <si>
    <t>2c</t>
  </si>
  <si>
    <t>2d</t>
  </si>
  <si>
    <t>2e</t>
  </si>
  <si>
    <r>
      <t>ST8</t>
    </r>
    <r>
      <rPr>
        <sz val="10"/>
        <rFont val="Arial"/>
        <family val="2"/>
        <charset val="238"/>
      </rPr>
      <t xml:space="preserve"> - Notranja stena – Knauf W111, d= 10 cm</t>
    </r>
  </si>
  <si>
    <r>
      <t>ST11</t>
    </r>
    <r>
      <rPr>
        <sz val="10"/>
        <rFont val="Arial"/>
        <family val="2"/>
        <charset val="238"/>
      </rPr>
      <t xml:space="preserve"> - Notranja stena – Knauf W112, d= 15 cm</t>
    </r>
  </si>
  <si>
    <t>Knauf Insulation DP5, d= 5 cm</t>
  </si>
  <si>
    <r>
      <t>ST9</t>
    </r>
    <r>
      <rPr>
        <sz val="10"/>
        <rFont val="Arial"/>
        <family val="2"/>
        <charset val="238"/>
      </rPr>
      <t xml:space="preserve"> - Notranja stena – Knauf W116 – </t>
    </r>
  </si>
  <si>
    <t>za mokre prostore,  d= 2x1,25 cm</t>
  </si>
  <si>
    <t xml:space="preserve">dvojna vzporedna podkonstrukcija </t>
  </si>
  <si>
    <t>iz profilov UW/CW 50 v rastru 62,5 cm</t>
  </si>
  <si>
    <t>Izdelava enostranske obloge iz GK plošč</t>
  </si>
  <si>
    <t>v sestavi:</t>
  </si>
  <si>
    <t>podkonstrukcije iz profilov C 75 v rastru 62,5 cm</t>
  </si>
  <si>
    <t>ojačitve sanitarnih elementov, d = 25-30 cm</t>
  </si>
  <si>
    <r>
      <t>ST10</t>
    </r>
    <r>
      <rPr>
        <sz val="10"/>
        <rFont val="Arial"/>
        <family val="2"/>
        <charset val="238"/>
      </rPr>
      <t xml:space="preserve"> - Notranja stena – Knauf W112, d = 10 cm</t>
    </r>
  </si>
  <si>
    <t>v sestavi od od znotraj navzven:</t>
  </si>
  <si>
    <t>V ceni tudi upoštevati:</t>
  </si>
  <si>
    <t xml:space="preserve">vplive in premazan Z Lignovit Protect </t>
  </si>
  <si>
    <t>(Adler) zaščitnim premazom</t>
  </si>
  <si>
    <t>Tende</t>
  </si>
  <si>
    <t xml:space="preserve">Izdelava, dobava in montaža kasetne tende </t>
  </si>
  <si>
    <t>MESABOX –S9170 z akrilno vodoodporno tkanino,</t>
  </si>
  <si>
    <t xml:space="preserve">višina vodnega stolpca 1.200 mm, na motorni pogon </t>
  </si>
  <si>
    <t>z daljinskim upravljanjem in senzorjem na veter,</t>
  </si>
  <si>
    <t xml:space="preserve">v ceni upoštevati  tudi povezovalno strešico med </t>
  </si>
  <si>
    <t xml:space="preserve">fasado in kaseto. Barve kasete in tkanine določi </t>
  </si>
  <si>
    <t>projektant</t>
  </si>
  <si>
    <t xml:space="preserve">dim. 390/250 cm </t>
  </si>
  <si>
    <t xml:space="preserve">dim. 500/250 cm </t>
  </si>
  <si>
    <t>sestavljen element, dva motorja, dva platna</t>
  </si>
  <si>
    <t>sestavljen element, trije motorji, tri platna</t>
  </si>
  <si>
    <t>izdelava vseh stikov (horizontalanih in vertikalnih)</t>
  </si>
  <si>
    <t>Izdelava zgornje obrobe strešnih parapetov</t>
  </si>
  <si>
    <t xml:space="preserve">iz plastificirane Alu pločevine (črna barva), </t>
  </si>
  <si>
    <t>komplet z vsem pritrdilnim in tesnilnim materialom</t>
  </si>
  <si>
    <t>plastificirano Alu pločevino (črna barva)</t>
  </si>
  <si>
    <t xml:space="preserve">Izdelava notranje obloge strešnih parapetov s </t>
  </si>
  <si>
    <t>(obseg del določi projektant)</t>
  </si>
  <si>
    <t xml:space="preserve">Izdelava oblog lesenih nosilnih sten, </t>
  </si>
  <si>
    <t>lesene letve deb. 5 cm</t>
  </si>
  <si>
    <t xml:space="preserve">toplotna izolacija iz kamene volne - Knauf Insulation DP5 </t>
  </si>
  <si>
    <t>stiki plošč bandažirani</t>
  </si>
  <si>
    <t>enoslojna mavčno kartonska plošča d = 1,25 cm</t>
  </si>
  <si>
    <t>dvoslojna mavčno kartonska plošča d = 2x1,25 cm</t>
  </si>
  <si>
    <t xml:space="preserve">dim. 12*62 cm, komplet z vse pritrdilnim in </t>
  </si>
  <si>
    <t>ULTRAGRIP XtraPluS, d= 16 cm, v = 51 cm</t>
  </si>
  <si>
    <t>d= 1 mm, r.š do 25 cm</t>
  </si>
  <si>
    <t xml:space="preserve">komplet z vsem tesnilnim ter montažnim </t>
  </si>
  <si>
    <t>materialom</t>
  </si>
  <si>
    <t xml:space="preserve">r.š. 44,5 cm </t>
  </si>
  <si>
    <t>upoštevati skrita nasadila in skrita samozapirala</t>
  </si>
  <si>
    <t>podane mere so svetle mere</t>
  </si>
  <si>
    <t>kot HOPPE, določi projektant, vrata</t>
  </si>
  <si>
    <t>imajo skrita vratna nasadila</t>
  </si>
  <si>
    <r>
      <rPr>
        <b/>
        <sz val="10"/>
        <rFont val="Arial"/>
        <family val="2"/>
        <charset val="238"/>
      </rPr>
      <t>V02</t>
    </r>
    <r>
      <rPr>
        <sz val="10"/>
        <rFont val="Arial"/>
        <family val="2"/>
        <charset val="238"/>
      </rPr>
      <t xml:space="preserve"> - enokrilna vrata, z zaščito za prste Athmer NR25</t>
    </r>
  </si>
  <si>
    <t>dim. 150*250 cm</t>
  </si>
  <si>
    <t xml:space="preserve">enokrilnih steklenih notranjih vrat v lesenem </t>
  </si>
  <si>
    <t>okvirju s stranskim svetlobnim pasom,</t>
  </si>
  <si>
    <t>masivni podboj in okvir (bukev), cilindrična</t>
  </si>
  <si>
    <t>ključavnica, kljuka kot HOPPE, določi projektant,</t>
  </si>
  <si>
    <t>vrata imajo skrita nasadila, zaščita za prste</t>
  </si>
  <si>
    <t>Athmer NR25 enostransko, zasteklitev:</t>
  </si>
  <si>
    <t>kaljeno varnostno steklo</t>
  </si>
  <si>
    <t>vremenske vplive, spodaj nerjavna odbojna</t>
  </si>
  <si>
    <t>letev in termoizolacijski prag, cilindrična</t>
  </si>
  <si>
    <t>ključavnica,  kljuka notranja vertikalna</t>
  </si>
  <si>
    <t>Inox cev dolžine 844 mm (V14), določi projektant;</t>
  </si>
  <si>
    <t>razen vrat V12 in V13, kjer je notranja kljuka</t>
  </si>
  <si>
    <t>kot HOPPE, določi projektant;</t>
  </si>
  <si>
    <t xml:space="preserve">kljuka zunanja – »bunka«, določi projektant </t>
  </si>
  <si>
    <t>glej opombo spodaj:</t>
  </si>
  <si>
    <t>ki mora omogočati:</t>
  </si>
  <si>
    <t>- odpiranje preko domofona</t>
  </si>
  <si>
    <t xml:space="preserve">- deblokado vrat z notranje strani v primeru </t>
  </si>
  <si>
    <t>požara</t>
  </si>
  <si>
    <t xml:space="preserve">- vrata so opremljena tako, da izpolnjujejo </t>
  </si>
  <si>
    <t xml:space="preserve">- vrata imajo tudi cilinder za zaklepanje </t>
  </si>
  <si>
    <t>v času ko vrtec ne obratuje.</t>
  </si>
  <si>
    <t xml:space="preserve">Izdelava, dobava in montaža lesene </t>
  </si>
  <si>
    <t>0 - 4 mm v višini 20 cm nad cevmi</t>
  </si>
  <si>
    <t>PVC cev fi 250 mm</t>
  </si>
  <si>
    <t>betonskega pokrova fi 40 cm</t>
  </si>
  <si>
    <t>peskolov K.P. 290,15 K.D. 289,05</t>
  </si>
  <si>
    <t>peskolov K.P. 290,15 K.D. 288,88</t>
  </si>
  <si>
    <t>peskolov K.P. 290,15 K.D. 288,80</t>
  </si>
  <si>
    <t>peskolov K.P. 290,19 K.D. 289,05</t>
  </si>
  <si>
    <t>Revizijski jašek - K.P. 290,15 - K.D. 289,34</t>
  </si>
  <si>
    <t>Revizijski jašek - K.P. 290,15 - K.D. 289,05</t>
  </si>
  <si>
    <t>Revizijski jašek - K.P. 290,19 - K.D. 289,22</t>
  </si>
  <si>
    <t>kanalizacijo PEHD fi 100 cm z obbetoniranjem</t>
  </si>
  <si>
    <t>Revizijski jašek - K.P. 290,15 - K.D. 288,76</t>
  </si>
  <si>
    <t>Revizijski jašek - K.P. 290,15 - K.D. 288,24</t>
  </si>
  <si>
    <t>vode izdelane iz PEHD cevi fi 120 cm,</t>
  </si>
  <si>
    <t>komplet z zunanjim nasutjem iz kamnitih</t>
  </si>
  <si>
    <t>krogel, zgoraj LTŽ pokrov 60*60 cm</t>
  </si>
  <si>
    <t>Ponikovalnica K.P. 290,15 K.D. 285,15</t>
  </si>
  <si>
    <t xml:space="preserve">Izdelava drenaže ob objektu, ki vključuje, </t>
  </si>
  <si>
    <t>PVC cev fi 125 mm</t>
  </si>
  <si>
    <t>Dobava in vgradnja odtočnih rešetk v</t>
  </si>
  <si>
    <t>kuhinji, korito iz Inox pločevine, zgoraj</t>
  </si>
  <si>
    <t>Inox rešetka, komplet z Inox okvirjem</t>
  </si>
  <si>
    <t>dim. 80*30 cm</t>
  </si>
  <si>
    <t>dim. 60*30 cm</t>
  </si>
  <si>
    <t>dim. 30*30 cm</t>
  </si>
  <si>
    <t xml:space="preserve">fekalno kanalizacijo s predhodno izdelavo </t>
  </si>
  <si>
    <t>Izdelava revizijskega jaška v pritličju objekta,</t>
  </si>
  <si>
    <t xml:space="preserve">vse izdelave prebojev ter zidarske obdelave </t>
  </si>
  <si>
    <t>ter tesnenje cevi v ploščah in stenah ter jaških</t>
  </si>
  <si>
    <t>Revizijski jašek - K.P. 290,15 K.D. 289,05</t>
  </si>
  <si>
    <t>Revizijski jašek - K.P. 290,15 K.D. 288,86</t>
  </si>
  <si>
    <t>Revizijski jašek - K.P. 290,15 K.D. 288,75</t>
  </si>
  <si>
    <t>Revizijski jašek z lovilcem olj - K.P. 290,15 K.D. 288,50</t>
  </si>
  <si>
    <t>Gradbena dela za zbiralnik deževnice</t>
  </si>
  <si>
    <t xml:space="preserve">geomehanika, planiranje dna izkopov na </t>
  </si>
  <si>
    <t>točnost +- 2 cm</t>
  </si>
  <si>
    <t xml:space="preserve">nalaganje na kamione, izkop zemljine po navodilih </t>
  </si>
  <si>
    <t>Izkop zemljine III.kategorije do globine 30 cm,</t>
  </si>
  <si>
    <t>bitumenski beton AC 11 surf B 50/70 A3 , d=3cm</t>
  </si>
  <si>
    <t>bituminizirani drobljenec AC 32 base B 50/70 A3, d= 5 cm</t>
  </si>
  <si>
    <t>Vertikalna prometna signalizacija</t>
  </si>
  <si>
    <t xml:space="preserve">Izdelava oz. barvanje neprekinjenih tankoslojnih </t>
  </si>
  <si>
    <t xml:space="preserve">črt na cesti in parkirišču, črte šir. 12 cm z  </t>
  </si>
  <si>
    <t xml:space="preserve">Dobava in montaža vertikalne prometne </t>
  </si>
  <si>
    <t xml:space="preserve">signalizacije - prometni znak s stebrom, </t>
  </si>
  <si>
    <t xml:space="preserve">montiran po projektu, upoštevati tudi </t>
  </si>
  <si>
    <t xml:space="preserve">izdelavo temelja iz betonske cevi fi 30 cm, </t>
  </si>
  <si>
    <t>l= 50 cm, polnjeno z betonom C52/30,</t>
  </si>
  <si>
    <t>tudi izkop in zasip temelja</t>
  </si>
  <si>
    <t>Enako kot poz. 1, le polna črta šir. 40 cm</t>
  </si>
  <si>
    <r>
      <t>Prometni znak šifra znaka</t>
    </r>
    <r>
      <rPr>
        <b/>
        <sz val="10"/>
        <rFont val="Arial"/>
        <family val="2"/>
        <charset val="238"/>
      </rPr>
      <t xml:space="preserve"> III-33</t>
    </r>
  </si>
  <si>
    <r>
      <t>Prometni znak šifra znaka</t>
    </r>
    <r>
      <rPr>
        <b/>
        <sz val="10"/>
        <rFont val="Arial"/>
        <family val="2"/>
        <charset val="238"/>
      </rPr>
      <t xml:space="preserve"> III-37</t>
    </r>
  </si>
  <si>
    <t>z dodatno tablo v enaki kvaliteti in napisom:</t>
  </si>
  <si>
    <t>"Parkiranje za uporabnike vrtca do 15 min"</t>
  </si>
  <si>
    <t>Horizontalna prometna signalizacija</t>
  </si>
  <si>
    <t xml:space="preserve">pobarvane površine, črte ravne </t>
  </si>
  <si>
    <t>Izdelava temelja za BEKASPORT ograjo,</t>
  </si>
  <si>
    <t>frakcije 0-32 mm, v ceni upoštevati tudi</t>
  </si>
  <si>
    <t>izdelanega iz betonske cevi fi 30 cm,</t>
  </si>
  <si>
    <t>višine 50 cm, beton C25/30 iz prane</t>
  </si>
  <si>
    <t>vse po navodilih montažerja ograje</t>
  </si>
  <si>
    <t xml:space="preserve">pripravo odprtine za vertikalne stebre ograje </t>
  </si>
  <si>
    <t>ter izkop in zasip temelja,</t>
  </si>
  <si>
    <t xml:space="preserve">višine 210 cm, komplet z vsemi stebrički in </t>
  </si>
  <si>
    <t xml:space="preserve">ojačitvami, ograja je sidrana v AB temelje, </t>
  </si>
  <si>
    <t>upoštevati ves pritrdilni in montažni material,</t>
  </si>
  <si>
    <t>OG06</t>
  </si>
  <si>
    <t>OG01</t>
  </si>
  <si>
    <t>Dobava in montaža ograje ob terasah</t>
  </si>
  <si>
    <t>izdelane iz lepljenega macesnovega lesa,</t>
  </si>
  <si>
    <t xml:space="preserve">odpornega na zunanje vplive, sredinska </t>
  </si>
  <si>
    <t>perforacija po shemi, v ceni upoštevati tudi</t>
  </si>
  <si>
    <t>dvoja vrata z okovjem, kljuko - skrita nasadila</t>
  </si>
  <si>
    <t>OG02</t>
  </si>
  <si>
    <t>dim. ograje 3.060*60-79 cm</t>
  </si>
  <si>
    <t>troja vrata z okovjem, kljuko - skrita nasadila</t>
  </si>
  <si>
    <t>OG03</t>
  </si>
  <si>
    <t>komplet z nasadili, kljuko in cilindrično ključavnico,</t>
  </si>
  <si>
    <t>okvir vrat vroče cinkan, vrata so sidrana</t>
  </si>
  <si>
    <t>v AB steno zaklonišča</t>
  </si>
  <si>
    <t>dim. 120*200 cm</t>
  </si>
  <si>
    <t>OG04</t>
  </si>
  <si>
    <t xml:space="preserve">z enokrilnimi vrati šir. 95 cm, komplet z </t>
  </si>
  <si>
    <t>okovjem, kljuko in cilindrično ključavnico,</t>
  </si>
  <si>
    <t>OG05</t>
  </si>
  <si>
    <t xml:space="preserve">RAL 7015, dim. 220*210 cm </t>
  </si>
  <si>
    <t xml:space="preserve">RAL 7015, dim. 388*210 cm </t>
  </si>
  <si>
    <t>(glej opombo)</t>
  </si>
  <si>
    <t>elementi zunanje ureditve</t>
  </si>
  <si>
    <t>Priprava podlage za zelenice, raztros humusa iz</t>
  </si>
  <si>
    <t>izkopa v debelini 10 do 15 cm</t>
  </si>
  <si>
    <t>Humuziranje zelenih površin s travno rušo v</t>
  </si>
  <si>
    <t>rolah z vsemi potrebnimi elementi za pravilno</t>
  </si>
  <si>
    <t>rast</t>
  </si>
  <si>
    <r>
      <t>podložni beton pod talno ploščo</t>
    </r>
    <r>
      <rPr>
        <b/>
        <sz val="10"/>
        <rFont val="Arial"/>
        <family val="2"/>
        <charset val="238"/>
      </rPr>
      <t xml:space="preserve"> (zaklonišče)</t>
    </r>
    <r>
      <rPr>
        <sz val="10"/>
        <rFont val="Arial"/>
        <family val="2"/>
        <charset val="238"/>
      </rPr>
      <t>,</t>
    </r>
  </si>
  <si>
    <r>
      <t xml:space="preserve">podložni beton pod talno ploščo </t>
    </r>
    <r>
      <rPr>
        <b/>
        <sz val="10"/>
        <rFont val="Arial"/>
        <family val="2"/>
        <charset val="238"/>
      </rPr>
      <t>(objekt)</t>
    </r>
    <r>
      <rPr>
        <sz val="10"/>
        <rFont val="Arial"/>
        <family val="2"/>
        <charset val="238"/>
      </rPr>
      <t>,</t>
    </r>
  </si>
  <si>
    <r>
      <t>talno ploščo, deb. 40 cm</t>
    </r>
    <r>
      <rPr>
        <b/>
        <sz val="10"/>
        <rFont val="Arial"/>
        <family val="2"/>
        <charset val="238"/>
      </rPr>
      <t xml:space="preserve"> (zaklonišče)</t>
    </r>
    <r>
      <rPr>
        <sz val="10"/>
        <rFont val="Arial"/>
        <family val="2"/>
        <charset val="238"/>
      </rPr>
      <t>,</t>
    </r>
  </si>
  <si>
    <r>
      <t xml:space="preserve">zunanje stene </t>
    </r>
    <r>
      <rPr>
        <b/>
        <sz val="10"/>
        <rFont val="Arial"/>
        <family val="2"/>
        <charset val="238"/>
      </rPr>
      <t>(zaklonišče)</t>
    </r>
    <r>
      <rPr>
        <sz val="10"/>
        <rFont val="Arial"/>
        <family val="2"/>
        <charset val="238"/>
      </rPr>
      <t>, glej opombo</t>
    </r>
  </si>
  <si>
    <r>
      <t xml:space="preserve">notranje stene </t>
    </r>
    <r>
      <rPr>
        <b/>
        <sz val="10"/>
        <rFont val="Arial"/>
        <family val="2"/>
        <charset val="238"/>
      </rPr>
      <t>(zaklonišče)</t>
    </r>
    <r>
      <rPr>
        <sz val="10"/>
        <rFont val="Arial"/>
        <family val="2"/>
        <charset val="238"/>
      </rPr>
      <t>, glej opombo</t>
    </r>
  </si>
  <si>
    <r>
      <t>zgornjo ploščo, deb. 40 cm</t>
    </r>
    <r>
      <rPr>
        <b/>
        <sz val="10"/>
        <rFont val="Arial"/>
        <family val="2"/>
        <charset val="238"/>
      </rPr>
      <t xml:space="preserve"> (zaklonišče)</t>
    </r>
    <r>
      <rPr>
        <sz val="10"/>
        <rFont val="Arial"/>
        <family val="2"/>
        <charset val="238"/>
      </rPr>
      <t>, glej opombo</t>
    </r>
  </si>
  <si>
    <r>
      <t>talno ploščo, deb. 25 cm</t>
    </r>
    <r>
      <rPr>
        <b/>
        <sz val="10"/>
        <rFont val="Arial"/>
        <family val="2"/>
        <charset val="238"/>
      </rPr>
      <t xml:space="preserve"> (objekt)</t>
    </r>
  </si>
  <si>
    <r>
      <rPr>
        <b/>
        <sz val="10"/>
        <rFont val="Arial"/>
        <family val="2"/>
        <charset val="238"/>
      </rPr>
      <t>Opomba:</t>
    </r>
    <r>
      <rPr>
        <sz val="10"/>
        <rFont val="Arial"/>
        <family val="2"/>
        <charset val="238"/>
      </rPr>
      <t xml:space="preserve"> receptura betona za poz. 3 - 10:</t>
    </r>
  </si>
  <si>
    <r>
      <t xml:space="preserve">Izdelava dvostranskega opaža sten </t>
    </r>
    <r>
      <rPr>
        <b/>
        <sz val="10"/>
        <rFont val="Arial"/>
        <family val="2"/>
        <charset val="238"/>
      </rPr>
      <t>(zaklonišče)</t>
    </r>
    <r>
      <rPr>
        <sz val="10"/>
        <rFont val="Arial"/>
        <family val="2"/>
        <charset val="238"/>
      </rPr>
      <t>,</t>
    </r>
  </si>
  <si>
    <r>
      <rPr>
        <sz val="10"/>
        <rFont val="Arial"/>
        <family val="2"/>
        <charset val="238"/>
      </rPr>
      <t>talne plošče</t>
    </r>
    <r>
      <rPr>
        <b/>
        <sz val="10"/>
        <rFont val="Arial"/>
        <family val="2"/>
        <charset val="238"/>
      </rPr>
      <t xml:space="preserve"> (objekt)</t>
    </r>
    <r>
      <rPr>
        <sz val="10"/>
        <rFont val="Arial"/>
        <family val="2"/>
        <charset val="238"/>
      </rPr>
      <t>, v sestavi:</t>
    </r>
  </si>
  <si>
    <t>v ceni pozicije 5-7 upoštevati tudi enoletno vzdrževanje</t>
  </si>
  <si>
    <t>podložni beton pod elementi zunanje ureditve,</t>
  </si>
  <si>
    <t>frakcije 0-16 mm, debelina 10 cm</t>
  </si>
  <si>
    <t>Izdelava betonske talne plošče na zunanjih</t>
  </si>
  <si>
    <t>terasah, C 25/30, deb. 12-15 cm v naklonu</t>
  </si>
  <si>
    <t>iz prane frakcije 0-16 mm, zgornja površina</t>
  </si>
  <si>
    <t>gladko zaglajena</t>
  </si>
  <si>
    <t>Izdelava zunanjih povoznih površin v sestavi:</t>
  </si>
  <si>
    <t>bitumenski beton AC 11 surf B 50/70 A3 , d =3 cm</t>
  </si>
  <si>
    <t>bituminizirani drobljenec AC 32 base B 50/70 A3, d = 7 cm</t>
  </si>
  <si>
    <t>v projektiranih padcih</t>
  </si>
  <si>
    <t>Izdelava zunanjih pohodnih površin v sestavi:</t>
  </si>
  <si>
    <t>Izdelava internih pohodnih površin v sestavi:</t>
  </si>
  <si>
    <t>Tiskani barvani beton v ploščah (zmrzlinsko odporen)</t>
  </si>
  <si>
    <t>debeline 10 cm</t>
  </si>
  <si>
    <t>upoštevati tudi dilatacijske letve na vsakih 150 cm</t>
  </si>
  <si>
    <t>Izdelava hidroizolacije zunanjih teras,</t>
  </si>
  <si>
    <t xml:space="preserve">fleksibilna mikro-armirana polimer cementna </t>
  </si>
  <si>
    <t xml:space="preserve">tesnilna malta (MAPELASTIC), d = 2 mm  </t>
  </si>
  <si>
    <t>Dobava in vgradnja - nasipanje kamnitih</t>
  </si>
  <si>
    <t>krogel deb. 30-60 mm, deb. nasutja min. 20 cm</t>
  </si>
  <si>
    <t xml:space="preserve">Dobava in vgradnja betonskih vrtnih robnikov </t>
  </si>
  <si>
    <t xml:space="preserve">dim. 5*25 cm, komplet z betonskim temeljem, </t>
  </si>
  <si>
    <t>stičenje stikov s CM 1:2</t>
  </si>
  <si>
    <t xml:space="preserve">Dobava in vgradnja betonskih cestnih robnikov </t>
  </si>
  <si>
    <t xml:space="preserve">dim. 15*25 cm, komplet z betonskim temeljem, </t>
  </si>
  <si>
    <t>ravni robniki</t>
  </si>
  <si>
    <t>ločni l = 33 cm</t>
  </si>
  <si>
    <t xml:space="preserve">Dobava in vgradnja betonskih tipskih elementov </t>
  </si>
  <si>
    <t>za odpadke, dim. 140*140 cm</t>
  </si>
  <si>
    <t>Izdelava opaža za AB plošče zunanjih teras,</t>
  </si>
  <si>
    <t>višina obrobe od 12-15 cm, razopaženje</t>
  </si>
  <si>
    <t>Vgradnja gramozne blazine se mora izvajati</t>
  </si>
  <si>
    <t>statično zgoščajo. Uporabiti je zmrzlinsko</t>
  </si>
  <si>
    <t>obstojen gramoz. Prve kontrolne meritve</t>
  </si>
  <si>
    <t>modula stisljivosti se izvedejo, ko debelina</t>
  </si>
  <si>
    <t>blazine dosega 0,5m. Izkazan mora biti</t>
  </si>
  <si>
    <t>modul stisljivosti po švicarski metodi</t>
  </si>
  <si>
    <t>Ms ≥ 40 MPa ali ekvivalenten modul,</t>
  </si>
  <si>
    <t>izmerjen z dinamično ploščo (TSC 06.720).</t>
  </si>
  <si>
    <t>Ko debelina blazine doseže 1,0m mora</t>
  </si>
  <si>
    <t>biti do kote temeljenja izkazan modul</t>
  </si>
  <si>
    <t>stisljivosti Ms ≥ 80 MPa.</t>
  </si>
  <si>
    <t>V računu mejnega stanja nosilnosti temeljne</t>
  </si>
  <si>
    <t>plošče je za izračun projektnega odpora tal</t>
  </si>
  <si>
    <t>na koti saniranih temeljnih tal privzeti g = 20 kN/m3,</t>
  </si>
  <si>
    <t>j =  33º, kv ≈ 20 MN/m3, kontaktne napetosti naj</t>
  </si>
  <si>
    <t>ne presegajo σ = 180 kPa (za nefaktorirano obtežbo!)</t>
  </si>
  <si>
    <t>v plasteh debeline 30 cm, ki se kvalitetno</t>
  </si>
  <si>
    <t>črpni vodotesni beton (PV po SIST EN 206;</t>
  </si>
  <si>
    <t>C25/30, XC2, XD2) za izvedbo po  sistemu 'bela kad':</t>
  </si>
  <si>
    <t>- Agregat: 0-16/32 mm</t>
  </si>
  <si>
    <t>- Cement: cca. 280 kg (CEM II (A-L) 42,5)</t>
  </si>
  <si>
    <t>- DYNAMON SX – 2,25 kg/m3 (superplastifikator)</t>
  </si>
  <si>
    <t>- EXPANCRETE – 12 kg/m3 (ekspandit)</t>
  </si>
  <si>
    <t>- MAPECURE SRA – 5 kg/m3 (dodatek z anoranjo nego)</t>
  </si>
  <si>
    <t xml:space="preserve">- MAPEPLAST SF – 20-40 kg/m3 (mikro-silika) – </t>
  </si>
  <si>
    <t>doziranje je odvisno od agregata</t>
  </si>
  <si>
    <t xml:space="preserve">- Skupna voda – cca. 140 l </t>
  </si>
  <si>
    <t>(upoštevana voda tudi v agregatu!)</t>
  </si>
  <si>
    <t>- Konsistence S3-S4, v/c faktor okoli 0,50-0,52</t>
  </si>
  <si>
    <t>- OPOZORILO:</t>
  </si>
  <si>
    <t>- Zaradi ekspandita mora biti armiranje vsaj 0,5 % !</t>
  </si>
  <si>
    <t xml:space="preserve">- Pred izvedbo je potrebno korigirati recepturo </t>
  </si>
  <si>
    <t>z dobaviteljem betona!</t>
  </si>
  <si>
    <t xml:space="preserve">- Izvedba in vgradnja morata biti skladna </t>
  </si>
  <si>
    <t xml:space="preserve">z navodili in opozorili za vgradnjo vodotesnih </t>
  </si>
  <si>
    <t>betonov in izvedbo po sistemu 'bela kad'!</t>
  </si>
  <si>
    <t>dobavo in pripravo vseh veznih in pritrdilnih materialov</t>
  </si>
  <si>
    <t>Ponudnik mora zagotoviti, da imajo lesene</t>
  </si>
  <si>
    <t>stikovanja, zaščite,  izolacije ipd. Ponudnik</t>
  </si>
  <si>
    <t>mora v ponudbi upoštevati vsa povezana</t>
  </si>
  <si>
    <t>dela kot so prevozi, dvigi, prenosi, zavarovanja</t>
  </si>
  <si>
    <t>in zavetrovanja med montažo ipd., da bo</t>
  </si>
  <si>
    <t>lahko objekt funkcioniral kot celota.</t>
  </si>
  <si>
    <t xml:space="preserve">stene in stropovi oziroma izdelki, ki jih ponuja </t>
  </si>
  <si>
    <t xml:space="preserve">certifikat kakovosti CE. Prav tako je obvezen </t>
  </si>
  <si>
    <t xml:space="preserve">uskladiti vse sestavne dele objekta tako, da </t>
  </si>
  <si>
    <t>bodo upoštevani vsi spoji, preboji, povezave,</t>
  </si>
  <si>
    <t xml:space="preserve">Dobava in montaža sten iz lesenih, križno lepljenih </t>
  </si>
  <si>
    <t>plošč debeline 10 cm, kompletno z vsem pritrdilnim</t>
  </si>
  <si>
    <t xml:space="preserve">in tesnilnim drobnim materialom (kotniki, vijaki, </t>
  </si>
  <si>
    <t xml:space="preserve">tesnilni trakovi in ostali drobni material). Zunanje </t>
  </si>
  <si>
    <t xml:space="preserve">stene morajo zagotavljati zrakotesnost brez </t>
  </si>
  <si>
    <t xml:space="preserve">dodatnih tesnilnih folij. Ves drobni material mora </t>
  </si>
  <si>
    <t xml:space="preserve">biti certificiran. Za lesene plošče je potrebno </t>
  </si>
  <si>
    <t xml:space="preserve">priložiti potrdilo dobavitelja plošč, da je za </t>
  </si>
  <si>
    <t xml:space="preserve">izdelavo plošč uporabljen les iz slovenskih </t>
  </si>
  <si>
    <t xml:space="preserve">gozdov. V ceni zajeti transport do gradbišča </t>
  </si>
  <si>
    <t xml:space="preserve">avtodvigalo za montažo plošč. Obračun plošč </t>
  </si>
  <si>
    <t xml:space="preserve">po sistemu »polno za prazno« </t>
  </si>
  <si>
    <t>(odprtine se ne odbijajo).  </t>
  </si>
  <si>
    <t xml:space="preserve">plošč debeline 16 cm, kompletno z vsem pritrdilnim </t>
  </si>
  <si>
    <t>(odprtine se ne odbijajo).   </t>
  </si>
  <si>
    <t xml:space="preserve">Dobava in montaža strešne plošče, iz lesenih, </t>
  </si>
  <si>
    <t xml:space="preserve">križno lepljenih plošč debeline 15 cm, sistemske </t>
  </si>
  <si>
    <t xml:space="preserve">širine 125 cm, kompletno z vsem pritrdilnim in </t>
  </si>
  <si>
    <t xml:space="preserve">tesnilnim drobnim materialom (kotniki, vijaki, </t>
  </si>
  <si>
    <t xml:space="preserve">tesnilni trakovi in ostali drobni material). Strešna </t>
  </si>
  <si>
    <t xml:space="preserve">plošča mora zagotavljati zrakotesnost brez </t>
  </si>
  <si>
    <t xml:space="preserve">dodatnih tesnilnih folij. Ves drobni material </t>
  </si>
  <si>
    <t xml:space="preserve">mora biti certificiran. Za lesene plošče je </t>
  </si>
  <si>
    <t xml:space="preserve">potrebno priložiti potrdilo dobavitelja plošč, </t>
  </si>
  <si>
    <t xml:space="preserve">da je za izdelavo plošč uporabljen les iz </t>
  </si>
  <si>
    <t xml:space="preserve">slovenskih gozdov. V ceni zajeti transport </t>
  </si>
  <si>
    <t xml:space="preserve">do gradbišča avtodvigalo za montažo plošč. </t>
  </si>
  <si>
    <t xml:space="preserve">Obračun plošč po sistemu »polno za prazno« </t>
  </si>
  <si>
    <t>UDOBJE 3Q z zunanjo ALU oblogo,</t>
  </si>
  <si>
    <t>izolacijska stekla termopan  6/14/4/18/4,</t>
  </si>
  <si>
    <t>kaljena na zunanji in lepljena na notranji strani,</t>
  </si>
  <si>
    <t xml:space="preserve">les: smreka, površinska notranja obdelava: bukov furnir, </t>
  </si>
  <si>
    <t xml:space="preserve">montažni material po RAL sistemu (3 nivojsko tesnenje), </t>
  </si>
  <si>
    <t>kljuka zunanja – »bunka«, (O01, O03)  določi projektant</t>
  </si>
  <si>
    <t>in premazan Z Lignovit Protect (Adler) zaščitnim premazom</t>
  </si>
  <si>
    <t>Izdelava, dobava in montaža</t>
  </si>
  <si>
    <t xml:space="preserve">enokrilnih steklenih vhodnih vrat v lesenem </t>
  </si>
  <si>
    <t>okvirju s stranskim svetlobnim pasom</t>
  </si>
  <si>
    <t xml:space="preserve">barva zunanje ALU obloge: GS PD ALPHA, </t>
  </si>
  <si>
    <t xml:space="preserve">skrito okovje DESIGNIO II, </t>
  </si>
  <si>
    <t xml:space="preserve">odpiranje po shemah, Spodaj nerjavna </t>
  </si>
  <si>
    <t>dolžine 844 mm, (O01, O03) določi projektant;</t>
  </si>
  <si>
    <t xml:space="preserve">Cilindrična ključavnica,  kljuka notranja vertikalna inox cev </t>
  </si>
  <si>
    <t xml:space="preserve">Element (O01, O03) ima zunanjo leseno perforirano </t>
  </si>
  <si>
    <t>masko – macesen odporen na vremenske vplive</t>
  </si>
  <si>
    <r>
      <rPr>
        <b/>
        <sz val="10"/>
        <rFont val="Arial"/>
        <family val="2"/>
        <charset val="238"/>
      </rPr>
      <t>O01</t>
    </r>
    <r>
      <rPr>
        <sz val="10"/>
        <rFont val="Arial"/>
        <family val="2"/>
        <charset val="238"/>
      </rPr>
      <t xml:space="preserve"> - vrata s stransko zasteklitvijo       </t>
    </r>
  </si>
  <si>
    <t>vrata imajo tudi električno ključavnico (glej opombo)</t>
  </si>
  <si>
    <r>
      <rPr>
        <b/>
        <sz val="10"/>
        <rFont val="Arial"/>
        <family val="2"/>
        <charset val="238"/>
      </rPr>
      <t>O03</t>
    </r>
    <r>
      <rPr>
        <sz val="10"/>
        <rFont val="Arial"/>
        <family val="2"/>
        <charset val="238"/>
      </rPr>
      <t xml:space="preserve"> - vrata s stransko zasteklitvijo       </t>
    </r>
  </si>
  <si>
    <r>
      <rPr>
        <b/>
        <sz val="10"/>
        <rFont val="Arial"/>
        <family val="2"/>
        <charset val="238"/>
      </rPr>
      <t>O09</t>
    </r>
    <r>
      <rPr>
        <sz val="10"/>
        <rFont val="Arial"/>
        <family val="2"/>
        <charset val="238"/>
      </rPr>
      <t xml:space="preserve"> - enokrilna vrata</t>
    </r>
  </si>
  <si>
    <t xml:space="preserve">vrata imajo na zunanji strani Screen senčilo </t>
  </si>
  <si>
    <t>na elektro pogon (upoštevano posebej)</t>
  </si>
  <si>
    <t>vrata so opremljena z elektro ključavnico, ki mora omogočati:</t>
  </si>
  <si>
    <t>ne obratuje</t>
  </si>
  <si>
    <t xml:space="preserve"> - odpiranje preko domofona</t>
  </si>
  <si>
    <t xml:space="preserve"> - deblokado vrat z notranje strani v primeru požara</t>
  </si>
  <si>
    <t xml:space="preserve"> - vrata so opremljena tako, da izpolnjujejo predpis</t>
  </si>
  <si>
    <t>EN179 in smernico SZPV-CFPA-E (primer vrata N2)</t>
  </si>
  <si>
    <t xml:space="preserve"> - vrata imajo tudi cilinder za zaklepanje v času ko vrtec</t>
  </si>
  <si>
    <t>TIP 1a</t>
  </si>
  <si>
    <t xml:space="preserve">les: smreka, površinska notranja obdelava: smreka, </t>
  </si>
  <si>
    <t xml:space="preserve">okna - fiksna zasteklitev v lesenem okvirju </t>
  </si>
  <si>
    <r>
      <rPr>
        <b/>
        <sz val="10"/>
        <rFont val="Arial"/>
        <family val="2"/>
        <charset val="238"/>
      </rPr>
      <t>O04</t>
    </r>
    <r>
      <rPr>
        <sz val="10"/>
        <rFont val="Arial"/>
        <family val="2"/>
        <charset val="238"/>
      </rPr>
      <t xml:space="preserve"> - okroglo okno dim. 2r=130 cm</t>
    </r>
  </si>
  <si>
    <t>na spodnji strani prosojna folija odporna na vremenske vplive</t>
  </si>
  <si>
    <t>obdelava bukov furnir, barva zunanje ALU</t>
  </si>
  <si>
    <t>tesnenje), na zunanji strani ALU polica,</t>
  </si>
  <si>
    <t xml:space="preserve">tesnenje), odpiranje po shemah, na </t>
  </si>
  <si>
    <t>dim. 100*210 cm</t>
  </si>
  <si>
    <r>
      <rPr>
        <b/>
        <sz val="10"/>
        <rFont val="Arial"/>
        <family val="2"/>
        <charset val="238"/>
      </rPr>
      <t>SS01</t>
    </r>
    <r>
      <rPr>
        <sz val="10"/>
        <rFont val="Arial"/>
        <family val="2"/>
        <charset val="238"/>
      </rPr>
      <t xml:space="preserve"> - trodelna steklena stena z vrati</t>
    </r>
  </si>
  <si>
    <r>
      <rPr>
        <b/>
        <sz val="10"/>
        <rFont val="Arial"/>
        <family val="2"/>
        <charset val="238"/>
      </rPr>
      <t>SS02</t>
    </r>
    <r>
      <rPr>
        <sz val="10"/>
        <rFont val="Arial"/>
        <family val="2"/>
        <charset val="238"/>
      </rPr>
      <t xml:space="preserve"> - dvodelna steklena stena z vrati</t>
    </r>
  </si>
  <si>
    <r>
      <rPr>
        <b/>
        <sz val="10"/>
        <rFont val="Arial"/>
        <family val="2"/>
        <charset val="238"/>
      </rPr>
      <t>SS02a</t>
    </r>
    <r>
      <rPr>
        <sz val="10"/>
        <rFont val="Arial"/>
        <family val="2"/>
        <charset val="238"/>
      </rPr>
      <t xml:space="preserve"> - dvodelna steklena stena z vrati</t>
    </r>
  </si>
  <si>
    <r>
      <rPr>
        <b/>
        <sz val="10"/>
        <rFont val="Arial"/>
        <family val="2"/>
        <charset val="238"/>
      </rPr>
      <t>SS03</t>
    </r>
    <r>
      <rPr>
        <sz val="10"/>
        <rFont val="Arial"/>
        <family val="2"/>
        <charset val="238"/>
      </rPr>
      <t xml:space="preserve"> - dvodelnaa steklena stena z vrati</t>
    </r>
  </si>
  <si>
    <r>
      <rPr>
        <b/>
        <sz val="10"/>
        <rFont val="Arial"/>
        <family val="2"/>
        <charset val="238"/>
      </rPr>
      <t>SS04</t>
    </r>
    <r>
      <rPr>
        <sz val="10"/>
        <rFont val="Arial"/>
        <family val="2"/>
        <charset val="238"/>
      </rPr>
      <t xml:space="preserve"> - dvodelna steklena stena z vrati</t>
    </r>
  </si>
  <si>
    <t xml:space="preserve">jeklen okvir, pocinkano in barvano kovinsko </t>
  </si>
  <si>
    <t xml:space="preserve">krilo s polnilom iz mineralne volne; negorljivo </t>
  </si>
  <si>
    <t xml:space="preserve">Odstranjen material nasipa se ne sme uporabiti </t>
  </si>
  <si>
    <t xml:space="preserve">za izdelavo novega zasipa objekta </t>
  </si>
  <si>
    <t xml:space="preserve">Vzidava elementov zaklonišča v stene med </t>
  </si>
  <si>
    <t>betoniranjem</t>
  </si>
  <si>
    <t>na zunanji strani je kovinska ograja</t>
  </si>
  <si>
    <r>
      <t>STRO4 -</t>
    </r>
    <r>
      <rPr>
        <sz val="10"/>
        <rFont val="Arial"/>
        <family val="2"/>
        <charset val="238"/>
      </rPr>
      <t xml:space="preserve"> senčila</t>
    </r>
  </si>
  <si>
    <t>Izdelava in montaža senčila in vertikalne</t>
  </si>
  <si>
    <t>in horizontalne ploskve v sestavi:</t>
  </si>
  <si>
    <t>vertikalni del je perforiran, horizontalni poln</t>
  </si>
  <si>
    <t xml:space="preserve">Izdelava betonskih zaokrožnic v prostorih s finalnim </t>
  </si>
  <si>
    <t xml:space="preserve">tlakom Epoxi, zaokrožnice se izvede ob izvedbi </t>
  </si>
  <si>
    <t>estriha</t>
  </si>
  <si>
    <t xml:space="preserve">polaganje keramičnih ploščic v delilni kuhinji - zahteva po HACCP </t>
  </si>
  <si>
    <t>stiku sten in tlakov (delilna kuhinja)</t>
  </si>
  <si>
    <t>stiku sten in tlakov (sanitarije)</t>
  </si>
  <si>
    <t xml:space="preserve">Dobava in polaganje keramičnih zaokrožnic na </t>
  </si>
  <si>
    <t>lesenih lamel</t>
  </si>
  <si>
    <t>1a</t>
  </si>
  <si>
    <t>1b</t>
  </si>
  <si>
    <t>Izdelava spuščenega stropa iz GK plošč</t>
  </si>
  <si>
    <t xml:space="preserve">deb. 12,5 mm, komplet s kovinsko konstrukcijo </t>
  </si>
  <si>
    <t>stiki plošč so bandažirani</t>
  </si>
  <si>
    <t xml:space="preserve">oz. obešali ter pritrdilnim in montažnim materialom, </t>
  </si>
  <si>
    <t>Dobava in montaža kovinskega pocinkanega</t>
  </si>
  <si>
    <t>droga za zastavo viš. 500 cm, komplet z</t>
  </si>
  <si>
    <t xml:space="preserve">mehanizmom za dviganje in spuščanje </t>
  </si>
  <si>
    <t xml:space="preserve">zastave, drog je s siderno ploščo sidran </t>
  </si>
  <si>
    <t>v AB temelj , ki je zajet posebej</t>
  </si>
  <si>
    <t>Izdelava betonskega temelja za drog za</t>
  </si>
  <si>
    <t xml:space="preserve">izkopom, zasipom, betoniranjem z betonom </t>
  </si>
  <si>
    <t>C20/25, opažem in razopaženjem</t>
  </si>
  <si>
    <t>zastave, dim. 60*60*80 cm, komplet z</t>
  </si>
  <si>
    <t>talno ploščo zaklonišča v sloju deb. 30 cm,</t>
  </si>
  <si>
    <t>talno ploščo objekta in ob talni plošči - glej opombo</t>
  </si>
  <si>
    <t>Izkop za ponikovalnico, malo čistilno napravo,</t>
  </si>
  <si>
    <t xml:space="preserve">cisterno za deževnico, kanalizacijske jaške in </t>
  </si>
  <si>
    <t>jarke kanalizacije, ki niso v območju glavnega</t>
  </si>
  <si>
    <t>izkopa za objekt</t>
  </si>
  <si>
    <t xml:space="preserve">Zasip za elemente kanalizacije iz poz. 9, </t>
  </si>
  <si>
    <t>s tamponskim materialom - enak kot zasip objekta</t>
  </si>
  <si>
    <t>pavšal</t>
  </si>
  <si>
    <t xml:space="preserve">Gradbena dela za malo čistilno napravo </t>
  </si>
  <si>
    <t>zgornji plošči zaklonišča v deb. 32 cm - glej opombo</t>
  </si>
  <si>
    <t>ves notranji in zunanji vertikalni ter horizontalni transport</t>
  </si>
  <si>
    <t>Dobava in montaža, amortizacija za čas gradnje</t>
  </si>
  <si>
    <t xml:space="preserve">in demontaža kvalitetnega fasadnega odra višine </t>
  </si>
  <si>
    <t xml:space="preserve">do 6 m, kompletno z skicami, izdelavo projektov, </t>
  </si>
  <si>
    <t>statičnim izračunom ter zaščite z juto</t>
  </si>
  <si>
    <t>(izolacija lepljena pasovno obodno in dodatno mehansko pritrjena)</t>
  </si>
  <si>
    <t>OSB plošča vodoodporna, d= 2 cm</t>
  </si>
  <si>
    <t xml:space="preserve">r.š. 59 do 65 cm </t>
  </si>
  <si>
    <t xml:space="preserve"> m1</t>
  </si>
  <si>
    <t xml:space="preserve">PP vlakna, vsebnost: 0,95 kg/m3, kot </t>
  </si>
  <si>
    <t xml:space="preserve">(odprtine se ne odbijajo).     </t>
  </si>
  <si>
    <t>prerez do 0,10 m3/m1</t>
  </si>
  <si>
    <t xml:space="preserve">0,04 m3/kos, izdelava priključkov (preboj </t>
  </si>
  <si>
    <t xml:space="preserve">prerez do 0,10 m3/m1, zasip s peskom frakcije </t>
  </si>
  <si>
    <t>0,02 m3/kos, izdelava priključkov (preboj cevi</t>
  </si>
  <si>
    <t>Renson Fixscreen 100 EVO -</t>
  </si>
  <si>
    <t>Gasilni aparat na CO2 (EG - 55B)</t>
  </si>
  <si>
    <r>
      <t xml:space="preserve">Izdelava opaža stropne plošče </t>
    </r>
    <r>
      <rPr>
        <b/>
        <sz val="10"/>
        <rFont val="Arial"/>
        <family val="2"/>
        <charset val="238"/>
      </rPr>
      <t>(zaklonišče)</t>
    </r>
    <r>
      <rPr>
        <sz val="10"/>
        <rFont val="Arial"/>
        <family val="2"/>
        <charset val="238"/>
      </rPr>
      <t>,</t>
    </r>
  </si>
  <si>
    <r>
      <t xml:space="preserve">v AB stenah </t>
    </r>
    <r>
      <rPr>
        <b/>
        <sz val="10"/>
        <rFont val="Arial"/>
        <family val="2"/>
        <charset val="238"/>
      </rPr>
      <t>(zaklonišče)</t>
    </r>
    <r>
      <rPr>
        <sz val="10"/>
        <rFont val="Arial"/>
        <family val="2"/>
        <charset val="238"/>
      </rPr>
      <t>, razopaženje</t>
    </r>
  </si>
  <si>
    <r>
      <t xml:space="preserve">Izdelava opaža v AB plošči </t>
    </r>
    <r>
      <rPr>
        <b/>
        <sz val="10"/>
        <rFont val="Arial"/>
        <family val="2"/>
        <charset val="238"/>
      </rPr>
      <t>(zaklonišče)</t>
    </r>
  </si>
  <si>
    <r>
      <t xml:space="preserve">Izdelava opaža čelnih ploskev stopnic </t>
    </r>
    <r>
      <rPr>
        <b/>
        <sz val="10"/>
        <rFont val="Arial"/>
        <family val="2"/>
        <charset val="238"/>
      </rPr>
      <t>(zaklonišče)</t>
    </r>
    <r>
      <rPr>
        <sz val="10"/>
        <rFont val="Arial"/>
        <family val="2"/>
        <charset val="238"/>
      </rPr>
      <t>,</t>
    </r>
  </si>
  <si>
    <r>
      <t>(talna plošča objekt)</t>
    </r>
    <r>
      <rPr>
        <sz val="10"/>
        <rFont val="Arial"/>
        <family val="2"/>
        <charset val="238"/>
      </rPr>
      <t xml:space="preserve">, uskladiti z izvajalcem strojnih </t>
    </r>
  </si>
  <si>
    <r>
      <t xml:space="preserve">dim. 250+250*250 cm </t>
    </r>
    <r>
      <rPr>
        <b/>
        <sz val="10"/>
        <rFont val="Arial"/>
        <family val="2"/>
        <charset val="238"/>
      </rPr>
      <t>(okno O 08)</t>
    </r>
  </si>
  <si>
    <r>
      <t xml:space="preserve">dim. 100*250 cm </t>
    </r>
    <r>
      <rPr>
        <b/>
        <sz val="10"/>
        <rFont val="Arial"/>
        <family val="2"/>
        <charset val="238"/>
      </rPr>
      <t>(okno O 09)</t>
    </r>
  </si>
  <si>
    <r>
      <t xml:space="preserve">dim. 2*150+450*250 cm </t>
    </r>
    <r>
      <rPr>
        <b/>
        <sz val="10"/>
        <rFont val="Arial"/>
        <family val="2"/>
        <charset val="238"/>
      </rPr>
      <t>(okno O 10)</t>
    </r>
  </si>
  <si>
    <r>
      <t xml:space="preserve">dim. 140+250*250 cm </t>
    </r>
    <r>
      <rPr>
        <b/>
        <sz val="10"/>
        <rFont val="Arial"/>
        <family val="2"/>
        <charset val="238"/>
      </rPr>
      <t>(okno O 11)</t>
    </r>
  </si>
  <si>
    <t xml:space="preserve">zaščito s filcem ter zasipom iz gline in </t>
  </si>
  <si>
    <t xml:space="preserve">humusa, cevi priključiti na jaške meteorne </t>
  </si>
  <si>
    <t>Ponikovalnica K.P. 290,05 K.D. 286,15</t>
  </si>
  <si>
    <t>Revizijski jašek z lovilcem olj - K.P. 290,05 K.D. 288,25</t>
  </si>
  <si>
    <t xml:space="preserve">višini 3 % vrednosti vseh gradbenih del objekta </t>
  </si>
  <si>
    <t>E.</t>
  </si>
  <si>
    <t>ZAKLONIŠČE</t>
  </si>
  <si>
    <t>Ponudnik:</t>
  </si>
  <si>
    <t>Datum:</t>
  </si>
  <si>
    <t>Podpis:</t>
  </si>
  <si>
    <t xml:space="preserve">fasadna obloga je lahko pritrjevana v vertikalni oz. </t>
  </si>
  <si>
    <t xml:space="preserve">v horizontalni smeri, skladno s prikazom v </t>
  </si>
  <si>
    <t xml:space="preserve">vsi zunanji leseni deli fasade morajo biri gladko </t>
  </si>
  <si>
    <t>obdelani</t>
  </si>
  <si>
    <t>Izdelava fasade na steni z vrati v zaklonišče</t>
  </si>
  <si>
    <t>premaz z emulzijo</t>
  </si>
  <si>
    <t>PVC mrežica vtisnjena v lepilo (2x)</t>
  </si>
  <si>
    <t xml:space="preserve">termoizolacija Styrodur deb. 8 cm, </t>
  </si>
  <si>
    <t>lepljen in pritrjen s sidri, 6 kos/m2</t>
  </si>
  <si>
    <t>zaključni tankoslojni silikatni omet deb. 1,5 mm</t>
  </si>
  <si>
    <t xml:space="preserve">Dobava in montaža odtočne kanalete </t>
  </si>
  <si>
    <t xml:space="preserve">FASERFIX SUPER KS 200, komplet betonska </t>
  </si>
  <si>
    <t>kanaletea in pocinkana rešetka, l = 5,50 m1</t>
  </si>
  <si>
    <t xml:space="preserve">dobavo in polaganje drenažne cevi Ø160 mm </t>
  </si>
  <si>
    <t xml:space="preserve">na betonsko muldo, drenažnim zasipom, </t>
  </si>
  <si>
    <t>kanalizacije, vse po navodilih geomehanika</t>
  </si>
  <si>
    <t>Izdelava, dobava in montaža steklenega nadstreška</t>
  </si>
  <si>
    <t xml:space="preserve">dim. 100*275 cm, izdelan iz kaljenega varnostnega </t>
  </si>
  <si>
    <t xml:space="preserve">stekla deb. 12 mm, 3 x sidrano v fasadno steno, </t>
  </si>
  <si>
    <t>komplet z vsem pritrdilnim in montažnim materialom</t>
  </si>
  <si>
    <t xml:space="preserve">z izdelavo preboja čez strešni parapet, </t>
  </si>
  <si>
    <t xml:space="preserve">cev fi 20 cm iz plastificirane Alu pločevine </t>
  </si>
  <si>
    <t>deb. 0,7 mm, z pocinkamo mrežico,</t>
  </si>
  <si>
    <t>5a</t>
  </si>
  <si>
    <t xml:space="preserve">Izdelava varnostnega preliva na stranski atiki </t>
  </si>
  <si>
    <t xml:space="preserve">strehe izdelan iz cevi fi 20 cm iz plastificirane </t>
  </si>
  <si>
    <t>Alu pločevine deb. 0,7 mm</t>
  </si>
  <si>
    <t xml:space="preserve">barvanje s poldisperzijsko barvo </t>
  </si>
  <si>
    <t xml:space="preserve">barvanje s pralno barvo </t>
  </si>
  <si>
    <t xml:space="preserve">s poldisperzijsko barvo </t>
  </si>
  <si>
    <t xml:space="preserve">2x barvanje s poldisperzijsko barvo </t>
  </si>
  <si>
    <t>zaščita za prste montirana enostransko</t>
  </si>
  <si>
    <r>
      <rPr>
        <b/>
        <sz val="10"/>
        <rFont val="Arial"/>
        <family val="2"/>
        <charset val="238"/>
      </rPr>
      <t>V14</t>
    </r>
    <r>
      <rPr>
        <sz val="10"/>
        <rFont val="Arial"/>
        <family val="2"/>
        <charset val="238"/>
      </rPr>
      <t xml:space="preserve"> - dvokrilna vrata, z električno ključavnico, </t>
    </r>
  </si>
  <si>
    <t>predpis EN179 in smernico SZPV-CFPA-E</t>
  </si>
  <si>
    <t>(primer vrata N2)</t>
  </si>
  <si>
    <r>
      <t xml:space="preserve">vrata </t>
    </r>
    <r>
      <rPr>
        <b/>
        <sz val="10"/>
        <rFont val="Arial"/>
        <family val="2"/>
        <charset val="238"/>
      </rPr>
      <t>V14</t>
    </r>
    <r>
      <rPr>
        <sz val="10"/>
        <rFont val="Arial"/>
        <family val="2"/>
        <charset val="238"/>
      </rPr>
      <t xml:space="preserve"> so opremljena z elektro ključavnico, </t>
    </r>
  </si>
  <si>
    <t>z animacijskimi izrezi</t>
  </si>
  <si>
    <t>Opomba - kuhinja:</t>
  </si>
  <si>
    <t>Opomba sanitarije in ostalo:</t>
  </si>
  <si>
    <t xml:space="preserve">reflektirajočo belo barvo, obračun po m1 </t>
  </si>
  <si>
    <r>
      <t>Prometni znak šifra znaka</t>
    </r>
    <r>
      <rPr>
        <b/>
        <sz val="10"/>
        <rFont val="Arial"/>
        <family val="2"/>
        <charset val="238"/>
      </rPr>
      <t xml:space="preserve"> II-2</t>
    </r>
  </si>
  <si>
    <r>
      <t>Prometni znak šifra znaka</t>
    </r>
    <r>
      <rPr>
        <b/>
        <sz val="10"/>
        <rFont val="Arial"/>
        <family val="2"/>
        <charset val="238"/>
      </rPr>
      <t xml:space="preserve"> III-34</t>
    </r>
  </si>
  <si>
    <t xml:space="preserve">zaščitnim premazom za zunanjo uporabo </t>
  </si>
  <si>
    <t>Izdelava kovinskih vrat, okvir iz pohištvenih</t>
  </si>
  <si>
    <t>profilov dim. 40*40*3 mm, polnilo perforirana</t>
  </si>
  <si>
    <t>les je gladko obdelan in zaščiten</t>
  </si>
  <si>
    <t xml:space="preserve">z Lignovit Protect, brezbarvnim </t>
  </si>
  <si>
    <t>ograja je montirana na spodnjih kovinskih</t>
  </si>
  <si>
    <t>ZAHTEVANIH SESTAVNIH DELOV OBJEKTA MORAJO USTREZATI</t>
  </si>
  <si>
    <t xml:space="preserve">UREDBI O ZELENEM JAVNEM NAROČANJU </t>
  </si>
  <si>
    <t xml:space="preserve">VSI SESTAVNI ELEMENTI, KAKOR TUDI PREMAZI, LAKI, BARVE IN </t>
  </si>
  <si>
    <t>OSTALA SREDSTVA UPORABLJENA PRI IZDELAVI IN DOBAVI</t>
  </si>
  <si>
    <t xml:space="preserve">Obstoječ nasip sestavljajo različni nasipni, </t>
  </si>
  <si>
    <t xml:space="preserve">glinasto-prodnato-gruščnati materiali s primesjo </t>
  </si>
  <si>
    <t>ugaskov in organske gline, nasip je nehomogene sestave</t>
  </si>
  <si>
    <t xml:space="preserve">Ponikovalnice morajo segati v meljasto peščeni prod, </t>
  </si>
  <si>
    <t>ki se pojavlja od globine povpr. 5,5m naprej, zemljišče</t>
  </si>
  <si>
    <t xml:space="preserve">je razmeroma majhne površine, zato je ponikovalnice </t>
  </si>
  <si>
    <t xml:space="preserve">izvesti sočasno s sanacijo tal v območju nepodkletega </t>
  </si>
  <si>
    <t xml:space="preserve">dela objekta. Izkop za posamezno ponikovalnico je </t>
  </si>
  <si>
    <t xml:space="preserve">pred vgradnjo cevi preiskusiti z enostavnim nalivalnim </t>
  </si>
  <si>
    <t xml:space="preserve">preizkusom (naenkrat v izkop vliti cca 300l vode, </t>
  </si>
  <si>
    <t>ki mora ponikniti v 10 min.÷15 min.).</t>
  </si>
  <si>
    <t xml:space="preserve">v mozničeni dilataciji je vgrajen PVC dilatacijski </t>
  </si>
  <si>
    <t xml:space="preserve">trak širine 20 cm, kot npr. Sika Waterbar </t>
  </si>
  <si>
    <t xml:space="preserve">PVC O-20, trak je pritrjen s kovinskimi sponkami </t>
  </si>
  <si>
    <t>na vodilno armaturno palico</t>
  </si>
  <si>
    <t>vse delavniške načrte za izvedbo fasade</t>
  </si>
  <si>
    <t>grafični prilogi - fasade</t>
  </si>
  <si>
    <t xml:space="preserve">širina macesnovega rombusa je lahko 95 oz. 190 mm, </t>
  </si>
  <si>
    <t>skladno s prikazom v grafični prilogi-fasade</t>
  </si>
  <si>
    <t>Dobava in montaža spuščenega tehničnega</t>
  </si>
  <si>
    <t>akustičnega stropa, dimenzije plošč 600 x 1200 x 16mm</t>
  </si>
  <si>
    <t>(Modul S), osnova je Standard MDF oplaščen z</t>
  </si>
  <si>
    <t>melaminsko laminacijo v dekorju po izboru projektanta.</t>
  </si>
  <si>
    <t>Plošče imajo robno obdelavo, ki omogoča</t>
  </si>
  <si>
    <t>posamično demontažo in montažo na skrito</t>
  </si>
  <si>
    <t>podkonstrukcijo. Robovi plošč so rahlo rondirani</t>
  </si>
  <si>
    <t>R3 mm . Perforacijo premera 4,6, 8 in 20mm</t>
  </si>
  <si>
    <t>v razmaku /16 oziroma izmenično 32mm po</t>
  </si>
  <si>
    <t>specifikaciji in načrtu projektanta. Zadnja</t>
  </si>
  <si>
    <t>stran plošče laminirana z akustičnim voalom</t>
  </si>
  <si>
    <t>Soundcontrol 60g/m2, V sekcijah z</t>
  </si>
  <si>
    <t>prezračevanjem in specifično večjo perforacijo</t>
  </si>
  <si>
    <t>se akustični filc ne vgradi!  Montirano na zakrito</t>
  </si>
  <si>
    <t>podkonstrukcijo izvedeno z Z-profili 19/50 mm</t>
  </si>
  <si>
    <t>prostonapeto položeno med kotni profili 31 / 31 mm</t>
  </si>
  <si>
    <t>ali T profili</t>
  </si>
  <si>
    <t>Izdelava fasadne obloge zunanjega stopnišča,</t>
  </si>
  <si>
    <r>
      <t>(črno barvano)</t>
    </r>
    <r>
      <rPr>
        <sz val="10"/>
        <rFont val="Arial"/>
        <family val="2"/>
        <charset val="238"/>
      </rPr>
      <t xml:space="preserve"> d= 30 mm</t>
    </r>
  </si>
  <si>
    <t>v sestavi</t>
  </si>
  <si>
    <t xml:space="preserve">Izdelava, dobava in montaža inox pletene mreže </t>
  </si>
  <si>
    <t>Haver&amp;Boecker, tip DOKA-MONO, Art. 1601,</t>
  </si>
  <si>
    <t xml:space="preserve">z zgornjo pritrditvijo in spodnjimi napenjalci, </t>
  </si>
  <si>
    <t>vse po tehnologiji in detajlih proizvajalca</t>
  </si>
  <si>
    <t>Lesena konstrukcija sten in strešnih plošč</t>
  </si>
  <si>
    <t>Skupaj lesena konstrukcija sten in strešnih plošč:</t>
  </si>
  <si>
    <t>LESENA KONSTRUKCIJA STEN IN STREŠNIH PLOŠČ</t>
  </si>
  <si>
    <t xml:space="preserve">v ceni upoštevati vse izreze v stenah in strehi ter </t>
  </si>
  <si>
    <t xml:space="preserve">izdelavo vseh prebojev, ki morajo biti prikazani </t>
  </si>
  <si>
    <t xml:space="preserve">na delavniških načrtih izdelanih s strani ponudnika </t>
  </si>
  <si>
    <t>in morajo biti zajeti v ceni posameznih postavk</t>
  </si>
  <si>
    <t>ves montažni, tesnilni in vezni material</t>
  </si>
  <si>
    <t>Obrezovanje krošnje in znižanje višine obstoječih</t>
  </si>
  <si>
    <t>dreves, PO navodilih projektanta</t>
  </si>
  <si>
    <t xml:space="preserve">vrata imajo zunanje špalete obdelane z ALU </t>
  </si>
  <si>
    <t>pločevino v barvi vratnega okvirja</t>
  </si>
  <si>
    <t>skrito samozapiralo in skrita vratna nasadila,</t>
  </si>
  <si>
    <t xml:space="preserve">Vsa okna in vrata imajo zunanje špalete obdelane z ALU </t>
  </si>
  <si>
    <t>pločevino v barvi okenskega ali vratnega okvirja</t>
  </si>
  <si>
    <r>
      <rPr>
        <b/>
        <sz val="10"/>
        <rFont val="Arial"/>
        <family val="2"/>
        <charset val="238"/>
      </rPr>
      <t>SS05</t>
    </r>
    <r>
      <rPr>
        <sz val="10"/>
        <rFont val="Arial"/>
        <family val="2"/>
        <charset val="238"/>
      </rPr>
      <t xml:space="preserve"> - enodelna steklena stena z vrati</t>
    </r>
  </si>
  <si>
    <t>Izdelava zunanjega stropa na zunanjih terasah,</t>
  </si>
  <si>
    <t>Izdelava finalnega tlaka na zunanjih terasah,</t>
  </si>
  <si>
    <t xml:space="preserve">obloga iz recikliranih materialov UPM Profi deck </t>
  </si>
  <si>
    <t xml:space="preserve">vključno z originalnimi podkonstrukcijskimi letvami, </t>
  </si>
  <si>
    <t>pritrdilnim materialom, ter originalnimi robnimi</t>
  </si>
  <si>
    <t xml:space="preserve">zaključki  </t>
  </si>
  <si>
    <t>izvajalec mora predložiti garancijo za</t>
  </si>
  <si>
    <t>materiale v dobi min. 5 let</t>
  </si>
  <si>
    <t xml:space="preserve">črt na cesti in parkirišču, črte šir. 12 cm z  </t>
  </si>
  <si>
    <t xml:space="preserve">reflektirajočo modro barvo, obračun po m1 </t>
  </si>
  <si>
    <t xml:space="preserve">reflektirajočo rumeno barvo, obračun po m1 </t>
  </si>
  <si>
    <t xml:space="preserve">Izdelava oz. nanašanje ropotnih oznak iz vroče </t>
  </si>
  <si>
    <t xml:space="preserve">obdelane  površine, </t>
  </si>
  <si>
    <t>plastike na asfaltno cestišče, izdelano</t>
  </si>
  <si>
    <t xml:space="preserve">iz reflektirajoče bele barve, obračun po m2 </t>
  </si>
  <si>
    <t xml:space="preserve">Dobava in montaža ograje BEKASPORT </t>
  </si>
  <si>
    <t>Alu pločevina deb. 1 mm</t>
  </si>
  <si>
    <t>Tip 2</t>
  </si>
  <si>
    <t>Tip 3</t>
  </si>
  <si>
    <t xml:space="preserve">z enokrilnimi vrati šir. 150 cm, komplet z </t>
  </si>
  <si>
    <t xml:space="preserve">Izdelava, dobava in montaža kovinskih ušes </t>
  </si>
  <si>
    <t xml:space="preserve">na atiko posameznih streh za pripenjanje </t>
  </si>
  <si>
    <t>samopovratnega varovala</t>
  </si>
  <si>
    <t>(za pregled in popravilo streh)</t>
  </si>
  <si>
    <t xml:space="preserve">Dobava samopovratnega sistema za varovanje </t>
  </si>
  <si>
    <t xml:space="preserve">pred padcem, z jekleno pletenico dolžine 20 m, </t>
  </si>
  <si>
    <t>ohišjem, ipd.</t>
  </si>
  <si>
    <t xml:space="preserve">Izdelava in montaža napisa </t>
  </si>
  <si>
    <t>»VRTEC OTONA ŽUPANČIČA, ENOTA ČEBELICA«,</t>
  </si>
  <si>
    <t xml:space="preserve">ki je zaščiten in prašno barvan v tonu po izboru </t>
  </si>
  <si>
    <t xml:space="preserve">projektanta, napis sestavljajo posamezne črke, </t>
  </si>
  <si>
    <t xml:space="preserve">temeljni premaz na osnovi akrilnih smol (kot PRIMER G). </t>
  </si>
  <si>
    <t xml:space="preserve">fino izravnava – 10 mm izvesti s hitrosušečo </t>
  </si>
  <si>
    <t>premazom, za zunanjo uporabo, d= 19 mm, š = 95 mm</t>
  </si>
  <si>
    <t xml:space="preserve">Križno lepljena plošča d = 10 cm                       </t>
  </si>
  <si>
    <t>kovinska podkonstrukcija</t>
  </si>
  <si>
    <t>Fermacell plošče deb. 10 mm</t>
  </si>
  <si>
    <t>bandažiranje stikov</t>
  </si>
  <si>
    <t>emulziranje</t>
  </si>
  <si>
    <t>zaključni silikatni sloj v barvi po izboru projektanta</t>
  </si>
  <si>
    <t>površina obdelana kot tlak v prostoru</t>
  </si>
  <si>
    <t>zgoraj Inox protismradni pokrov dim. 40*40 cm,</t>
  </si>
  <si>
    <t xml:space="preserve">Dobava in vgradnja lovilca maščob z usedalnikom </t>
  </si>
  <si>
    <t>mulja NV2, jašek PEHD fi 120 cm z obbetoniranjem</t>
  </si>
  <si>
    <t>4a</t>
  </si>
  <si>
    <t xml:space="preserve">črpalkami, elektro omarico in poliestrskimi </t>
  </si>
  <si>
    <t xml:space="preserve">pohodnimi pokrovi z vsemi priklopi in </t>
  </si>
  <si>
    <t>pomožnimi deli</t>
  </si>
  <si>
    <t>Dobava in montaža biološke cistilne naprave</t>
  </si>
  <si>
    <t>mulja NV5, jašek PEHD fi 100 cm z obbetoniranjem</t>
  </si>
  <si>
    <t xml:space="preserve">SBR REG 30 kot zakljucene funkcionalne enota s </t>
  </si>
  <si>
    <t>Oporni zid</t>
  </si>
  <si>
    <t>opornim zidom ter zasip</t>
  </si>
  <si>
    <t>podložni beton pod temeljem opornega zidu,</t>
  </si>
  <si>
    <t>Dobava in vgradnja armiranega betona v</t>
  </si>
  <si>
    <t xml:space="preserve">temelj opornega zidu, C 25/30, prerez </t>
  </si>
  <si>
    <t>konstrukcije 0,60 m3/m1, iz prane</t>
  </si>
  <si>
    <t xml:space="preserve">frakcije 0-32 mm </t>
  </si>
  <si>
    <t xml:space="preserve">oporni zid deb. 25 cm, C 25/30, prerez </t>
  </si>
  <si>
    <t>konstrukcije 0,25 m3/m2, iz prane</t>
  </si>
  <si>
    <t xml:space="preserve">frakcije 0-16 mm </t>
  </si>
  <si>
    <t>Izdelava dvostranskega opaža za AB oporni</t>
  </si>
  <si>
    <t xml:space="preserve">zid in temelj, prerez konstrukcije 0,25 m3/m2, </t>
  </si>
  <si>
    <t>razopaženje</t>
  </si>
  <si>
    <t xml:space="preserve">Dobava in vgradnja čepaste folije na notranji </t>
  </si>
  <si>
    <t>strani opornega zidu</t>
  </si>
  <si>
    <t>%</t>
  </si>
  <si>
    <r>
      <t xml:space="preserve">1-9 </t>
    </r>
    <r>
      <rPr>
        <b/>
        <sz val="10"/>
        <rFont val="Arial"/>
        <family val="2"/>
        <charset val="238"/>
      </rPr>
      <t>(oporni zid)</t>
    </r>
  </si>
  <si>
    <t xml:space="preserve">Nepredvidena dela v višini 3% za pozicije </t>
  </si>
  <si>
    <t>namestiti robni stiropor trak deb. 0,5 cm,</t>
  </si>
  <si>
    <t>(do maks. 50 m²), debelina estriha 5 cm,</t>
  </si>
  <si>
    <t>ob stenah je potrebno namestiti</t>
  </si>
  <si>
    <t>robni stiropor trak deb. 0,5 cm</t>
  </si>
  <si>
    <t xml:space="preserve">Ureditev gradbišča, ki zajema: </t>
  </si>
  <si>
    <t>postavitev gradbiščne ograje</t>
  </si>
  <si>
    <t>gradbiščni priklop na elektriko, vodovod</t>
  </si>
  <si>
    <t>postavitev začasnih prostorov za delavnice z opremo</t>
  </si>
  <si>
    <t>določitev in izvedba začasnih deponij</t>
  </si>
  <si>
    <t>postavitev prostorov za investitorja, izvajalca in nadzor</t>
  </si>
  <si>
    <t>izvedba ogrevanja v zimskem času</t>
  </si>
  <si>
    <t>izdelava začasnih skladišč</t>
  </si>
  <si>
    <t>sprotno čiščenje gradbišča</t>
  </si>
  <si>
    <t>Odstranitev obstoječe infrastrukture, jaški,</t>
  </si>
  <si>
    <t xml:space="preserve">odtočne cevi </t>
  </si>
  <si>
    <t>odtočni kanali - cevi</t>
  </si>
  <si>
    <t>betonski jaški</t>
  </si>
  <si>
    <t xml:space="preserve">kg </t>
  </si>
  <si>
    <t>vsi vidni opaži morajo biti kovinski</t>
  </si>
  <si>
    <t>vsi ostali opaži iz lesenih opažnih elementov</t>
  </si>
  <si>
    <t>Izdelava in montaža stopniščnih ograj izdelanih</t>
  </si>
  <si>
    <t>iz polnih ploščatih profilov dim. 80*8 mm</t>
  </si>
  <si>
    <t>profilov na razdalji 8 cm, vse je montirano</t>
  </si>
  <si>
    <t>v tlak z okroglimi distančniki, na vsakih</t>
  </si>
  <si>
    <t>50 cm, ograja je antikorozijsko zaščitena</t>
  </si>
  <si>
    <t>kg</t>
  </si>
  <si>
    <t>Izdelava, dobava in montaža Inox</t>
  </si>
  <si>
    <t>konstrukcije za pokrivanje stopnišča</t>
  </si>
  <si>
    <t>v zaklonišče, izdelanega iz Inox kvadratnih</t>
  </si>
  <si>
    <t>varjenih in spojenih v premično</t>
  </si>
  <si>
    <t>konstrukcijo za pokrivanje,</t>
  </si>
  <si>
    <t>kovinska konstrukcija se premika na</t>
  </si>
  <si>
    <t>premičnih kolescih na Inox okroglih</t>
  </si>
  <si>
    <t>cevnih profilih montiranih v AB steno,</t>
  </si>
  <si>
    <t>konstrukcija je segmentno pokrita -</t>
  </si>
  <si>
    <t>oblečena v Inox pločevino deb.</t>
  </si>
  <si>
    <t>0,6 mm, pod katero so nameščene</t>
  </si>
  <si>
    <t>Inox kovinska konstrukcija s kolesci</t>
  </si>
  <si>
    <t>Inox pločevina deb. 0,60 mm</t>
  </si>
  <si>
    <t>Inox profili - okrogla vodila</t>
  </si>
  <si>
    <t>OSB plošče deb. 12 mm</t>
  </si>
  <si>
    <t>pritrdilni material, ročaj</t>
  </si>
  <si>
    <t xml:space="preserve">OSB vodoodbojne plošče deb. 12 mm, </t>
  </si>
  <si>
    <t>v ceni upoštevati ves pritrdilni in montažni material</t>
  </si>
  <si>
    <t>Dobava in zasaditev različnih grmovnic, naslednjih vrst:</t>
  </si>
  <si>
    <t>Dišeča brogovita (Viburnum fragrans)</t>
  </si>
  <si>
    <t>Mirta (Myrtus communis)</t>
  </si>
  <si>
    <t>Oranževka (Choisya ternata)</t>
  </si>
  <si>
    <t>Pahljačasti javor (Acer palmatum)</t>
  </si>
  <si>
    <t>gnojenjem, zalivanjem in negovanjem (glej opombo)</t>
  </si>
  <si>
    <t>zalivanjem in negovanjem (glej opombo)</t>
  </si>
  <si>
    <t xml:space="preserve">komplet s kopanjem luknje, gnojenjem, </t>
  </si>
  <si>
    <t xml:space="preserve">Dobava in zasaditev dreves viš. min 200 cm, </t>
  </si>
  <si>
    <t>vrste Poljski javor (Acer campestre)</t>
  </si>
  <si>
    <t xml:space="preserve">s koreninsko grudo, komplet s kopanjem luknje, </t>
  </si>
  <si>
    <t>DDV 22%</t>
  </si>
  <si>
    <t>GOI dela</t>
  </si>
  <si>
    <t>ARMIRANOBETONSKA DELA</t>
  </si>
  <si>
    <t>TESARSKA DELA</t>
  </si>
  <si>
    <t>Izdelava in obdelava dilatacij:</t>
  </si>
  <si>
    <t xml:space="preserve">P O P I S     TEHNOLOGIJE ZAKLONIŠČA V ZAŠČITNI FUNKCIJI </t>
  </si>
  <si>
    <t>Zaklonišče</t>
  </si>
  <si>
    <t>ZA ZAŠČITNO FUNKCIJO DVONAMENSKEGA ZAKLONIŠČA</t>
  </si>
  <si>
    <t xml:space="preserve">OSNOVNE ZAŠČITE Z 82 ZAKLONILNIMI MESTI </t>
  </si>
  <si>
    <t xml:space="preserve">V KLETNI ETAŽI NADOMESTNEGA OBJEKTA </t>
  </si>
  <si>
    <t>1.0</t>
  </si>
  <si>
    <t>2.0</t>
  </si>
  <si>
    <t>3.0</t>
  </si>
  <si>
    <t>4.0</t>
  </si>
  <si>
    <t>5.0</t>
  </si>
  <si>
    <t>Splošno</t>
  </si>
  <si>
    <t>V cenah morajo biti zajeti potrebni deli, naprave, napeljave ter pritrdilni, tesnilni in mazivni material za zaščitno funkcijo zaklonišča, kot bo navedeno v popisu materiala.</t>
  </si>
  <si>
    <r>
      <t xml:space="preserve">Cene po sistemu </t>
    </r>
    <r>
      <rPr>
        <b/>
        <sz val="10"/>
        <rFont val="Arial"/>
        <family val="2"/>
        <charset val="238"/>
      </rPr>
      <t>- ključ v roke -</t>
    </r>
    <r>
      <rPr>
        <sz val="10"/>
        <rFont val="Arial"/>
        <family val="2"/>
        <charset val="238"/>
      </rPr>
      <t xml:space="preserve"> zajemajo dobavo na gradbišče, vgradnjo, nastavitve zahtevanih količin oz. izmenjav zraka, interni predpregled, tehnični preizkus zaklonišča, ki ga mora opraviti pooblaščeni zavod, izdaja potrdila o opravljenem tehničnem preizkusu zaklonišča, izdelavo navodil o obratovanju in 
vzdrževanju (POV), vse potrebne označitve prostorov in naprav, izdelava projekta izvedenih del (PID) ter predajo garancijske dokumentacije.</t>
    </r>
  </si>
  <si>
    <t>Navedeni znesek ne zajema gradbenih, opažerskih, pleskarskih in elektroinstalacijskih del in materialov, ki so za ta dela potrebni.</t>
  </si>
  <si>
    <t>Izvajalec gradbenih del mora v svoji ponudbi zajeti tudi opaženje in betoniranje vratnih kril vseh armiranobetonskih vrat.</t>
  </si>
  <si>
    <t>V prvi fazi del - ob opaženju in betoniranju spodnje plošče in sten zaklonišča - morajo biti dobavljeni in vgrajeni vsi deli in naprave točk 1.0 in 2.0.</t>
  </si>
  <si>
    <t>Puščanje odprtin in naknadna vgradnja delov in naprav iz popisov točk 1.0 in 2.0 po določilih pravilnika ni dopustno. Naknadna vgradnja ne zagotavlja zadostne statične in protiudarne trdnosti ter plinotesnosti zaklonišča.</t>
  </si>
  <si>
    <t>V drugi fazi del se dobavijo in vgradijo vsi deli in naprave točk 3.0 in 4.0.</t>
  </si>
  <si>
    <t>Dejavnosti iz točke 5.0 se izvajajo sprotno.</t>
  </si>
  <si>
    <t>Navedeni znesek ne zajema sedanjih ali novih davkov.</t>
  </si>
  <si>
    <t>Navedeni znesek ne zajema večjih odstopanj zaradi bistveno spremenjenih gospodarskih razmer.</t>
  </si>
  <si>
    <t>Projektant opozarja investitorja, da je zaradi posebnosti zakloniščne tehnologije krog proizvajalcev teh naprav in napeljav zelo omejen. To so gradbeni proizvodi, ki so vedno izdelani le za znanega naročnika in znano lokacijo vgradnje, kar pomeni individualno proizvodnjo, ki se aktivira šele ob posameznem naročilu. To je posebnost, ki velja na celotnem področju EU, ki pa pomeni dolge dobavne roke, saj teh izdelkov proizvajalci nimajo na zalogi.</t>
  </si>
  <si>
    <t>POPIS MATERIALA</t>
  </si>
  <si>
    <t>Splošne opombe, veljavne za celotno obdobje gradnje in za vse sodelujoče pri gradnji zaklonišča</t>
  </si>
  <si>
    <t>V prvi fazi del - ob opaženju in betoniranju spodnje plošče in sten zaklonišča - morajo biti dobavljeni in vgrajeni vsi deli in naprave, ki so v popisu točk 1.0 in 2.0.</t>
  </si>
  <si>
    <t>V drugi fazi del se dobavijo in vgradijo vsi deli in naprave, ki so v popisu točk 3.0 in 4.0.</t>
  </si>
  <si>
    <t>Cene gradbenih, opažerskih, pleskarskih in elektroinstalacijskih del in materialov, ki so za ta dela potrebni, morajo v ponudbah zajeti izvajalci naštetih del.</t>
  </si>
  <si>
    <t>VGRADNI DELI</t>
  </si>
  <si>
    <t>Opombe za pozicije točke 1.0 (prva faza gradnje zaklonišča):</t>
  </si>
  <si>
    <t>Vse cevi morajo biti vstavljene med opaže pred betoniranjem. Puščanje odprtin za naknadno vgradnjo cevi ni dovoljeno, ker 
ne zagotavlja ustrezne protiudarne trdnosti in plinotesnosti zaklonišča.</t>
  </si>
  <si>
    <t>Vsi kovinski deli morajo biti v celoti vroče cinkani, imeti morajo ustrezne prirobnice (DIN 2501) za nadgradnjo ventilov in cevnih podaljškov ter nastavke za pritrditev med opaže.</t>
  </si>
  <si>
    <t>Beton, ki se ob betoniranju sten in zgornje plošče zateče v cevi, je potrebno po razopaženju takoj odstraniti in vse cevi očistiti tudi znotraj.</t>
  </si>
  <si>
    <t>Sledove posušenega cementnega mleka je potrebno po razopaženju takoj obrisati, da ne bi prišlo do najedanja površine jeklenih delov in površinske zaščite.</t>
  </si>
  <si>
    <t>Cevi za prehode in tesnjenje kablov se vgradijo v vodoravni legi 200 mm pod stropom.</t>
  </si>
  <si>
    <t>Ravne in zalomljene cevi se vgradijo tako, da imajo prirobnice navpično lego.</t>
  </si>
  <si>
    <t>Zalomljene cevi se vgrajujejo v legi daljše središčnice vodoravno, navpično ali pod kotom 45°.</t>
  </si>
  <si>
    <t>Cevi, ki so predvidene za dovod in odvod zraka z ventili in 
loputami, na katerih je potrebno ročno posredovanje, se 
vgradijo tako, da je ročno posredovanje omogočeno odrasli 
osebi s tal (v prostoru z napravami, v smeri zapore vhoda in 
v smeri skladišča odpadkov in odplak). Medsebojna lega teh 
cevi je takšna, da je posredovanje na ventilih in loputah z 
ročicami medsebojno nemoteno. Lego in vgradnjo cevi mora prilagoditi dobavitelj sistema za zračenje v zaščitni funkciji 
glede na tip izbranih ventilov in loput.</t>
  </si>
  <si>
    <t>1.01</t>
  </si>
  <si>
    <t>Zalomljena jeklena cev z nastavkom za vgradnjo protiudarnega ventila (vel. 4) - DN 200/400 s prirobnico za pritrditev ventila 
in filtra – U-zalom</t>
  </si>
  <si>
    <t>1.02</t>
  </si>
  <si>
    <t>Ravna jeklena cev za dovod zraka na filtrirno-prezračevalno napravo pri zaščitnem zračenju</t>
  </si>
  <si>
    <t>DN 150/400 z eno prirobnico</t>
  </si>
  <si>
    <t>1.03</t>
  </si>
  <si>
    <t>Zalomljena jeklena cev za dovod zraka na filtrirno-prezračevalno napravo pri normalnem zračenju</t>
  </si>
  <si>
    <t>DN 200/400 z eno prirobnico, Z-zalom</t>
  </si>
  <si>
    <t>1.04</t>
  </si>
  <si>
    <t>Ravna jeklena cev za ventil za regulacijo nadtlaka</t>
  </si>
  <si>
    <t>DN 150/300 z eno prirobnico za odvod zraka preko zapore vhoda</t>
  </si>
  <si>
    <t>1.05</t>
  </si>
  <si>
    <t>DN 100/300 z eno prirobnico za odvod zraka preko skladišča odpadkov in odplak</t>
  </si>
  <si>
    <t>1.06</t>
  </si>
  <si>
    <t>Zalomljena jeklena cev za odvod zraka iz zapore vhoda pri zaščitnem in normalnem zračenju DN 150/400 z eno prirobnico, 
Z-zalom</t>
  </si>
  <si>
    <t>1.07</t>
  </si>
  <si>
    <t>Zalomljena jeklena cev za odvod zraka iz skladišča odpadkov in odplak pri zaščitnem in normalnem zračenju DN 150/400 z dvema prirobnicama, Z-zalom</t>
  </si>
  <si>
    <t>1.08</t>
  </si>
  <si>
    <t>Zalomljena jeklena cev ob jašku zasilnega izhoda za dovod zraka pri zaščitnem in normalnem zračenju DN 200/1600, L-zalom</t>
  </si>
  <si>
    <t>1.09</t>
  </si>
  <si>
    <t>Ravna jeklena cev za odvod kondenzne vode iz prostora peščenega predfiltra z nastavkom za zasun DN 25/600</t>
  </si>
  <si>
    <t>1.10</t>
  </si>
  <si>
    <t>Ravna jeklena cev za tesnjenje kablov</t>
  </si>
  <si>
    <t>DN 100/400 z nastavki za pritrditev med opaže</t>
  </si>
  <si>
    <t>1.11</t>
  </si>
  <si>
    <t>DN 100/300 z nastavki za pritrditev med opaže</t>
  </si>
  <si>
    <t>1.12</t>
  </si>
  <si>
    <t>Ravna jeklena cev za prehod vodovodne napeljave skozi steno 
DN 25/400 – obojestransko z navojno tuljavo</t>
  </si>
  <si>
    <t>1.13</t>
  </si>
  <si>
    <t>Ravna jeklena cev za prehod vodovodne napeljave skozi steno 
DN 20/300 – obojestransko z navojno tuljavo</t>
  </si>
  <si>
    <t>Skupaj vgradni deli:</t>
  </si>
  <si>
    <t>ZAPIRALNA SREDSTVA IN PRIBOR</t>
  </si>
  <si>
    <t>Opombe za pozicije točke 2.0 (prva faza gradnje zaklonišča):</t>
  </si>
  <si>
    <t>Vsa zapiralna sredstva morajo biti vstavljena med opaže pred betoniranjem. Puščanje odprtin za naknadno vgradnjo zapiralnih sredstev ni dovoljeno, ker ne zagotavlja ustrezne protiudarne trdnosti in plinotesnosti zaklonišča.</t>
  </si>
  <si>
    <t>Izvajalec gradbenih del mora ob dobavi zapiralnih sredstev dobiti vsa potrebna navodila za vgradnjo.</t>
  </si>
  <si>
    <t>Pred dobavo in vgradnjo je potrebno ponovno preveriti ustreznost smeri odpiranja vratnih kril vseh zapiralnih sredstev.</t>
  </si>
  <si>
    <t>Dobavitelj armiranobetonskih zapiralnih sredstev mora dobaviti okvirje in krila z vso potrebno armaturo, krila pa opaži in z betonom zapolni izvajalec gradbenih del po navodilih in ob prisotnosti dobavitelja.</t>
  </si>
  <si>
    <t>Izvajalec gradbenih del mora v svoji ponudbi zajeti tudi opaženje 
in betoniranje vratnih kril armiranobetonskih vrat (poz.: 2.01 in 2.02).</t>
  </si>
  <si>
    <t>Vsa armiranobetonska vrata morajo imeti kovinske dele zaščitene pred korozijo s temeljnim premazom, pred tehničnim preizkusom je te dele potrebno prebarvati s končnim premazom, ki ga določi arhitekt.</t>
  </si>
  <si>
    <t>Izbrani premaz po osušitvi ne sme biti škodljiv za zdravje v vročem stanju (pri 363 K).</t>
  </si>
  <si>
    <t>Vsa kovinska vrata morajo biti pocinkana, zato dodatni premaz ni potreben, je pa dopusten.</t>
  </si>
  <si>
    <t>Pri barvanju je potrebno zaščititi gumijasta tesnila, laminat za požarno zaščito tesnil, deklaracijske tablice ter nastavke za mazanje tečajev.</t>
  </si>
  <si>
    <t>Vsa med gradnjo poškodovana tesnila in trakove laminata za požarno zaščito tesnil je potrebno zamenjati z originalnimi materiali. Vsa nova tesnila morajo biti v enem kosu.</t>
  </si>
  <si>
    <t>2.01</t>
  </si>
  <si>
    <t>Armiranobetonska protiudarna vrata, plinotesna in požarna (EI-90), s priborom za odmik ruševin, za nadtlak 300 kPa, z vgrajenim gumijastim tesnilom, z zapiralnim in blokadnim mehanizmom, z obojestransko označenimi smermi odpiranja in zapiranja, z dimenzijami 1000/2050/200 mm - leva</t>
  </si>
  <si>
    <t>2.02</t>
  </si>
  <si>
    <t>Armiranobetonska protiudarna vrata, plinotesna in požarna (EI-90), s priborom za odmik ruševin, za nadtlak 300 kPa, z vgrajenim gumijastim tesnilom, z zapiralnim in blokadnim mehanizmom, z obojestransko označenimi smermi odpiranja in zapiranja, z dimenzijami 825/2050/200 mm - leva</t>
  </si>
  <si>
    <t>2.03</t>
  </si>
  <si>
    <t>Jeklena, plinotesna in požarna vrata (EI-90), za nadtlak 10 kPa, 
z vgrajenim gumijastim tesnilom, z zapiralnim mehanizmom, z obojestransko označenimi smermi odpiranja in zapiranja ter z dimenzijami 1000/2050/100 mm – desna</t>
  </si>
  <si>
    <t>2.04</t>
  </si>
  <si>
    <t>Jeklena, plinotesna in požarna vrata (EI-90), za nadtlak 10 kPa, 
z vgrajenim gumijastim tesnilom, z zapiralnim mehanizmom, z obojestransko označenimi smermi odpiranja in zapiranja, z dimenzijami 825/2050/100 mm – desna</t>
  </si>
  <si>
    <t>2.05</t>
  </si>
  <si>
    <t>Jeklena, plinotesna in požarna vratca (EI-90), za nadtlak 10 kPa, 
z vgrajenim gumijastim tesnilom, z zapiralnim mehanizmom, z obojestransko označenimi smermi odpiranja in zapiranja, z dimenzijami 600/800 mm - desna</t>
  </si>
  <si>
    <t>2.06</t>
  </si>
  <si>
    <t>Kovinska notranja vrata z rešetkami za izenačevanje tlakov med prostori, z zapiralnim mehanizmom, z dimenzijami 825/2050 mm</t>
  </si>
  <si>
    <t>2.07</t>
  </si>
  <si>
    <t>Kovinska notranja vrata z rešetkami za izenačevanje tlakov med prostori, s samozapiralnim mehanizmom, z dimenzijami 825/2050 mm</t>
  </si>
  <si>
    <t>2.08</t>
  </si>
  <si>
    <t>Armiranobetonski pokrov z okvirjem in mehanizmom za vodoravno zapiranje jaška zasilnega izhoda, vodotesen, smer odpiranja navzdol, 50 kN</t>
  </si>
  <si>
    <t>2.09</t>
  </si>
  <si>
    <t>Vitel za varno odpiranje in zapiranje pokrova jaška zasilnega izhoda z notranje strani hodnika zasilnega izhoda v smeri navzdol</t>
  </si>
  <si>
    <t>2.10</t>
  </si>
  <si>
    <t>Lestev za jašek zasilnega izhoda in za dostop do peščenega predfiltra, montažna, z nastavki za pritrditev</t>
  </si>
  <si>
    <t>t.m.</t>
  </si>
  <si>
    <t>Skupaj zapiralna sredstva in pribor:</t>
  </si>
  <si>
    <t>SISTEM ZA ZRAČENJE ZAKLONIŠČA V ZAŠČITNI FUNKCIJI IN UVODNICE ZA TESNJENJE KABLOV</t>
  </si>
  <si>
    <t>Opombe za pozicije točke 3.0 (druga faza gradnje 
zaklonišča):</t>
  </si>
  <si>
    <t>Ob posameznih pozicijah mora biti že zajeta potrebna količina tesnilnega, mazalnega pritrdilnega in povezovalnega materiala, skladnega s tipi posameznih delov in naprav.</t>
  </si>
  <si>
    <t>Jekleni deli morajo biti vroče cinkani (razen litoželeznih) ali na kvalitetno primerljiv način zaščiteni pred korozijo.</t>
  </si>
  <si>
    <t>3.01</t>
  </si>
  <si>
    <t>Protiudarni ventil (vel. 4) za dovod zraka s prigrajenim filtrom za grobi prah DN 200</t>
  </si>
  <si>
    <t>3.02</t>
  </si>
  <si>
    <t>Nadtlačni protiudarni ventil za odvod zraka iz zapore vhoda in iz skladišča odpadkov DN 150</t>
  </si>
  <si>
    <t>3.03</t>
  </si>
  <si>
    <t>Regulacijski ventil za odvod zraka DN 150</t>
  </si>
  <si>
    <t>3.04</t>
  </si>
  <si>
    <t>Regulacijski ventil za odvod zraka DN 100</t>
  </si>
  <si>
    <t>3.05</t>
  </si>
  <si>
    <t>Vroče cinkana rešetka za peščeni predfilter</t>
  </si>
  <si>
    <r>
      <t>m</t>
    </r>
    <r>
      <rPr>
        <vertAlign val="superscript"/>
        <sz val="10"/>
        <rFont val="Arial"/>
        <family val="2"/>
        <charset val="238"/>
      </rPr>
      <t>2</t>
    </r>
  </si>
  <si>
    <t>3.06</t>
  </si>
  <si>
    <t>Atestirani peščeni granulat, eruptivnega porekla, odprašen, zrna granulacije 4-8 mm, embaliran v vrečah s težo največ 30 kg</t>
  </si>
  <si>
    <r>
      <t>m</t>
    </r>
    <r>
      <rPr>
        <vertAlign val="superscript"/>
        <sz val="10"/>
        <rFont val="Arial"/>
        <family val="2"/>
        <charset val="238"/>
      </rPr>
      <t>3</t>
    </r>
  </si>
  <si>
    <t>3.07</t>
  </si>
  <si>
    <t>Vmesna zalomljena cev DN 150 za dovod zraka na filtrirno-prezračevalno napravo pri zaščitnem zračenju, z dvema prirobnicama – L-zalom</t>
  </si>
  <si>
    <t>3.08</t>
  </si>
  <si>
    <t>Vmesna zalomljena cev DN 200 za dovod zraka na filtrirno-prezračevalno napravo pri normalnem zračenju, z dvema prirobnicama – L-zalom</t>
  </si>
  <si>
    <t>3.09</t>
  </si>
  <si>
    <t>Krogelni zasun za plinotesno in vodotesno zapiranje odvoda kondenzne vode DN 25 iz prostora peščenega predfiltra</t>
  </si>
  <si>
    <t>3.10</t>
  </si>
  <si>
    <t>Plinotesna loputa z ročico DN 200-RS</t>
  </si>
  <si>
    <t>3.11</t>
  </si>
  <si>
    <t>Plinotesna loputa z ročico DN 150-RS</t>
  </si>
  <si>
    <t>3.12</t>
  </si>
  <si>
    <t>Plinotesna loputa z ročico DN 100-RS</t>
  </si>
  <si>
    <t>3.13</t>
  </si>
  <si>
    <r>
      <t>Prezračevalna naprava z ročnim in električnim pogonom 
(400 V, 50 Hz, 400 W, IP 54), pogonsko ročico, stikalom, prikazovalnikom pretoka zraka (načina zračenja), z navodilom 
za uporabo v različnih načinih zračenja, za nazivni pretok 
najmanj 600 m</t>
    </r>
    <r>
      <rPr>
        <vertAlign val="superscript"/>
        <sz val="10"/>
        <rFont val="Arial"/>
        <family val="2"/>
        <charset val="238"/>
      </rPr>
      <t>3</t>
    </r>
    <r>
      <rPr>
        <sz val="10"/>
        <rFont val="Arial"/>
        <family val="2"/>
        <charset val="238"/>
      </rPr>
      <t>/h</t>
    </r>
  </si>
  <si>
    <t>3.14</t>
  </si>
  <si>
    <r>
      <t>Filter za RBK-zaščito s priključnima prirobnicama, s podnožjem 
za vgradnjo in pritrditev, za nazivni pretok 200 m</t>
    </r>
    <r>
      <rPr>
        <vertAlign val="superscript"/>
        <sz val="10"/>
        <rFont val="Arial"/>
        <family val="2"/>
        <charset val="238"/>
      </rPr>
      <t>3</t>
    </r>
    <r>
      <rPr>
        <sz val="10"/>
        <rFont val="Arial"/>
        <family val="2"/>
        <charset val="238"/>
      </rPr>
      <t>/h in padec 
tlaka največ 600 Pa; filter mora imeti veljavni certifikat in 
nalepko KI Ljubljana</t>
    </r>
  </si>
  <si>
    <t>3.15</t>
  </si>
  <si>
    <t>Razstavljiva spojka s prirobnicama in gibljivimi cevmi za hitro priključitev filtra za RBK-zaščito, vse skladno s tipom 
dobavljenega filtra</t>
  </si>
  <si>
    <t>3.16</t>
  </si>
  <si>
    <t>Tekočinski merilnik nadtlaka (U-cevka) z merilnim območjem najmanj 1500 Pa</t>
  </si>
  <si>
    <t>3.17</t>
  </si>
  <si>
    <t>Pribor za neprekinjeno cevno povezavo merilnika nadtlaka 
v hodnik zasilnega izhoda, z zasunom</t>
  </si>
  <si>
    <t>3.18</t>
  </si>
  <si>
    <t>Merilnik temperature zraka (od 0 do + 40 °C)</t>
  </si>
  <si>
    <t>in relativne vlažnosti zraka (od 20 do 100 %)</t>
  </si>
  <si>
    <t>3.19</t>
  </si>
  <si>
    <t>Jeklena spiro cev za razvod zraka s potrebnimi fazonskimi 
kosi DN 200</t>
  </si>
  <si>
    <t>3.20</t>
  </si>
  <si>
    <t>Jeklena spiro cev za razvod zraka s potrebnimi fazonskimi 
kosi DN 160</t>
  </si>
  <si>
    <t>3.21</t>
  </si>
  <si>
    <t>Jeklena spiro cev za razvod zraka s potrebnimi fazonskimi 
kosi DN 100</t>
  </si>
  <si>
    <t>3.22</t>
  </si>
  <si>
    <t>Prezračevalni ventil za dovod zraka DN 160</t>
  </si>
  <si>
    <t>3.23</t>
  </si>
  <si>
    <t>Prezračevalni ventil za dovod zraka DN 100</t>
  </si>
  <si>
    <t>3.24</t>
  </si>
  <si>
    <t>Pribor za vertikalno elastično obešanje spiro cevi
DN 200 za razvod zraka</t>
  </si>
  <si>
    <t>3.25</t>
  </si>
  <si>
    <t>Pribor za vertikalno elastično obešanje spiro cevi
DN 160 za razvod zraka</t>
  </si>
  <si>
    <t>3.26</t>
  </si>
  <si>
    <t>Pribor za vertikalno elastično obešanje spiro cevi
DN 100 za razvod zraka</t>
  </si>
  <si>
    <t>3.27</t>
  </si>
  <si>
    <t>Regulacijska loputa DN 160</t>
  </si>
  <si>
    <t>3.28</t>
  </si>
  <si>
    <t>Regulacijska loputa DN 100</t>
  </si>
  <si>
    <t>3.29</t>
  </si>
  <si>
    <t>Tesnilna uvodnica s polnilnimi kosi za tesnjenje kablov 
DN 100</t>
  </si>
  <si>
    <t>3.30</t>
  </si>
  <si>
    <t>Zaščitna plošča z mrežico za zunanjo stran cevi za odvod 
zraka DN 150</t>
  </si>
  <si>
    <t>3.31</t>
  </si>
  <si>
    <t>Vmesna spiro cevna povezava z dušilno loputo</t>
  </si>
  <si>
    <t>za priključitev filtrirno-prezračevalne naprave na dovodna 
priključka normalnega in zaščitnega zračenja DN 200/150</t>
  </si>
  <si>
    <t>3.32</t>
  </si>
  <si>
    <t>Ravna vmesna cev za nadgradnjo plinotesne lopute nad ventilom 
za regulacijo nadtlaka DN 100 z dvema prirobnicama</t>
  </si>
  <si>
    <t>3.33</t>
  </si>
  <si>
    <t>Ravna vmesna cev za nadgradnjo plinotesne lopute nad ventilom
za regulacijo nadtlaka DN 150 z dvema prirobnicama</t>
  </si>
  <si>
    <t>3.34</t>
  </si>
  <si>
    <t>Detektor ogljikovega monoksida (s kabelsko povezavo krmilno-signalnega dela in senzorja), z napajalnima električnima priključkoma 230 in 24 V, s svetlobnim in zvočnim alarmom, kalibriran na alarmni prag 50 ppm CO, z navodilom za uporabo</t>
  </si>
  <si>
    <t>3.35</t>
  </si>
  <si>
    <t>Jekleni čep DN 25 za obojestransko plinotesno zatesnitev 
cevi vodovodne napeljave do uporabe vodovodnega 
priključka</t>
  </si>
  <si>
    <t>3.36</t>
  </si>
  <si>
    <t>Jekleni čep DN 20 za obojestransko plinotesno zatesnitev 
cevi vodovodne napeljave do uporabe vodovodnega 
priključka</t>
  </si>
  <si>
    <t>Skupaj :</t>
  </si>
  <si>
    <t>BIVALNA, SANITARNA IN POMOŽNA OPREMA</t>
  </si>
  <si>
    <t>Opombe za pozicije točke 4.0 (druga faza gradnje 
zaklonišča):</t>
  </si>
  <si>
    <t>V posameznih pozicijah mora biti zajet ves potreben pritrdilni in povezovalni material, skladen s tipi naprav in opreme.</t>
  </si>
  <si>
    <t>Po prilogi A je potrebno zaklonišča opremiti še z nosilnimi okvirji za suha stranišča, kar pa velja le v primeru, ko so v zaklonišču vgrajena mokra stranišča z odtoki, ki jih je na ta način potrebno preurediti v suha stranišča. V tem zaklonišču sta vgrajeni le dve suhi stranišči, zato v popisu ni predvidena dobava teh nosilnih okvirjev.</t>
  </si>
  <si>
    <t>Po prilogi A je potrebno vsako zaklonišče, ki ima ambulanto, opremiti tudi s papirjem za medicinske potrebe (5 zavitkov za zaklonišče do 100 zaklonilnih mest oziroma 10 zavitkov za zaklonišče nad 100 do 300 zaklonilnih mest). V zaklonišču v tem objektu ni ambulante, zato dobava papirja za medicinske potrebe ni potrebna in ga popis ne zajema.</t>
  </si>
  <si>
    <t>Sedežno-ležalne in ležalne konstrukcije morajo biti dobavljene in vgrajene demontažno v količini za 2/3 zaklonilnih mest kot sedeži in za 1/3 zaklonilnih mest kot ležišča, z vmesnimi vzdolžnimi in prečnimi hodniki, skladno z zahtevami predpisa. Popis predvideva aluminijaste konstrukcije z nerjavnimi objemkami in platni iz umetnih vlaken, ki ne plesnijo. Te konstrukcije je mogoče tudi pozneje preurejati na več ležišč ali več sedežev. V funkciji zaklonišča za drugi namen pa je mogoče ležišča uporabiti kot police za shranjevanje materiala, če se na ležišče predhodno položi vlaknena plošča. Dobavitelj mora ta del popisa (pozicije 4.01, 4.02, 4.03 in 4.04) prilagoditi svojim kataloškim podatkom in v celoti zahtevam predpisa.</t>
  </si>
  <si>
    <t>4.01</t>
  </si>
  <si>
    <t>Sedežno - ležalna konstrukcija, 3 - etažna s priborom za povezavo in pritrditev - osnovna</t>
  </si>
  <si>
    <t>4.02</t>
  </si>
  <si>
    <t>Sedežno - ležalna kombinacija, 3 - etažna s priborom za povezavo in pritrditev – vzdolžno priključna</t>
  </si>
  <si>
    <t>4.03</t>
  </si>
  <si>
    <t>Sedežno - ležalna kombinacija, 3 – etažna s priborom za povezavo in pritrditev – vzporedno priključna</t>
  </si>
  <si>
    <t>4.04</t>
  </si>
  <si>
    <t>Sedežno – ležalna kombinacija, 3 – etažna s priborom za povezavo in pritrditev – kotno priključna</t>
  </si>
  <si>
    <t>4.05</t>
  </si>
  <si>
    <t>Odprti kovinski regal za hrano in pribor, sestavljiv z vijačnimi zvezami</t>
  </si>
  <si>
    <t>4.06</t>
  </si>
  <si>
    <t>Kovinska omara za pribor in potrošni material</t>
  </si>
  <si>
    <t>4.07</t>
  </si>
  <si>
    <t>Omarica s kompletom za prvo pomoč</t>
  </si>
  <si>
    <t>4.08</t>
  </si>
  <si>
    <t>Plastična posoda s pokrovom - za odplake,</t>
  </si>
  <si>
    <t>s prostornino 30 litrov za skupno potrebno prostornino 
(1 liter na dan za osebo za sedem dni = 574 litrov)</t>
  </si>
  <si>
    <t>4.09</t>
  </si>
  <si>
    <t>Plastična posoda s pokrovom - za fekalije,</t>
  </si>
  <si>
    <t>s prostornino 30 litrov za skupno potrebno prostornino 
(1,3 litra na dan za osebo za sedem dni = 747 liter)</t>
  </si>
  <si>
    <t>4.10</t>
  </si>
  <si>
    <t>Plastična posoda s pokrovom - za odpadke,</t>
  </si>
  <si>
    <t>s prostornino 30 litrov za skupno potrebno prostornino 
(2 litra na dan za osebo za sedem dni = 1148 litrov)</t>
  </si>
  <si>
    <t>4.11</t>
  </si>
  <si>
    <t>Plastična posoda s pipico - za pitno vodo, 
s prostornino 20 litrov za skupno potrebno prostornino 
v zaklonišču (3 litre na dan za osebo za sedem 
dni = za 1722 litrov)</t>
  </si>
  <si>
    <t>4.12</t>
  </si>
  <si>
    <t>Suho stranišče s podnožjem</t>
  </si>
  <si>
    <t>4.13</t>
  </si>
  <si>
    <t>Nosilec posode za vodo in vedro, emajlirani umivalnik za stensko pritrditev, z odtokom v vedro</t>
  </si>
  <si>
    <t>4.14</t>
  </si>
  <si>
    <t>Tablice za označitev dostopa in namembnosti prostorov v zaklonišču</t>
  </si>
  <si>
    <t>4.15</t>
  </si>
  <si>
    <t>Zakloniščni red z načrtom zaklonišča in z označenimi potmi umika iz zaklonišča – 2 × plastificirani A3</t>
  </si>
  <si>
    <t>4.16</t>
  </si>
  <si>
    <t>Montažne predelne stene s povezovalnim in pritrdilnim priborom 
za ureditev straniščnih kabin ter shrambe vode in opreme, 
višine 2 m</t>
  </si>
  <si>
    <t>4.17</t>
  </si>
  <si>
    <t>Pribor za vrata v montažnih predelnih stenah straniščnih kabin</t>
  </si>
  <si>
    <t>4.18</t>
  </si>
  <si>
    <t>Komplet gasilske in samoreševalne opreme za reševanje iz zaklonišča (po prilogi A, Ur. l. RS št. 26/98 in 38/01):</t>
  </si>
  <si>
    <t>gasilni aparat na vodo V9</t>
  </si>
  <si>
    <t>rezervna tesnila za vrata (SR)</t>
  </si>
  <si>
    <t>zavitek</t>
  </si>
  <si>
    <t>nosila za poškodovance</t>
  </si>
  <si>
    <t>zložljiva nosila za poškodovance</t>
  </si>
  <si>
    <t>nosilni okvir za suho stranišče</t>
  </si>
  <si>
    <t>črne PVC vrečke za suho stranišče</t>
  </si>
  <si>
    <t>(po 100 kosov za eno stranišče )</t>
  </si>
  <si>
    <t>toplotno - odporna tesnilna vrv (bela)</t>
  </si>
  <si>
    <t>zvitek</t>
  </si>
  <si>
    <t>dvigalka 100 kN</t>
  </si>
  <si>
    <t>rezervne vrečke za posodo z odpadki za 30 litrov</t>
  </si>
  <si>
    <t>vsebine (po 10 kosov na eno posodo z odpadki, v tem zaklonišču je 84 posod)</t>
  </si>
  <si>
    <t>sredstvo za konzervacijo pitne vode (za celotni</t>
  </si>
  <si>
    <t>volumen posod za pitno vodo, odmerjeno v zavitkih</t>
  </si>
  <si>
    <t>za posamezno posodo, v količini za celotno število</t>
  </si>
  <si>
    <t>posod; v tem zaklonišču je predvidenih 315 posod)</t>
  </si>
  <si>
    <t>dodatno pa še osnovni komplet na plošči,</t>
  </si>
  <si>
    <t>ki se namesti na steno v zapori vhoda ter v</t>
  </si>
  <si>
    <t>zapori zasilnega izhoda in vsebuje sledeče</t>
  </si>
  <si>
    <t>predpisano ročno orodje:</t>
  </si>
  <si>
    <t>-</t>
  </si>
  <si>
    <t>kladivo 1500 g (1 kos)</t>
  </si>
  <si>
    <t>kladivo 2000 g (1 kos)</t>
  </si>
  <si>
    <t>klini iz trdega lesa (250×80×40) mm, (6 kosov)</t>
  </si>
  <si>
    <t>matični ključ (46 mm, 1 kos)</t>
  </si>
  <si>
    <t>zložljiva lopata (1 kos)</t>
  </si>
  <si>
    <t>sekač za beton – koničasti 400 mm (1 kos)</t>
  </si>
  <si>
    <t>sekač za beton – koničasti 500 mm (1 kos)</t>
  </si>
  <si>
    <t>sekač za beton – ravni 500 mm (1 kos)</t>
  </si>
  <si>
    <t>obod žage za kovino – 300 mm (1 kos)</t>
  </si>
  <si>
    <t>sekira navadna – večja (1 kos)</t>
  </si>
  <si>
    <t>kramp (1 kos)</t>
  </si>
  <si>
    <t>lomilni drog 1,2 m (1 kos)</t>
  </si>
  <si>
    <t>sekira manjša z nastavkom za izruvanje</t>
  </si>
  <si>
    <t>žebljev (1 kos)</t>
  </si>
  <si>
    <t>lističi za žago za kovino (300×22)mm, (10 kosov)</t>
  </si>
  <si>
    <t>ročna žaga za les 500 mm</t>
  </si>
  <si>
    <t>Skupaj bivalna, sanitarna in pomožna oprema:</t>
  </si>
  <si>
    <t>VGRADNJA NAPRAV, NAPELJAV IN OPREME TER OSTALE DEJAVNOSTI</t>
  </si>
  <si>
    <t>Opombe za pozicije točke 5.0 (obe fazi gradnje zaklonišča):</t>
  </si>
  <si>
    <t>Nepredvidena dela se opravijo po predhodnem naročilu, načrtu in dogovoru o vrednosti teh del, s potrditvijo nadzorne organizacije.</t>
  </si>
  <si>
    <t>V poziciji 5.04 mora biti zajeta tudi demontaža in urejeno vskladiščenje bivalne, sanitarne in pomožne (zakloniščne)
opreme zaradi sprostitve prostorov za funkcijo za drugi (mirnodobni) namen zaklonišča - po pozitivnem tehničnem preizkusu zaklonišča!</t>
  </si>
  <si>
    <t>5.01</t>
  </si>
  <si>
    <t>Namestitev vgradnih delov v opaže</t>
  </si>
  <si>
    <t>- pozicije od 1.01 do 1.13</t>
  </si>
  <si>
    <t>5.02</t>
  </si>
  <si>
    <t>Vgradnja zapiralnih sredstev in pribora v opaže in na stene</t>
  </si>
  <si>
    <t>- pozicije od 2.01 do 2.10</t>
  </si>
  <si>
    <t>5.03</t>
  </si>
  <si>
    <t>Vgradnja sistema za zračenje zaklonišča v zaščitni funkciji</t>
  </si>
  <si>
    <t>in uvodnice za tesnjenje kablov</t>
  </si>
  <si>
    <t>- pozicije od 3.01 do 3.36</t>
  </si>
  <si>
    <t>5.04</t>
  </si>
  <si>
    <t>Vgradnja bivalne, sanitarne in pomožne opreme</t>
  </si>
  <si>
    <t>- pozicije od 4.01 do 4.18</t>
  </si>
  <si>
    <t>5.05</t>
  </si>
  <si>
    <t>Izdelava navodil za uporabo, servisiranje in vzdrževanje sistema za zračenje in zaklonišča kot celote v zaščitni funkciji</t>
  </si>
  <si>
    <t>(projekt za obratovanje in vzdrževanje - POV)</t>
  </si>
  <si>
    <t>5.06</t>
  </si>
  <si>
    <t>Nastavitve prezračevalnih količin in tlakov sistema za zračenje v zaščitni funkciji zaklonišča</t>
  </si>
  <si>
    <t>5.07</t>
  </si>
  <si>
    <t>Predhodni preizkus celotnega zaklonišča in priprava zaklonišča na tehnični preizkus (za vse izvajalce v zaklonišču - brez izdaje javne listine)</t>
  </si>
  <si>
    <t>5.08</t>
  </si>
  <si>
    <t>Tehnični preizkus zaklonišča kot celote za pridobitev javne listine (potrdila o opravljenem tehničnem preizkusu zaklonišča), kar izvede pooblaščeni zavod</t>
  </si>
  <si>
    <t>5.09</t>
  </si>
  <si>
    <t>Izdelava elaborata o preureditvi zaklonišča iz funkcije za drugi namen v zaščitno funkcijo</t>
  </si>
  <si>
    <t>5.10</t>
  </si>
  <si>
    <t>Dobava, nastavitev in izpolnitev knjige vzdrževanja z začetnimi podatki</t>
  </si>
  <si>
    <t>5.11</t>
  </si>
  <si>
    <t>Seznanitev predstavnika uporabnika z načini uporabe in vzdrževanja zaklonišča</t>
  </si>
  <si>
    <t>5.12</t>
  </si>
  <si>
    <t>Izdelava posnetka in projekta izvedenih del za zaklonišče v obsegu dobave in del po tem popisu (PID)</t>
  </si>
  <si>
    <t>5.13</t>
  </si>
  <si>
    <t>kpliranje vse potrebne in spremljajoče dokumentacije (certifikati, izjave o skladnosti, navodila, garancijski listi, poročila in zapisniki o meritvah, itd.) v obsegu dobave in del po tem popisu</t>
  </si>
  <si>
    <t>5.14</t>
  </si>
  <si>
    <t>Sodelovanje na operativnih sestankih na gradbišču</t>
  </si>
  <si>
    <t>5.15</t>
  </si>
  <si>
    <t>Stroški transporta, souporabe pomožnih objektov, napeljav in zavarovanja na gradbišču</t>
  </si>
  <si>
    <t>Skupaj vgradnja naprav, napeljav in opreme ter ostale dejavnosti:</t>
  </si>
  <si>
    <r>
      <t xml:space="preserve">ograja </t>
    </r>
    <r>
      <rPr>
        <b/>
        <sz val="10"/>
        <rFont val="Arial"/>
        <family val="2"/>
        <charset val="238"/>
      </rPr>
      <t>OG07,</t>
    </r>
    <r>
      <rPr>
        <sz val="10"/>
        <rFont val="Arial"/>
        <family val="2"/>
        <charset val="238"/>
      </rPr>
      <t xml:space="preserve"> dim. ograje 554+554+140*100 cm</t>
    </r>
  </si>
  <si>
    <t xml:space="preserve">stojkah, s ploščatim železom deb. 4 mm na </t>
  </si>
  <si>
    <t>zgornji ploskvi elementa (vse po detajlu)</t>
  </si>
  <si>
    <t xml:space="preserve">P O P I S     S T R O J N I H   I N S T A L A C I J </t>
  </si>
  <si>
    <t>Strojne instalacije</t>
  </si>
  <si>
    <t xml:space="preserve">P O P I S     E L E K T R O I N S T A L A C I J </t>
  </si>
  <si>
    <t>Elektroinstalacije</t>
  </si>
  <si>
    <t>REKAPITULACIJA STROJNIH INSTALACIJ</t>
  </si>
  <si>
    <t>€ skupaj</t>
  </si>
  <si>
    <t>I.</t>
  </si>
  <si>
    <t>II.</t>
  </si>
  <si>
    <t>III.</t>
  </si>
  <si>
    <t>IV.</t>
  </si>
  <si>
    <t>V.</t>
  </si>
  <si>
    <t>OPOMBA:</t>
  </si>
  <si>
    <t xml:space="preserve">Navedena oprema oz. material je informativnega značaja, ki odgovarja zahtevani kvaliteti. Če bo ponujena drugačna oprema oz. material, mora biti enake ali boljše kvalitete.
</t>
  </si>
  <si>
    <t>Če se ugotovi, da je ponujena oprema oz. materiali slabše kvalitete kot projektirano oziroma ne dosega zahtevane parametre, bo izvajalec vgradil opremo oz. materiale po projektni dokumentaciji.</t>
  </si>
  <si>
    <t>OGREVANJE IN HLAJENJE</t>
  </si>
  <si>
    <t>VODOVOD</t>
  </si>
  <si>
    <t>PREZRAČEVANJE</t>
  </si>
  <si>
    <t>PLIN</t>
  </si>
  <si>
    <t>Pri izdelavi ponudbe na podlagi predmetnega popisa je potrebno v ceni posamezne enote ali sistema navedenega v popisu upoštevati:</t>
  </si>
  <si>
    <t>Dobavo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t>
  </si>
  <si>
    <t>Pripravo dokumentacije skladno s »Pravilnikom o gradbenih proizvodih«, ki jo izvajalec pred montažo preda nadzornemu organu (atesti, izjave o skladnosti, CE certifikati, tehnična soglasja…)</t>
  </si>
  <si>
    <t>Montažo materiala, izvedeno s strani strokovno usposobljene osebe, po potrebi osebe, ki je pooblaščena za montažo. Vsa oprema mora biti montirana skladno z navodili proizvajalca. V sklopu montaže je potrebno upoštevati ves drobni montažni in tesnilni material, pripravljalna in zaključna dela, izdelavo morebiti potrebnih prebojev in dolbenj.</t>
  </si>
  <si>
    <t>Zaščito vgrajenega materiala na objektu proti poškodbam nastalim zaradi izvajanja gradbenih ali ostalih del po vgradnji materiala.</t>
  </si>
  <si>
    <t>Pripravo dokumentacije o ustrezni montaži elementov ali naprav z zapisniki o kontroli električnih in cevnih povezav posamezne naprave ali zagonu naprav s strani za to pooblaščene organizacije ali proizvajalca, če je to potrebno.</t>
  </si>
  <si>
    <t>Pregled vseh elementov aktivne in pasivne požarne zaščite s strani pooblaščene organizacije, pridobivanje izjav o ustreznosti izvedenih del in montaže. Vsi elementi sistemov aktivne ali pasivne požarne zaščite morajo biti ustrezno označeni in dokumentirani.</t>
  </si>
  <si>
    <t>Izpiranje in čiščenje vseh cevnih instalacij.</t>
  </si>
  <si>
    <t>Tlačne, tesnostne in ostale potrebne preizkuse sistemov z zapisniki o izvedbah preizkusov, podpisanimi s strani nadzornega organa. V kolikor je za posamezno instalacijo potrebno pridobiti ustrezno dokumentacijo drugega podjetja (plin, vodovod, vročevod), je potrebno upoštevati stroške nadzora s strani tega podjetja, naročilo preskusov in pridobitev dokumentacije o ustreznosti in uspešno opravljenih preizkusih.</t>
  </si>
  <si>
    <t>Preskus hidrantnega omrežja ki je sestavljen iz pregleda dokumentacije in preizkusa hidrantnega omrežja ter pridobitev pisnega poročila o ustreznosti hidrantnega omrežja.</t>
  </si>
  <si>
    <t>Dezinfekcijo sistemov pitne vode ter izpiranje, jemanje vzorcev, pregled ustreznosti vode in pridobitev izvida o ustreznosti. V primeru da izvidi niso ustrezni je izvajalec dolžan ponoviti postopke dezinfekcije in po potrebi izvesti dela za odpravo problema.</t>
  </si>
  <si>
    <t>Ureguliranje vseh cevnih razvodov z nastavitvijo regulacijskih elementov na posameznem končnem elementu in v sistemu, izvedbo meritev pretokov ter pridobitev zapisnika o uravnovešenju cevnih sistemov.</t>
  </si>
  <si>
    <t>Zagon in kontrola posameznega sistema v celoti ter izdelava zapisnika o funkcionalnosti sistema.</t>
  </si>
  <si>
    <t>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t>
  </si>
  <si>
    <t>Meritve mikroklime za letno in zimsko obratovanje ter izdaja potrdila o izpolnjevanju projektnih zahtev s strani pooblaščene organizacije.</t>
  </si>
  <si>
    <t>Vris sprememb, nastalih med gradnjo v PZI načrt ter predaja teh izdelovalcu PID načrta.</t>
  </si>
  <si>
    <t>Označevanje cevovodov ter kanalov z označbo medija in smeri toka.</t>
  </si>
  <si>
    <t>Izdelava funkcionalnih shem posameznih sistemov v okvirju, nameščena na steno v strojnici, skupaj z navodili za uporabo posameznega sistema.</t>
  </si>
  <si>
    <t>Izdelava dokazila o zanesljivosti objekta skladno z veljavnim pravilnikom.</t>
  </si>
  <si>
    <t>Priprava podrobnih navodil za obratovanje in vzdrževanje elementov in sistemov v objektu. Uvajanje upravljavca sistemov investitorja, poučevanja, šolanja ter pomoč v prvem letu obratovanja.</t>
  </si>
  <si>
    <t>Tripotni in prehodni ventili z motornim pogonom so zajeti v popisu CNS.</t>
  </si>
  <si>
    <t>Opis postavke</t>
  </si>
  <si>
    <t>e.m.</t>
  </si>
  <si>
    <t>kol</t>
  </si>
  <si>
    <t>€/enoto</t>
  </si>
  <si>
    <t>TOPLOTNA ČRPALKA, STENSKI PLINSKI GRELNIK, PRIPAVA STV, RAZVOD OGREVNE IN HLADILNE VODE DO KLIMATA</t>
  </si>
  <si>
    <t>Plinski stenski kondenzacijski grelnik s prisilnim vlekom (C5.3x), lovilnikom kondenza s sifonom, montažno ploščo, nizkotemperaturno regulacijo delovanja kotla in temperature ogrevne vode za regulacijo temperature ogrevne vode v odvisnosti od zunanje temperature.</t>
  </si>
  <si>
    <t>Dobavi naj se vključno z vsem tesnilnim in montažnim materialom, zagonom, navodili v slovenskem jeziku, ter poučevanje osebja</t>
  </si>
  <si>
    <t>Kotel dosega normne izkoristke do 110, 5%, omogoča zvezno modulirano delovanje v območju od 15 - 100% nazivne moči, optimalno prilagajanje trenutnim potrebam po toploti ob minimalni porabi plina, ekološki znak "modri angel" zagotavlja zelo nizke emisije dimnih plinov, izredno tiho delovanje omogoča vgradnjo tudi v neposrednji bližini bivalnih prostorov, spiralna oblika notranjosti cevi toplotnega izmenjevalnika kar bistveno izbojša prenos toplote, uporabniku zelo prijazno in enostavno nastavljanje regulacijskih funkcij, preprost za servisiranje in vzdrževanje</t>
  </si>
  <si>
    <r>
      <t>Plinski kotel, vsebuje: Kotlovsko črpalko, tripotni preklopni ventil, varnostni ventil (p</t>
    </r>
    <r>
      <rPr>
        <vertAlign val="subscript"/>
        <sz val="10"/>
        <color indexed="8"/>
        <rFont val="Arial"/>
        <family val="2"/>
        <charset val="238"/>
      </rPr>
      <t>odp</t>
    </r>
    <r>
      <rPr>
        <sz val="10"/>
        <color indexed="8"/>
        <rFont val="Arial"/>
        <family val="2"/>
        <charset val="238"/>
      </rPr>
      <t>=3,0 bar), plinski ventil, zaporni ventil DN 15 na dovodu in povratku, protipovratni ventil in izolacijo.</t>
    </r>
  </si>
  <si>
    <t>Qg = 24,9 kW</t>
  </si>
  <si>
    <t xml:space="preserve">Ne = 70 W </t>
  </si>
  <si>
    <t>Projektna rešitev:</t>
  </si>
  <si>
    <t>BUDERUS tip GB 162 - 25</t>
  </si>
  <si>
    <t>ali adekvatno</t>
  </si>
  <si>
    <t xml:space="preserve">Sistem odvoda zgorevalnega zraka za plinski grelnik tipa C5.3x, iz Al pločevine f80/125 mm, z zajemom zgorevalnega zraka iz prostora, ter odvodom preko stene  in Al cevi nad streho objekta, sestavljen iz: kotlovskega priključnega kosa ø80/125mm, koaksialnega revizijskega »T« kosa ø 80/125mm, koaksialne dimovodne cevi 500mm ø 80/125mm, stensko rozeto s prehodom skozi steno za koaksialno cev ø 80/125mm, nosilno konzolo za na fasado, koaksialnim »T« kosom ø 80/125mm za na fasadno konzolo, 2 x koaksialna dimovodna cev 2000mm ø 80/125mm, 1 x koaksialna dimovodna cev 500mm ø 80/125mm, distančniki (3 kosi), nadstrešni zaključek, izpustna cev brez spojke dolžine 500mm ø 80mm in objemka, skupaj s tesnilnim in pritrdilnim materialom </t>
  </si>
  <si>
    <t>Projektirana rešitev:</t>
  </si>
  <si>
    <t>BUDERUS tip GAF-K</t>
  </si>
  <si>
    <t>ali enakovredni</t>
  </si>
  <si>
    <t>Pregled dimovodne napeljave s strani pooblaščene organizacije, pridobitev soglasja</t>
  </si>
  <si>
    <t>kpl.</t>
  </si>
  <si>
    <t>Avtomatika je dobavljena skupaj z:</t>
  </si>
  <si>
    <t>- zunanjim temperaturnim tipalom z zaščito proti direktnemu vplivu sonca,</t>
  </si>
  <si>
    <t>- potopnimi temperaturnim tipalom za bojler</t>
  </si>
  <si>
    <t xml:space="preserve">- kabelskimi povezavami, zagonom sistema, navodili za uporabo v slovenskem jeziku ter poučevanjem upravljalca </t>
  </si>
  <si>
    <t>BUDERUS tip modul RC35+ BC 10  + OTS</t>
  </si>
  <si>
    <t>Nizkotemperaturna plinska toplotna črpalka zrak/voda kompaktne izvedbe, za ogrevanje in hlajenje, sestavljena iz:</t>
  </si>
  <si>
    <t>* Zunanja enota toplotne črpalke</t>
  </si>
  <si>
    <t>Qg(A7°) = 40 kW</t>
  </si>
  <si>
    <t>Qg(A-16°) =32,02 kW</t>
  </si>
  <si>
    <r>
      <t>Q</t>
    </r>
    <r>
      <rPr>
        <vertAlign val="subscript"/>
        <sz val="10"/>
        <color indexed="8"/>
        <rFont val="Arial"/>
        <family val="2"/>
        <charset val="238"/>
      </rPr>
      <t>plinski</t>
    </r>
    <r>
      <rPr>
        <sz val="10"/>
        <color indexed="8"/>
        <rFont val="Arial"/>
        <family val="2"/>
        <charset val="238"/>
      </rPr>
      <t xml:space="preserve"> =27 kW</t>
    </r>
  </si>
  <si>
    <t>Qh(A35°) = 35,5 kW</t>
  </si>
  <si>
    <t>Ne = 0,74 kW</t>
  </si>
  <si>
    <t>U=230 V/3ph./50 Hz</t>
  </si>
  <si>
    <t>skupaj z protivibracijskimi podstavki</t>
  </si>
  <si>
    <t>AISIN tip AXGP 355 E1</t>
  </si>
  <si>
    <t>* Notranja vodna enota toplotne črpalke</t>
  </si>
  <si>
    <t>Notranja enota črpalke je dobavljena skupaj s črpalko, ploščnim toplotnim izmenjevalnikom plin/voda, stikalo pretoka, manometer (za vodni krog), tlačno stikalo, stikalna omarica in avtomatski odzračevalni ventil.</t>
  </si>
  <si>
    <t>Avtomatika za vodenje delovanja v odvisnosti od zunanje temperature, dnevni in nočni režim obratovanja, priključen na regulator toplotne črpalke, ves ostali pribor in oprema za priključitev in montažo.</t>
  </si>
  <si>
    <t>Naprava s dobavi z vsemi internimi freonskimi cevnimi povezavami med zunanjo in notranjo enoto TČ razdalje 6m z izolacijo, polnjenjem medija R410a, ter električno napeljavo.</t>
  </si>
  <si>
    <t>Ne = 0,84 kW</t>
  </si>
  <si>
    <t xml:space="preserve">U=230 V/3ph./50 Hz </t>
  </si>
  <si>
    <t>YOSHI tip AWS 13HP E1</t>
  </si>
  <si>
    <t>Ponudba vključuje tudi zagon toplotne črpalke, šolanje investitorja ter navodila za obratovanje in vzdrževanje v slovenskem jeziku.</t>
  </si>
  <si>
    <t>Dvostenski dimniški priključek - troslojna plinotesna dimovodna tuljava skladna s standardom EN 1856, notranja dimna cev dimenzije ø80 mm iz nerjavečega jekla 1.4404 debeline minimalno 0,5 mm, zunanja cev iz nerjavečega jekla 1.430, toplotna izolacija iz keramičnih vlaken debeline 25 mm, sestavljena iz sledečih elementov:</t>
  </si>
  <si>
    <t xml:space="preserve">- 2 x osnovna cev dolžine 0,5 metra </t>
  </si>
  <si>
    <t>-1 x osnovna cev dolžine 1,5 metra</t>
  </si>
  <si>
    <t>- 1 x koleno 45°</t>
  </si>
  <si>
    <t>- 1 x revizijsko koleno 45°s čistilnimi vratci</t>
  </si>
  <si>
    <t>- 1 x revizijsko koleno 90°s čistilnimi vratci</t>
  </si>
  <si>
    <t>- kompenzator vibracij za dimne pline prirobnične izvedbe</t>
  </si>
  <si>
    <t xml:space="preserve">  dimenzije DN80 za ločitev TČ in dimnika</t>
  </si>
  <si>
    <t>Dobavljeno skupaj s tesnili vitona ter kovinskimi objemkami za nadtlačno delovanje do 5000 Pa, montažnim in vijačnim materialom ter ozemljitvijo dimnika.</t>
  </si>
  <si>
    <t>projektna rešitev:</t>
  </si>
  <si>
    <t xml:space="preserve">SCHIEDEL tip ICS 5000 ø80 mm </t>
  </si>
  <si>
    <t>Dvostenski dimnik - troslojna plinotesna dimovodna tuljava skladna s standardom EN 1856, notranja dimna cev dimenzije ø80 mm iz nerjavečega jekla 1.4404 debeline minimalno 0,5 mm, zunanja cev iz nerjavečega jekla 1.430, toplotna izolacija iz keramičnih vlaken debeline 25 mm, sestavljena iz sledečih elementov:</t>
  </si>
  <si>
    <t>- kondenzna posoda z odvodom ter podstavkom</t>
  </si>
  <si>
    <t xml:space="preserve">  za postavitev na tla</t>
  </si>
  <si>
    <t>- dezov</t>
  </si>
  <si>
    <t>- dimniška vratca (čistilna odprtina) iz nerjavnega jekla</t>
  </si>
  <si>
    <t>- T-kos 80/80 45° za priključitev dimniškega priključka</t>
  </si>
  <si>
    <t>- rozeta dimniškega priključka</t>
  </si>
  <si>
    <t>- osnovna cev z obešali dolžine 4,0 metrov</t>
  </si>
  <si>
    <t>- pokrov dimniškega jaška z zaključkom</t>
  </si>
  <si>
    <t>- pokrov proti padavinam (dežna kapa)</t>
  </si>
  <si>
    <t>Dobavljeno skupaj s tesnili vitona ter kovinskimi objemkami za nadtlačno delovanje do 5000 Pa, montažnim in vijačnim materialom, ozemljitvijo dimnika ter jekleno nosilno konstrukcijo za postavitev vertikalnega razvoda.</t>
  </si>
  <si>
    <t>Diferenčni regulator namenjen za reguliranje priprave oziroma predpriprave tople sanitarne vode s toplotno črpalko.</t>
  </si>
  <si>
    <t>- enostavna nastavitev delovanja z izbiro želene hidravlične sheme,</t>
  </si>
  <si>
    <t>- velik in osvetljen grafični prikazovalnik,</t>
  </si>
  <si>
    <t>- prikaz hidravlične sheme, izmerjenih temperatur in stanja izhodov na zaslonu,</t>
  </si>
  <si>
    <t>- več jezična podpora,</t>
  </si>
  <si>
    <t>- funkcija za počitniški program,</t>
  </si>
  <si>
    <t>- možnost dodatnih prilagoditev delovanja s številnimi uporabniškimi in servisnimi parametri,</t>
  </si>
  <si>
    <t>- merjenje pridobljene energije v kWh,</t>
  </si>
  <si>
    <t>- RPM modulacija delovanja obtočne črpalke,</t>
  </si>
  <si>
    <t>- periodični zagon črpalk in preklopnih ventilov v neaktivnem obdobju,</t>
  </si>
  <si>
    <t>- zaščita pred pregrevanjem in zamrzovanjem,</t>
  </si>
  <si>
    <t>- enostavna montaža in priključitev,</t>
  </si>
  <si>
    <t xml:space="preserve">- možnost montaže na zid ali DIN letev. </t>
  </si>
  <si>
    <t xml:space="preserve">Enota naj se dobavi skupaj s kabelskimi povezavami, zagonom sistema, navodili za uporabo v slovenskem jeziku ter poučevanjem upravljalca </t>
  </si>
  <si>
    <t>Seltron tip PROMATIC SGC14</t>
  </si>
  <si>
    <t>Mikroprocesorska regulacija sistema ogrevanja, kompaktne izvedbe, prirejena za montažo na steno. Regulacija je prirejena za vodenje dveh reguliranih krogov ogrevanja z mešalnim ventilom z motornim pogonom, ter obtočno črpalko.</t>
  </si>
  <si>
    <t>- digitalnim displejem s tedensko programsko uro,</t>
  </si>
  <si>
    <t>- 1x cevnim temperaturnim tipalom</t>
  </si>
  <si>
    <t xml:space="preserve">  ESMU-100,</t>
  </si>
  <si>
    <t>- zunanjim temperaturnim tipalom ESMT</t>
  </si>
  <si>
    <t>tip ECL210 + A260</t>
  </si>
  <si>
    <t>Akumulator ogrevne/hladilne vode, pokončne izvedbe, komplet z montažnim materialom ter 2x DN40 zgoraj, 2x DN40 spodaj znavojnimi priključki,, priključek za temperaturno tipalo na vrhu, tesnilnim in vijačnim materialom (dovod in povratek), zaščiten s temeljno barvo, izoliran z izolacijo iz sintetičnega kavčuka in zaprto celično strukturo Armacell AF Armaflex, debeline 50 mm + 25 mm in zaščito pred mehanskimi poškodbami izolacije z Al pločevino, skupaj z avtomatskim odzračevanjem in izpustno polnilno pipico skupaj s podstavkom.</t>
  </si>
  <si>
    <t xml:space="preserve">V= 300 l </t>
  </si>
  <si>
    <t>Vcel = 80 l</t>
  </si>
  <si>
    <t xml:space="preserve">pmax = 6,0 bar </t>
  </si>
  <si>
    <t>REFLEX tip N80/6</t>
  </si>
  <si>
    <t>Vcel = 18 l</t>
  </si>
  <si>
    <t xml:space="preserve">pmax = 3,0 bar </t>
  </si>
  <si>
    <t>REFLEX tip N18/3</t>
  </si>
  <si>
    <t>Zaporni ventil z navojnima priključkoma z varovalom proti nepooblaščenemu zapiranju po DIN 4751/2, skupaj s tesnilnim materialom</t>
  </si>
  <si>
    <t>DN 20</t>
  </si>
  <si>
    <t>Membranski varnostni ventil z navojnim priključkom</t>
  </si>
  <si>
    <t>DN 15, pi= 3 bar</t>
  </si>
  <si>
    <t>Obtočna črpalka, z mokrim rotorjem, skupaj z navojnimi priključki, tesnilnim in vijačnim materialom.</t>
  </si>
  <si>
    <t>Energetski razred: A</t>
  </si>
  <si>
    <t>Delovanje črpalke pri temperaturi medija od (–10°C do  +110°C)</t>
  </si>
  <si>
    <t xml:space="preserve">Bojler </t>
  </si>
  <si>
    <t>V= 1,2 m3/h</t>
  </si>
  <si>
    <t>H= 30 kPa</t>
  </si>
  <si>
    <t>Ne= 40 W</t>
  </si>
  <si>
    <t xml:space="preserve">U= 230 V / 50 Hz </t>
  </si>
  <si>
    <t>WILO tip YONOS PICO 30/1-6</t>
  </si>
  <si>
    <t xml:space="preserve">Napa </t>
  </si>
  <si>
    <t>V= 0,8 m3/h</t>
  </si>
  <si>
    <t>H= 25 kPa</t>
  </si>
  <si>
    <t>WILO tip YONOS PICO 25/1-6</t>
  </si>
  <si>
    <t>Klimat – ogrevanje N1</t>
  </si>
  <si>
    <t>V= 0,55 m3/h</t>
  </si>
  <si>
    <t>Klimat – hlajenje N2</t>
  </si>
  <si>
    <t>V= 2,07 m3/h</t>
  </si>
  <si>
    <t>H= 35 kPa</t>
  </si>
  <si>
    <t>Ne= 75 W</t>
  </si>
  <si>
    <t>WILO tip YONOS PICO 30/1-8</t>
  </si>
  <si>
    <t>Obtočna črpalka z elektronsko regulacijo, mokrim rotorjem, skupaj z navojnimi priključki, tesnilnim in vijačnim materialom</t>
  </si>
  <si>
    <t>Z vgrajenim elektronskim regulatorjem zvezne regulacije števila vrtljajev v odvisnosti od konstantnega/variabilnega dif. tlaka.</t>
  </si>
  <si>
    <t>Klimat - razdelilec</t>
  </si>
  <si>
    <t>V=1,35 m3/h</t>
  </si>
  <si>
    <t>H=25 kPa</t>
  </si>
  <si>
    <t xml:space="preserve">U=230 V / 50 Hz </t>
  </si>
  <si>
    <t>WILO tip STRATOS PICO 25/1-6</t>
  </si>
  <si>
    <t xml:space="preserve">Talno </t>
  </si>
  <si>
    <t>V=2,45 m3/h</t>
  </si>
  <si>
    <t>H=52 kPa</t>
  </si>
  <si>
    <t>Ne= 130 W</t>
  </si>
  <si>
    <t>WILO tip STRATOS 30/1-8</t>
  </si>
  <si>
    <t>Hlajenje - razdelilec</t>
  </si>
  <si>
    <t>V=6 m3/h</t>
  </si>
  <si>
    <t>H=55 kPa</t>
  </si>
  <si>
    <t>Ne= 190 W</t>
  </si>
  <si>
    <t>WILO tip STRATOS 40/1-10</t>
  </si>
  <si>
    <t>Tripotni preklopni ventil z navojnimi priključki, skupaj s tesnilnim materialom (ročni preklop)</t>
  </si>
  <si>
    <t>DN50</t>
  </si>
  <si>
    <t>ESBE tip VRG231</t>
  </si>
  <si>
    <t>Tripotni regulacijski ventil z navojnimi priključki, skupaj s tesnilnim materialom ter elektromotornim pogonom</t>
  </si>
  <si>
    <t>DN15; kvs= 1,6 m3/h;</t>
  </si>
  <si>
    <t>DANFOSS tip VRG3/AME435</t>
  </si>
  <si>
    <t>DN15; kvs= 2,5 m3/h;</t>
  </si>
  <si>
    <t>DN20; kvs= 6,3 m3/h;</t>
  </si>
  <si>
    <t>DANFOSS tip VRG3/AMV435</t>
  </si>
  <si>
    <t>DN25; kvs= 10,0 m3/h;</t>
  </si>
  <si>
    <t>Razdelilnik - zbiralnik okroglega preseka (enojni), s sledečimi navojnimi priključki, montažnim in tesnilnim materialom:</t>
  </si>
  <si>
    <t>- DN 40 1x navojni</t>
  </si>
  <si>
    <t>- DN 32 2x navojni</t>
  </si>
  <si>
    <t>- DN 25 1x navojni</t>
  </si>
  <si>
    <t>- DN 20 1x navojni (izpust)</t>
  </si>
  <si>
    <t>- 1 x navojnim kolčakom f15 za termometer, zaščiten s temeljno barvo, izoliran z izolacijo iz mineralne volne 5 cm zaščitena z Al pločevino, tesnilnim, pritrdilnim in vijačnim materialom ter konzolami za postavitev</t>
  </si>
  <si>
    <t xml:space="preserve">ф50 mm (dolžine 700 mm) </t>
  </si>
  <si>
    <t>Varnostnim termostat Danfoss za omejevanje temperature v razvodu ta talno ogrevanje. Termostat ima vgrajen termostat in ročno resetiranje, skupaj s kabelskimi povezavami do obtočne črpalke, tesnilnim in pritrdilnim materialom</t>
  </si>
  <si>
    <t>DANFOSS tip ST-2</t>
  </si>
  <si>
    <t>Ultrazvočni toplotni števec (kalorimeter) za merjenje porabe toplote in hladu za lokal sestavljen iz:</t>
  </si>
  <si>
    <t>- volumskega dela (merilnika pretoka za temperature do 130 ºC)</t>
  </si>
  <si>
    <t>- mikroprocesorske računske enote za temperaturno območje 0-180ºC z 1,5m povezovalnega kabla, LCD prikazovalnikom, signalom ob napaki, baterijo za 12 letno obratovanje, navodili v slovenskem jeziku</t>
  </si>
  <si>
    <t>– 2 temperaturni tipali (Pt 100) na dovodu in povratku s priključnim elementom z navojem ter povezovalnima kabloma dolžine 1,5m.</t>
  </si>
  <si>
    <t>–prikazovalnikom za toplotni števec za posamično daljinsko prikazovanje za prostorsko oddaljene toplotne števce z opcijo E/V – FA. Prikazovalnik je dobavljiv v "univerzalni izvedbi" za priklop merilnikov z impulznim izhodom. Skupaj z baterijo za 10 let, priporočena dolžina povezovalnega kabla največ 30 m.</t>
  </si>
  <si>
    <t>–za možnost priključitve do 2 vodomera z impulznim izhodom im M-BUS za merjenje porabe vode</t>
  </si>
  <si>
    <t>– Opcijska kartica M-BUS in Energija in Volumen impulzni izhod</t>
  </si>
  <si>
    <t>– LCD prikazovalnik</t>
  </si>
  <si>
    <t>Talno</t>
  </si>
  <si>
    <t xml:space="preserve">Qn= 2,5 m3/h; DN20 </t>
  </si>
  <si>
    <t>Allmess CF Echo</t>
  </si>
  <si>
    <t>tip CF-E II-2,5-130-D</t>
  </si>
  <si>
    <t>Klimati</t>
  </si>
  <si>
    <t xml:space="preserve">Qn= 1,5 m3/h; DN20 </t>
  </si>
  <si>
    <t>tip CF-E II-1,5-130-D</t>
  </si>
  <si>
    <t>Sanitarna voda</t>
  </si>
  <si>
    <t>Hlajenje</t>
  </si>
  <si>
    <t xml:space="preserve">Qn= 6,0 m3/h; DN32 </t>
  </si>
  <si>
    <t>tip CF-E II-1,5-260 - KLIMA</t>
  </si>
  <si>
    <t>Ploščni prenosnik toplote lotane izvedbe</t>
  </si>
  <si>
    <t>primar: 7/13°C, voda 100%; dp=3,18kPa;</t>
  </si>
  <si>
    <t>V=2,07m3/h</t>
  </si>
  <si>
    <t>sekundar: 9/15°C; glikol-voda 30-70; dp=4,79kPa; V=2,07m3/h</t>
  </si>
  <si>
    <t>skupaj z izolacijo, tesnilnim in vijačnm materialom</t>
  </si>
  <si>
    <t>ALFA LAVAL</t>
  </si>
  <si>
    <t xml:space="preserve">tip CB 76- 80H; 80pl </t>
  </si>
  <si>
    <t>Regulacijski ventil z navojnima priključkoma, z nastavitvijo pretoka za uravnovešenje, prednastavitev, merilnimi priključki, zaporno funkcijo, izpustom, skupaj s tesnilnim in vijačnim materialom</t>
  </si>
  <si>
    <t>DN 25</t>
  </si>
  <si>
    <t>DN 32</t>
  </si>
  <si>
    <t>DN 40</t>
  </si>
  <si>
    <t>DN 50</t>
  </si>
  <si>
    <t>DANFOSS tip MSV-BD</t>
  </si>
  <si>
    <t>Krogelna zaporna pipa z navojnima priključkoma, s podaljšano ročko za posluževanje, skupaj s tesnilnim in vijačnim materialom</t>
  </si>
  <si>
    <t>Krogelna pipa za praznjenje z navojnima priključkoma, z zaporno kapo, tesnilom in verižico, vijačnim spojem za gibko cev, skupaj s tesnilnim in vijačnim materialom</t>
  </si>
  <si>
    <t>DN 15</t>
  </si>
  <si>
    <t>Protipovratni ventil z navojnimi priključki, skupaj s tesnilnim in vijačnim materialom.</t>
  </si>
  <si>
    <t>MS čistilni kos z navojnima priključkoma, s, skupaj s tesnilnim in vijačnim materialom</t>
  </si>
  <si>
    <t>Manometer v okroglem ohišju f80 mm z merilnim območjem do 6 bar z varilnim kolčakom, navojnim priključkom DN 15, manometrsko navojno pipico DN 15, komplet z montažnim in tesnilnim materialom</t>
  </si>
  <si>
    <t>Termometer v okroglem ohišju, z varilnim kolčakom, navojnim priključkom R 1/2", komplet z montažnim in tesnilnim materialom</t>
  </si>
  <si>
    <t xml:space="preserve">z merilnim območjem od 0 do 120 °C </t>
  </si>
  <si>
    <t>Cev iz nelegiranega jekla 1.0034 E 195 po DIN EN 10305 (press sistem) skupaj z vsemi fitingi, tesnilo FPM rdeč, in pritrdilnim materialom ter dodatkom na odrez</t>
  </si>
  <si>
    <t>OPOMBA: obešala za vodoravno, poševno in navpično pritrjevanje cevi na gradbeno ali drugo vrsto konstrukcije sestavljene iz predfabriciranih obešal je iz pocinkanega železa in obsega objemke s podlogo iz sintetične gume odporne do 120 °C – dušenje zvoka, navojne palice s temeljno ploščo ali temeljnim profilom, kovinskih vložkov, vijakov z maticami, drsne in fiksne podpore. Vsa obešala se izvede po smernicah za montažo in preprečevanje prenosa hrupa na gradbeno konstrukcijo!</t>
  </si>
  <si>
    <t>18×1,2</t>
  </si>
  <si>
    <t>m</t>
  </si>
  <si>
    <t>22×1,2</t>
  </si>
  <si>
    <t>28×1,5</t>
  </si>
  <si>
    <t>35×1,5</t>
  </si>
  <si>
    <t>42×1,5</t>
  </si>
  <si>
    <t>54×1,5</t>
  </si>
  <si>
    <t>Geberit tip Mapress</t>
  </si>
  <si>
    <t>Toplotna izolacija razvoda ogrevne vode vodene znotraj ovoja stavbe v instalacijskih jaških, nadometno in v kotlovnici s cevno izolacijo iz sintetičnega kavčuka z zaprto celično strukturo, izpolnjuje pogoje za preprečevanje toplotnih izgub, korozije, rosenja in kondenzacije, prenosa hrupa na gradbeno konstrukcijo, elastična in odporna od -50°C do +105 °C, z visoko odpornostjo proti prehodu vodne pare (η&gt;7.000) skladno z EN 12086 in EN 13469 in nizko toplotno prevodnostjo (λd(0°C)=0,035 W/mK) skladno z EN 8497, skupaj z lepilom ter obdelavo fazonskih kosov ter armatur</t>
  </si>
  <si>
    <t>debeline 13 mm</t>
  </si>
  <si>
    <t>debeline 19 mm</t>
  </si>
  <si>
    <t>debeline 25 mm</t>
  </si>
  <si>
    <t>debeline 32 mm</t>
  </si>
  <si>
    <t>ARMACELL tip ARMAFLEX XG</t>
  </si>
  <si>
    <t>Toplotna izolacija razvoda hladne vode s cevno izolacijo ali izolacijo v ploščah iz sintetičnega kavčuka z zaprto celično strukturo za razvode v spuščenem stropu, nadometno in pod stropom kleti, skupaj z lepilom ter obdelavo fazonskih kosov ter armatur</t>
  </si>
  <si>
    <t>Izolacija je izbrana po naslednjih parametrih:</t>
  </si>
  <si>
    <t>- λ 0ºC= 0,033</t>
  </si>
  <si>
    <t>- µ = 10.000</t>
  </si>
  <si>
    <t>debeline 19,5 mm</t>
  </si>
  <si>
    <t>Armacell tip Armaflex AF-3</t>
  </si>
  <si>
    <t>debeline 38 mm</t>
  </si>
  <si>
    <t>Armacell tip Armaflex AF-6</t>
  </si>
  <si>
    <t>Cevni nosilci razvoda hladne vode za zaščito pred toplotnim mostom z nosilnim delom iz PUR/PIR vgrajeni v zaprtocelični izolacijski material skupaj z dvema zunanjima alu oblogama.</t>
  </si>
  <si>
    <t>za cevne razvode do DN40</t>
  </si>
  <si>
    <t>v enoti cene</t>
  </si>
  <si>
    <t>(glede na število obešal)</t>
  </si>
  <si>
    <t>Armacell tip Armafix AF-3</t>
  </si>
  <si>
    <t>za cevne razvode do DN50</t>
  </si>
  <si>
    <t>Armacell tip Armafix AF-6</t>
  </si>
  <si>
    <t>Toplotna izolacija obtočnih črpalk, ventilov, zapornih, regulacijskih ter ostalih elementov sistema</t>
  </si>
  <si>
    <t>Odzračevalni lonček, skupaj s povezovalno cevko f10 dolžine cca 10 m, krogelnim ventilom DN 10 ter tesnilnim in pritrdilnim materialom</t>
  </si>
  <si>
    <t>V = 2 l</t>
  </si>
  <si>
    <t>Lijak iz jeklene pločevine skupaj z izpustno cevjo dolžine 5m, l=600mm</t>
  </si>
  <si>
    <t>Avtomatski odzračevalnik mikro zračnih mehurčkov z navojnima priključkoma ter krogelno pipico, skupaj s tesnilnim in montažnim materialom</t>
  </si>
  <si>
    <t>DN25, PN6</t>
  </si>
  <si>
    <t>ZEPARO tip ZUT 25</t>
  </si>
  <si>
    <t xml:space="preserve">MS avtomatski odzračevalni ventil z navojem R 3/8" skupaj z varilnim črnim kolčakom in tesnilnim  materialom </t>
  </si>
  <si>
    <t>Izdelava različnih utorov, odprtin in ostala gradbena dela v zvezi z instalacijo ogrevanja</t>
  </si>
  <si>
    <t>Izdelava požarno odpornih prebojev na prehodih cevi skozi meje požarnih celic in sektorjev po SIST EN 1366-3 skupaj z označbo prebojev ter izdelavo tehnične dokumentacije z dokumentiranjem vseh prebojev</t>
  </si>
  <si>
    <t>za par cevnih razvodov (f 20 - f 25)</t>
  </si>
  <si>
    <t>za par cevnih razvodov (f 32 - f 40)</t>
  </si>
  <si>
    <t>Senzorji za spremljanje temperature</t>
  </si>
  <si>
    <t xml:space="preserve">-Prostorsko temperaturno tipalo za namestitev v igralnico, za temperaturno območje 0-50°C, za priključitev na sistem energetskega montoringa, vključno z ožičenjem, montažnim in drobnim materialom ter priključitvijo </t>
  </si>
  <si>
    <t xml:space="preserve">- Zunanje temperaturno tipalo za namestitev v igralnico, za temperaturno območje -50 do +50°C, za priključitev na sistem energetskega montoringa, vključno z ožičenjem, montažnim in drobnim materialom ter priključitvijo </t>
  </si>
  <si>
    <t>Strojna oprema za zbiranje in povezavo podatkov</t>
  </si>
  <si>
    <t>- Mini računalnik za zbiranje podatkov temperaturnih senzorjev in merilnikov energije</t>
  </si>
  <si>
    <t>- Mini računalnik za prikaz podatkov</t>
  </si>
  <si>
    <t>- Zbirnik oz. koncentrator podatkov za kalorimetre in elektro števce  - M Bus, skupaj s povezavami z ostalimi elementi</t>
  </si>
  <si>
    <t>- Zbirnik oz. koncentrator za temperaturna tipala, skupaj s povezavami z ostalimi elementi</t>
  </si>
  <si>
    <t>Ožičenje in priključitev merilnih elementov z impulznimi izhodi oz. M-BUS, kot so kalorimetri, plinomeri, električni števci</t>
  </si>
  <si>
    <t>Monitor 24˝</t>
  </si>
  <si>
    <t>Vgradnja potopnih tulk za vstavitev temperaturnih tipal, skupaj z vijačnim in tesnilnim materialom</t>
  </si>
  <si>
    <t>Kabli za povezavo temperaturnih tipal, skupaj z NIK kanali oziroma polaganjem na police</t>
  </si>
  <si>
    <t>YSTY 2x2x0,8</t>
  </si>
  <si>
    <t>LiYCIY 2x1</t>
  </si>
  <si>
    <t>Drobni priključni material izvedbe monitoringa in kabelskih povezav, kot nap. Switch/Ruther, tulke, tesnjenje…</t>
  </si>
  <si>
    <t>CENTRALNO OGREVANJE (talno ogrevanje)</t>
  </si>
  <si>
    <t>Podometna pločevinasta omarica za vgradnjo razdelilca, antikorozijsko zaščitena in plastificirana v belo barvo (RAL 9010), vratci z zapiralom</t>
  </si>
  <si>
    <t>575x710x110 (za štiri zanke)</t>
  </si>
  <si>
    <t>885x710x110 (za devet do enajst zank)</t>
  </si>
  <si>
    <t>1025x710x110 (za dvanajst zank)</t>
  </si>
  <si>
    <t>DT si tip 4</t>
  </si>
  <si>
    <t>ali adekvatno.</t>
  </si>
  <si>
    <t>Razdelilec talnega ogrevanja z ločenim dovodom in povratkom z vgrajenimi:</t>
  </si>
  <si>
    <t>- poševno sedežnim ventilom (DN20 ali DN25)</t>
  </si>
  <si>
    <t>- zaporno krogelno pipo (DN20 ali DN25)</t>
  </si>
  <si>
    <t>- zapornimi termostatskimi ventili na povratku vsake zanke,</t>
  </si>
  <si>
    <t>- merilniki pretoka na dovodu vsake zanke,</t>
  </si>
  <si>
    <t>- avtomatskima odzračevalnima lončkoma,</t>
  </si>
  <si>
    <t>- polnilno izpustnima pipicama,</t>
  </si>
  <si>
    <t>- manometrom,</t>
  </si>
  <si>
    <t>- termometrom,</t>
  </si>
  <si>
    <t>- priključnimi maticami za spoj z razdelilnikom</t>
  </si>
  <si>
    <t>-pritrdilno konzolo</t>
  </si>
  <si>
    <t>skupaj s tesnilnim in montažnim materialom</t>
  </si>
  <si>
    <t>- za 4 zanke (DN20 (l=400mm)</t>
  </si>
  <si>
    <t>- za 9 zank (DN25 (l=660mm)</t>
  </si>
  <si>
    <t>- za 11 zanke (DN25 (l=760mm)</t>
  </si>
  <si>
    <t>- za 12 zanke (DN25 (l=810mm)</t>
  </si>
  <si>
    <t>DT si tip INOX–COMFORT (talno ogrevanje)</t>
  </si>
  <si>
    <t>Elektro termični pogon za montažo na termostatski ventil posamezne zanke talnega ogrevanja na razdelilcu, priključno napetostjo 24 V,</t>
  </si>
  <si>
    <t>skupaj z vsem tesnilnim, priključnim in montažnim materialom</t>
  </si>
  <si>
    <t>DT si</t>
  </si>
  <si>
    <t>Elektro-termopogon, 24V</t>
  </si>
  <si>
    <t>Elektro mehanski sobni termostat za termične pogone, natančnost 0,2 ºC, skupaj s povezavami s termopogoni v omaricah talnega ogrevanja, vključno ves montažni in pritrdilni material (eden termostat je za tri elektrotermične pogone)</t>
  </si>
  <si>
    <t>DT si tip ALPHA, 24V</t>
  </si>
  <si>
    <t>Cevi iz visoko zamreženega polietilena dimenzije z atestom o difuzijski tesnosti v kolutu za izdelavo inštalacije talnega ogrevanja</t>
  </si>
  <si>
    <t xml:space="preserve">16x2,0 mm </t>
  </si>
  <si>
    <t>DT si tip PROFIX PEX-A</t>
  </si>
  <si>
    <t>DT si tip PROFIX</t>
  </si>
  <si>
    <t>Opomba: Dodatna izolacija je predvidena v gradbeno obrtniških delih</t>
  </si>
  <si>
    <r>
      <t xml:space="preserve">Sobni termostat za regulacijo </t>
    </r>
    <r>
      <rPr>
        <b/>
        <sz val="10"/>
        <color indexed="8"/>
        <rFont val="Arial"/>
        <family val="2"/>
        <charset val="238"/>
      </rPr>
      <t>talnega ogrevanja</t>
    </r>
    <r>
      <rPr>
        <sz val="10"/>
        <color indexed="8"/>
        <rFont val="Arial"/>
        <family val="2"/>
        <charset val="238"/>
      </rPr>
      <t>, skupaj s povezavami na termo pogone v omaricah talnega ogrevanja, možnostjo nastavitve želene temperature v prostoru med 5 in 30 °C, nočnim načinom delovanja vodenim s strani programske ure, tipalom temperature tal, skupaj s ožičenjem ter vsem montažnim materialom.</t>
    </r>
  </si>
  <si>
    <t>Regulator omogoča:</t>
  </si>
  <si>
    <t>- elektronsko PI regulacijo (dvotočkovno)</t>
  </si>
  <si>
    <t>- prikazovanje na LCD displeju</t>
  </si>
  <si>
    <t>- izbiro dnevno/nočnega režima</t>
  </si>
  <si>
    <t>- časovno odvisno krmiljenje</t>
  </si>
  <si>
    <t>- nastavitev želene prostorske temperature</t>
  </si>
  <si>
    <t>- nastavitev želene temperature tal</t>
  </si>
  <si>
    <t>Danfoss tip FH-WT 230</t>
  </si>
  <si>
    <t>Glavna priključna omarica za vodenje 8 (x2) ogrevalnih krogov talnega ogrevanja z NC pogoni, ki so vezani na skupni razdelilnik, skupaj z montažnim materialom</t>
  </si>
  <si>
    <t>Izhodni signal 230VAC</t>
  </si>
  <si>
    <t>Obremenitev posameznih izhodov 3W</t>
  </si>
  <si>
    <t>Dolžina napajalnega kabla 200cm</t>
  </si>
  <si>
    <t xml:space="preserve">Temperatura okolice 0-50°C </t>
  </si>
  <si>
    <t>Danfoss tip FH-230V</t>
  </si>
  <si>
    <t>Aditiv (emulzija) za cementni estrih za izboljšanje termične prevodnosti, izvedba po navodilih proizvajalca.</t>
  </si>
  <si>
    <t xml:space="preserve">(0,2 l/m2) </t>
  </si>
  <si>
    <t>l</t>
  </si>
  <si>
    <t>Toplotna izolacija razvoda ogrevne vode s cevno izolacijo iz sintetičnega kavčuka z zaprto celično strukturo, izpolnjuje pogoje za preprečevanje toplotnih izgub, korozije, rosenja in kondenzacije, prenosa hrupa na gradbeno konstrukcijo, elastična in odporna od -50°C do +105 °C, z visoko odpornostjo proti prehodu vodne pare (η&gt;7.000) skladno z EN 12086 in EN 13469 in nizko toplotno prevodnostjo (λd(0°C)=0,035 W/mK) skladno z EN 8497, skupaj z lepilom ter obdelavo fazonskih kosov ter armatur</t>
  </si>
  <si>
    <t>debeline 13 mm (v tlaku)</t>
  </si>
  <si>
    <t>Armacell Armaflex XG</t>
  </si>
  <si>
    <t>Izdelava različnih utorov, odprtin in ostala gradbena dela v zvezi z inštalacijo ogrevanja</t>
  </si>
  <si>
    <t>KONVEKTORSKO HLAJENJE</t>
  </si>
  <si>
    <t>Kanalski ventilatorski konvektor horizontalne izvedbe (vgradnja horizontalno v dvojnem stropu), za dvocevni sistem hlajenja, skupaj z:</t>
  </si>
  <si>
    <t>- snemljivim filtrom razred filtracije EU 3,</t>
  </si>
  <si>
    <t>- lovilnikom kondenza.</t>
  </si>
  <si>
    <t>- toplotnim izmenjevalnikom iz bakrenih cevi z Alu lamelami,</t>
  </si>
  <si>
    <t>- odzračevalno pipico, čepom.</t>
  </si>
  <si>
    <t>- podaljšano in izolirano kondenčno posodo</t>
  </si>
  <si>
    <t>- brezkrtačnim elektromotorjem</t>
  </si>
  <si>
    <t>Konvektor je izbran po naslednjih parametrih:</t>
  </si>
  <si>
    <t>- temperatura hladilne vode 7/13ºC</t>
  </si>
  <si>
    <t>- temperatura v prostoru 26ºC (poleti)</t>
  </si>
  <si>
    <t>- računska relativna vlaga v</t>
  </si>
  <si>
    <t xml:space="preserve">  prostoru 50%</t>
  </si>
  <si>
    <t>- Lp(ISO) = max. 55dB (pri srednji hitrosti ventilatorja)</t>
  </si>
  <si>
    <t>- hladilna moč pri srednji hitrosti ventilatorja</t>
  </si>
  <si>
    <t>- eksterni tlak konvektorja na izstopu 60Pa pri</t>
  </si>
  <si>
    <t xml:space="preserve">   maksimalni hitrosti</t>
  </si>
  <si>
    <t>Qh=4500W</t>
  </si>
  <si>
    <t>V=955m3/h</t>
  </si>
  <si>
    <t>dim. 1565x818x270mm</t>
  </si>
  <si>
    <t>CIAT tip 2NCH 435N</t>
  </si>
  <si>
    <t>Ventilatorski konvektor parapetne izvedbe z masko, za dvocevni sistem hlajenja, skupaj z:</t>
  </si>
  <si>
    <t>- temperatura hladilne vode 7/12ºC</t>
  </si>
  <si>
    <t>- Lp(ISO) = max. 34dB (pri srednji hitrosti ventilatorja)</t>
  </si>
  <si>
    <t>Opomba Ventilatorski konvektorji so vezani na krmilnik CNS sistema (ni predmet tega popisa).</t>
  </si>
  <si>
    <t>Qh=1000W</t>
  </si>
  <si>
    <t>V=450m3/h</t>
  </si>
  <si>
    <t xml:space="preserve">dim. 740x580x243mm </t>
  </si>
  <si>
    <t>CIAT tip MAJOR 2CV 426N</t>
  </si>
  <si>
    <t>Qh=2200W</t>
  </si>
  <si>
    <t>V=685m3/h</t>
  </si>
  <si>
    <t xml:space="preserve">dim. 940x580x243mm  </t>
  </si>
  <si>
    <t>CIAT tip MAJOR 2CV 428N</t>
  </si>
  <si>
    <t>Regulator delovanja konvektorja (za dvocevni sistem) prirejen za montažo na steno, z naslednjimi lastnostmi:</t>
  </si>
  <si>
    <t>– stikalo vklop/izklop,</t>
  </si>
  <si>
    <t>– izbira hitrosti ventilatorja -</t>
  </si>
  <si>
    <t>– ročno (1, 2, 3) ali avtomatsko, z</t>
  </si>
  <si>
    <t>– izklopom, ko ni potrebno delovanje</t>
  </si>
  <si>
    <t>– temperaturno tipalo prostora</t>
  </si>
  <si>
    <t>– z natančnostjo ± 1°C,</t>
  </si>
  <si>
    <t>Dobava vključuje montažo, ožičenje,</t>
  </si>
  <si>
    <t xml:space="preserve">priklop in zagon regulacije </t>
  </si>
  <si>
    <t>CIAT</t>
  </si>
  <si>
    <t>Kombiniran avtomatski omejevalnik pretoka z regulacijskim ventilom. Regulator diferenčnega tlaka vzdržuje konstanten tlak preko regulacijskega ventila neodvisno od spremenljivih pogojev v napeljavi. Zaradi same konstrukcijske izvedbe je pretok avtomatsko omejen na želeno vrednost in ventil ima avtoriteto 100%. Ventil je opremljen z elektrotermičnim pogonom 230V za pulzno regulacijo (brez napetosti zaprt) za regulacijo pretoka.</t>
  </si>
  <si>
    <t xml:space="preserve">DN 10 </t>
  </si>
  <si>
    <t>DANFOSS tip AB-QM,</t>
  </si>
  <si>
    <t>pogon TWA-Z, NC, 230 V</t>
  </si>
  <si>
    <t>Fleksibilni priključki, ojačani z jekleno pletenico, za temperaturno območje 0-120 °C, namenjeni za vezavo ventilatorskih konvektorjev, z navojnimi priključki ter tesnilnim materialom, povprečne dolžine 30 cm, izolirani</t>
  </si>
  <si>
    <t>f15</t>
  </si>
  <si>
    <t>f20</t>
  </si>
  <si>
    <t>MS navojna krogelna pipa z navojnima priključkoma, ročko za posluževanje ter tesnilnim in montažnim materialom</t>
  </si>
  <si>
    <t>DN 15 (za konvektorje)</t>
  </si>
  <si>
    <t>DN 20 (za konvektorje)</t>
  </si>
  <si>
    <t>Difuzijsko tesna večplastna cev (sestavljena iz: PE-RT - vezni sloj - vzdolžno prekrivno varjen aluminij - vezni sloj - PE-RT) za kletne razvode, dvižne vode in priključne razvode pri vodovodu. Požarna klasifikacija E v skladu z DIN 13501-1. Oba konca cevi opremljena z zaključno kapo (za higienično tesnjenje v skladu z DIN 806), skupaj s fazonskimi kosi ter držali (kolena, T-kosi, navojni priključki, prehodni kosi...)</t>
  </si>
  <si>
    <t>Obstojnost na temperaturo:</t>
  </si>
  <si>
    <t>Maksimalne trajne obratovalne temperature so med 0°C in 70°C pri maksimalnem trajnem obratovalnem tlaku 10 barov. Kratkotrajna temperatura, pri kateri bo prišlo do poškodb je 95°C (maksimalno 100 ur v obratovalni življenjski dobi).</t>
  </si>
  <si>
    <t>( + 5 % za razrez)</t>
  </si>
  <si>
    <t>20 x 2,25 mm (DN 15)</t>
  </si>
  <si>
    <t>25 x 2,5 mm (DN 20)</t>
  </si>
  <si>
    <t>32 x 3,0 mm (DN 25)</t>
  </si>
  <si>
    <t>WAVIN tip K1 Pexal</t>
  </si>
  <si>
    <t>ali odgovarjajoče</t>
  </si>
  <si>
    <t>Toplotna izolacija razvoda hladne vode v tlaku s cevno izolacijo iz sintetičnega kavčuka z zaprto celično strukturo, izpolnjuje pogoje za preprečevanje toplotnih izgub, korozije, rosenja in kondenzacije, prenosa hrupa na gradbeno konstrukcijo, elastična in odporna od -50°C do +105 °C, z visoko odpornostjo proti prehodu vodne pare (η&gt;7.000) skladno z EN 12086 in EN 13469 in nizko toplotno prevodnostjo (λd(0°C)=0,035 W/mK) skladno z EN 8497, skupaj z lepilom ter obdelavo fazonskih kosov ter armatur</t>
  </si>
  <si>
    <t>debeline 9 mm</t>
  </si>
  <si>
    <r>
      <t xml:space="preserve">Toplotna izolacija razvoda hladne vode </t>
    </r>
    <r>
      <rPr>
        <b/>
        <sz val="10"/>
        <color indexed="8"/>
        <rFont val="Arial"/>
        <family val="2"/>
        <charset val="238"/>
      </rPr>
      <t xml:space="preserve">vidno </t>
    </r>
    <r>
      <rPr>
        <sz val="10"/>
        <color indexed="8"/>
        <rFont val="Arial"/>
        <family val="2"/>
        <charset val="238"/>
      </rPr>
      <t>s cevno izolacijo iz sintetičnega kavčuka z zaprto celično strukturo, izpolnjuje pogoje za preprečevanje toplotnih izgub, korozije, rosenja in kondenzacije, prenosa hrupa na gradbeno konstrukcijo, elastična in odporna od -50°C do +105 °C, z visoko odpornostjo proti prehodu vodne pare (η&gt;7.000) skladno z EN 12086 in EN 13469 in nizko toplotno prevodnostjo (λd(0°C)=0,035 W/mK) skladno z EN 8497, skupaj z lepilom ter obdelavo fazonskih kosov ter armatur</t>
    </r>
  </si>
  <si>
    <t>VODOVODNI PRIKLJUČEK IN INTERNI ZUNANJI RAZVODI</t>
  </si>
  <si>
    <t>Zakoličba osi cevovoda z zavarovanjem osi, oznako horizontalnih in vertikalnih lomov, oznako vozlišč, odcepov in zakoličba mesta prevezave na obstoječi cevovod ter vris v kataster in izdelava geodetskega posnetka</t>
  </si>
  <si>
    <t>Priprava gradbišča, odstranitev eventualnih ovir in ureditev delovnega platoja ter vzpostavitev prvotnega stanja po končanih delih</t>
  </si>
  <si>
    <t>Zavarovanje gradbišča s predpisano prometno signalizacijo kot so letve, opozorilne vrvice, znaki, svetlobna telesa, objava v javnih glasilih</t>
  </si>
  <si>
    <t>Zakoličba obstoječih komunalnih vodov ter stroški nadzora predstavnikov prizadetih komunalnih organizacij v času gradnje</t>
  </si>
  <si>
    <t>Postavitev provizornih dostopov do objektov preko izkopanih jarkov iz plohov 5 cm širine 1,00 m (prenosljivi)</t>
  </si>
  <si>
    <t>Postavljanje gradbenih profilov na vzpostavljeno os trase cevovoda ter določitev nivoja za merjenje globine izkopa in polaganje cevovoda</t>
  </si>
  <si>
    <t>Strojni izkop vodovodnega jarka v suhem terenu širine do 2 m, globine do 2 m, s pravilnim odsekavanjem vertikal oz. poševnih stranic in odmetom materiala 1,0 m od roba jarka</t>
  </si>
  <si>
    <t>(90% celotnega izkopa)</t>
  </si>
  <si>
    <t>vse v terenu III - IV. Kategorije</t>
  </si>
  <si>
    <r>
      <t>m</t>
    </r>
    <r>
      <rPr>
        <vertAlign val="superscript"/>
        <sz val="10"/>
        <color indexed="8"/>
        <rFont val="Arial"/>
        <family val="2"/>
        <charset val="238"/>
      </rPr>
      <t>3</t>
    </r>
  </si>
  <si>
    <t>Ročni izkop vodovodnega jarka v suhem terenu širine do 2 m, globine do 2 m, s pravilnim odsekavanjem vertikal oz. poševnih stranic in odmetom materiala 1,0 m od roba jarka</t>
  </si>
  <si>
    <t>(10% celotnega izkopa)</t>
  </si>
  <si>
    <t>Razpiranje izkopanega jarka na mestih, kjer nastopa možnost zasipanja</t>
  </si>
  <si>
    <t>(predvidoma 2% od skupne dolžine trase)</t>
  </si>
  <si>
    <r>
      <t>m</t>
    </r>
    <r>
      <rPr>
        <vertAlign val="superscript"/>
        <sz val="10"/>
        <color indexed="8"/>
        <rFont val="Arial"/>
        <family val="2"/>
        <charset val="238"/>
      </rPr>
      <t>2</t>
    </r>
  </si>
  <si>
    <t>Planiranje dna jarka v ravnini ali vzdolžnih naklonih pri normalnih pogojih v vseh kategorijah</t>
  </si>
  <si>
    <t>Izdelava peščenega nasipa za izravnavo dna jarka debeline 10 cm z 2 x sejanim peskom</t>
  </si>
  <si>
    <t xml:space="preserve">Nabava in transport materiala za izdelavo nasipa nad položeno cevjo. Na nasip za izravnavo jarka se izvede 3 - 5 cm debel nasip za poravnavo tal v katerega si cev izdela ležišče. Obsip cevi se izvaja v slojih po 15 - 20 cm istočasno na obeh straneh cevi. </t>
  </si>
  <si>
    <t>Odvoz preostalega izkopanega materiala deponiranega kraj jarka z nakladanjem in razkladanjem ter odvozom na trajno deponijo s pridobitvijo evidenčnih listov</t>
  </si>
  <si>
    <r>
      <t>Obbetoniranje fazonov (horizontalnih in vertikalnih lokov, odcepov ter podstavkov za hidrante z MB 20 (cca. 0,3m</t>
    </r>
    <r>
      <rPr>
        <vertAlign val="superscript"/>
        <sz val="10"/>
        <color indexed="8"/>
        <rFont val="Arial"/>
        <family val="2"/>
        <charset val="238"/>
      </rPr>
      <t>3</t>
    </r>
    <r>
      <rPr>
        <sz val="10"/>
        <color indexed="8"/>
        <rFont val="Arial"/>
        <family val="2"/>
        <charset val="238"/>
      </rPr>
      <t>/kos)</t>
    </r>
  </si>
  <si>
    <t>Obbetoniranje cestnih kap zasunov z MB 20 z vsemi pomožnimi deli</t>
  </si>
  <si>
    <t>Planiranje in čiščenje terena vzdolž trase po zasutju cevovoda v širini 2,5 m</t>
  </si>
  <si>
    <t>Dobava in postavitev betonskih podstavkov MB 20, velikosti 20/20/50 cm za namestitev tablic za označbo zasunov na cevovodu</t>
  </si>
  <si>
    <t>VODOVODNI MATERIAL</t>
  </si>
  <si>
    <t>Cev iz nodularne litine z mufo po EN 545:2010 na zunanji strani zaščitena z 400g/m2 Zn + Al (85% Zn +15% Al) in z modrim epoksijem, skupaj z gumijastim tesnilnim materialom ter dodatkom 2% dolžina cevi l=6m/kom (DUCTIL NATURAL)</t>
  </si>
  <si>
    <t>DN 80</t>
  </si>
  <si>
    <t>PE cev po SIST EN 12201 (SDR 11) skupaj z vsem tesnilnim in montažnim materialom</t>
  </si>
  <si>
    <t>PE 100 d 32 x 3,0</t>
  </si>
  <si>
    <t>PE 100 d 90 x 8,2</t>
  </si>
  <si>
    <t>- FF kos DN 50/250</t>
  </si>
  <si>
    <t>- FF kos DN 80/1000</t>
  </si>
  <si>
    <t>- FFR kos DN 80/50</t>
  </si>
  <si>
    <t>- MMQ kos DN 80</t>
  </si>
  <si>
    <t>- Q kos DN 80</t>
  </si>
  <si>
    <t>- T kos DN 80/50</t>
  </si>
  <si>
    <t>- E kos DN 80</t>
  </si>
  <si>
    <t>- F kos DN 80</t>
  </si>
  <si>
    <t>- vmesni cevni kos l = 1m; DN 80</t>
  </si>
  <si>
    <t>- slepa prirobnica z notranjim navojem DN 50/1˝</t>
  </si>
  <si>
    <t>- slepa prirobnica z notranjim navojem DN 80/2˝</t>
  </si>
  <si>
    <t>COMBI T armatura po EN 545:2010 s teleskopsko vgradno garnituro in cestno kapo, skupaj s tesnilnim in vijačnim materialom</t>
  </si>
  <si>
    <t>ZASUN EURO 20 TIP TE,</t>
  </si>
  <si>
    <t>DN 100/80 (globina vgradnje 1-1,5 m)</t>
  </si>
  <si>
    <r>
      <t>DN 50/20, Qn =15 m</t>
    </r>
    <r>
      <rPr>
        <vertAlign val="superscript"/>
        <sz val="10"/>
        <color indexed="8"/>
        <rFont val="Arial"/>
        <family val="2"/>
        <charset val="238"/>
      </rPr>
      <t>3</t>
    </r>
    <r>
      <rPr>
        <sz val="10"/>
        <color indexed="8"/>
        <rFont val="Arial"/>
        <family val="2"/>
        <charset val="238"/>
      </rPr>
      <t>/h, PN16</t>
    </r>
  </si>
  <si>
    <t>Omarica MBR GSM za daljinsko odčitavanje za kombinirani vodomer sestavljena iz:</t>
  </si>
  <si>
    <t>- povezave na vodomer (4 žilni kabel UTP ali telefonski kabel)</t>
  </si>
  <si>
    <t>- podrejene MBUS enote PadPulse M2 v omarici</t>
  </si>
  <si>
    <t>- centralne enote PW - 3</t>
  </si>
  <si>
    <t>- vmesnikom MV - 11 z napajalnikom 230V/16V - 1,6A EZN</t>
  </si>
  <si>
    <t>- interni GSM modem z anteno</t>
  </si>
  <si>
    <t>- SIM kartice (kartico zagotovi upravnik oz. investitor)</t>
  </si>
  <si>
    <t>Na mestu vgradnje je potrebno zagotoviti zunanje napajanje 230 V, na lokaciji omarice mora biti GSM signal, v nasprotnem primeru je potrebno podaljšanje antene do primernega mesta. Vgradnjo, programiranje omarice ter kabliranje izvede dobavitelj opreme.</t>
  </si>
  <si>
    <t>Univerzalna spojka s prirobnico s priključitvijo na NL cev po DIN 1693 skupaj z vijaki in tesnili po EN 1092-2</t>
  </si>
  <si>
    <t>DN 100 PN 16 (104-132)</t>
  </si>
  <si>
    <t>Spojka s prirobnico za PE cevi, skupaj z vijaki in tesnili po EN 1092-2 za cevi po SIST EN 12201</t>
  </si>
  <si>
    <t>d 90/DN 80</t>
  </si>
  <si>
    <t>Litoželezni lovilec nesnage po EN 545:2010 s tesnili in vijaki</t>
  </si>
  <si>
    <t>Zasun po EN 545:2010 skupaj s tesnilnim in vijačnim materialom</t>
  </si>
  <si>
    <t>EURO 20 tip 23 DN 80</t>
  </si>
  <si>
    <t>EURO 20 tip 21 DN 50 z izpustno pipo DN15</t>
  </si>
  <si>
    <t>Pitnik iz korten jekla (vremensko obstojen) za zunanjo postavitev primeren je za uporabo na dvoriščih šol. Pitnik je izdelan iz korten jekla. Odtočna posoda je iz korten jekla. Na pitniku je vgrajena revizijska odprtina. Pitnik se dobavi skupaj s pipo</t>
  </si>
  <si>
    <t>skupna V x Š x V: 800 x 220 x 1000 mm</t>
  </si>
  <si>
    <t>Ziegler Collio ali enakovredni</t>
  </si>
  <si>
    <t>MS navojna krogelna pipa, skupaj z navojnima priključkoma, ročko za posluževanje ter tesnilnim materialom</t>
  </si>
  <si>
    <t>DN 25 z izpustom</t>
  </si>
  <si>
    <t>Drobni inštalacijski material za izvedbo vodovoda</t>
  </si>
  <si>
    <t>- ISO spojka z navojnim priključkom po EN 10226-1 Ø 32/DN 25</t>
  </si>
  <si>
    <t>-Pocinkano navojno koleno DN 25</t>
  </si>
  <si>
    <t>-navojna spojka DN 25</t>
  </si>
  <si>
    <t>Dobava in polaganje signalno opozorilnega traku</t>
  </si>
  <si>
    <t>Tlačni preizkus na položenega cevovoda po standardu SIST EN 805 ter internih navodilih upravljavca vodovoda</t>
  </si>
  <si>
    <t>Dezinfekcija položenega cevovoda po standardu SIST EN 805, navodilih DVGW W 291 ter navodilih IVZ</t>
  </si>
  <si>
    <t>Nadzor s strani upravnika vodovoda</t>
  </si>
  <si>
    <t>NOTRANJA VODOVODNA INŠTALACIJA</t>
  </si>
  <si>
    <t>Stranišče iz sanitarne keramike bele barve, sestoječe se iz WC školjke z zadnjim iztokom konzolne izvedbe, skupaj z masivno sedežno desko s pokrovom, kompletno z montažnim in tesnilnim materialom</t>
  </si>
  <si>
    <t>(Laufen Form artikel 82067.1 ali enakovredni)</t>
  </si>
  <si>
    <t>Stranišče otroške velikosti iz sanitarne keramike, sestoječe se iz WC školjke z zadnjim iztokom, konzolne izvedbe, skupaj s sedežno desko s pokrovom v različnih barvah, artikel 123353, kompletno z montažnim in tesnilnim materialom</t>
  </si>
  <si>
    <t>(Laufen Flora kids artikel 122452 ali enakovredni)</t>
  </si>
  <si>
    <t>Samostoječi vgradni splakovalnik za stranišče konzolne izvedbe z zadnjim iztokom, za suho gradnjo skupaj s</t>
  </si>
  <si>
    <t xml:space="preserve">-podometnim vgrajenim izplakovalnim kotličkom z nastavljeno izpirno količino 6/3 l z aktiviranjem od spredaj, </t>
  </si>
  <si>
    <t>- komplet elementov za pritrditev na steno in v tla,</t>
  </si>
  <si>
    <t>- odtočnim kolenom,</t>
  </si>
  <si>
    <t>- komplet elementov za priključitev splakovalnika na vodovodno omrežje komplet za montažo WC školjke,</t>
  </si>
  <si>
    <t>- WC priključno garnituro,</t>
  </si>
  <si>
    <t>- setom za zvočno izolacijo,</t>
  </si>
  <si>
    <t>- dvodelno varčno tipko,</t>
  </si>
  <si>
    <t>(posluževanje od spredaj)</t>
  </si>
  <si>
    <t>dimenzije 450 x1185 mm</t>
  </si>
  <si>
    <t>(Sanit Eisenberg tip 995 N ali enakovredni)</t>
  </si>
  <si>
    <t xml:space="preserve">Brezvodni stensko pritrjen pisoar s horizontalnim stenskim odtokom narejen iz sanitarne keramike v beli barvi skladno z uredbo o zelenem javnem naročanju kompletno z odtočno garnituro vključno ves tesnilni in pritrdilni material </t>
  </si>
  <si>
    <t>(Uridan Cadet ali enakovredni)</t>
  </si>
  <si>
    <t>Samostoječi vgradni element za pisoar, za suho gradnjo za vgradno globino 80 – 140 mm in nastavljivo konzolo za pritrditev pisoarja</t>
  </si>
  <si>
    <t>- komplet elementi za pritrditev na steno,</t>
  </si>
  <si>
    <t>- nastavljivimi kovinskimi priključki za vodovodno omrežje,</t>
  </si>
  <si>
    <t>- elementi za montažo in priključitev pisoarja,</t>
  </si>
  <si>
    <t>dimenzije 525 x1185 mm</t>
  </si>
  <si>
    <t>(Sanit Eisenberg tip 995 ali enakovredni)</t>
  </si>
  <si>
    <t>(Laufen Pro artikel 815951 ali enakovredni)</t>
  </si>
  <si>
    <t>(Laufen Flora kids artikel 815030 ali enakovredni)</t>
  </si>
  <si>
    <t>(po tehnologiji kuhinje)</t>
  </si>
  <si>
    <t>Samostoječi vgradni element za umivalnik, za suho gradnjo za vgradno globino 80 – 140 mm in nastavljivo konzolo za pritrditev umivalnika 150 – 300 mm skupaj s</t>
  </si>
  <si>
    <t>- elementi za montažo in priključitev umivalnika,</t>
  </si>
  <si>
    <t>Priključitev kuhinjske opreme, skupaj s tesnilnim materialom in pritrdilnim materialom</t>
  </si>
  <si>
    <t>- mehčalec vode ter pomivalni stroj skupaj s KV ventilom DN 20</t>
  </si>
  <si>
    <t>- električni kotel z dvema KV ventiloma DN 15</t>
  </si>
  <si>
    <t>- povišana blok mešalna baterija z dvema KV ventiloma DN 15</t>
  </si>
  <si>
    <t>- parokonvekcijska peč s KV ventilom DN 20</t>
  </si>
  <si>
    <t>Priključitev trokadera - izlivnika iz sanitarne keramike komplet z:</t>
  </si>
  <si>
    <t>- mešalno baterijo (montaža),</t>
  </si>
  <si>
    <t>- pokromano dvižno mrežo,</t>
  </si>
  <si>
    <t xml:space="preserve">  vključno s tesnilnim in pritrdilnim materialom</t>
  </si>
  <si>
    <t>Trokadero - izlivnik iz sanitarne keramike komplet z:</t>
  </si>
  <si>
    <t>- izpiralnim ventilom DN 20,</t>
  </si>
  <si>
    <t>- zidno mešalno baterijo z zagotavljanjem manjše porabe vode do 50% z dolgim premičnim iztokom,</t>
  </si>
  <si>
    <t>- podometnimi ventili,</t>
  </si>
  <si>
    <t>(Laufen Bernina artikel 854210 ali enakovredni)</t>
  </si>
  <si>
    <t>Samostoječi vgradni element za trokadero za suho gradnjo za vgradno globino 80 – 140 mm in nastavljivo konzolo skupaj s</t>
  </si>
  <si>
    <t>- elementi za montažo in priključitev trokadera,</t>
  </si>
  <si>
    <t>(Sanit Eisenberg ali enakovredni)</t>
  </si>
  <si>
    <t>Pršna mešalna baterija z ročno prho na konzoli z zagotavljanjem manjše porabe vode do 50%, skupaj s pritrdilnim in montažnim materialom</t>
  </si>
  <si>
    <t>Električni tlačni bojler za pripravo sanitarne tople vode skupaj z varnostno nepovratnim ventilom, varnostnim termostatom, veznimi cevkami, vključno ves tesnilni in montažni material.</t>
  </si>
  <si>
    <t>Bojler mora ustrezati normativom DIN 1988 ter SIST EN 60335-2-21</t>
  </si>
  <si>
    <t>V=30 l</t>
  </si>
  <si>
    <t>Hidrantna omarica za EURO hidrant z vratci po EN 671-1 in DIN 14461-1, rdeče barve z vidno oznako “H”, skupaj s 30 m cevi na kolutu, hidrantnim ventilom DN 50, ročnikom DN25, vidno oznako H, vključno ves pritrdilni in montažni material</t>
  </si>
  <si>
    <t>dimenzije 740 x 840 x 250 mm</t>
  </si>
  <si>
    <t>GALLUS ali enakovredni</t>
  </si>
  <si>
    <t>(opomba: en hidrant ima priključek z vrha)</t>
  </si>
  <si>
    <t>Dobava in montaža gasilnega aparata nameščen skladno z zahtevami zasnove požarne varnosti, komplet z nastavkom za pritrditev na zid in pritrdilnim materialom ter certifikatom z vpisanim letom veljavnosti</t>
  </si>
  <si>
    <t>- na vodo (EG 13A)</t>
  </si>
  <si>
    <t>- na peno (EG 13A)</t>
  </si>
  <si>
    <r>
      <t>- na CO</t>
    </r>
    <r>
      <rPr>
        <vertAlign val="subscript"/>
        <sz val="10"/>
        <color indexed="8"/>
        <rFont val="Arial"/>
        <family val="2"/>
        <charset val="238"/>
      </rPr>
      <t>2</t>
    </r>
    <r>
      <rPr>
        <sz val="10"/>
        <color indexed="8"/>
        <rFont val="Arial"/>
        <family val="2"/>
        <charset val="238"/>
      </rPr>
      <t xml:space="preserve"> (EG 55B)</t>
    </r>
  </si>
  <si>
    <t>(točen tip določi arhitekt oziroma investitor)</t>
  </si>
  <si>
    <t>Vzidna omarica iz RF pločevine skupaj s tacami za vzidavo, vratci, popleskana s temeljno in zaščitno barvo</t>
  </si>
  <si>
    <t>300 x 300 x 150 mm</t>
  </si>
  <si>
    <t>Zidna iztočna pipa s holandcem za gumi cev, vključno ves tesnilni material</t>
  </si>
  <si>
    <t>MS navojna krogelna pipa, skupaj z ročko za posluževanje, skupaj s tesnilnim materialom</t>
  </si>
  <si>
    <t>DN 20 z izpustom</t>
  </si>
  <si>
    <t>DANFOSS MTCV verzija C</t>
  </si>
  <si>
    <t>Regulator za programsko vodeno termično dezinfekcijo vode in zapis temperatur za vodenje 16 krogov termične dezinfekcije skupaj s potopnim tipalom in tuljko za potopno tipalo.</t>
  </si>
  <si>
    <t>- temperaturni senzor Pt1000 s temperaturnim območjem–20 ... +120 °C</t>
  </si>
  <si>
    <t>- natančnost ± 0.5 K</t>
  </si>
  <si>
    <t>- vhod prosti kontakt (5 V, 1 mA)</t>
  </si>
  <si>
    <t>- število dvižnih vodov 16</t>
  </si>
  <si>
    <t>- izhodni signal do pogonov 24 V AC max. 1 A</t>
  </si>
  <si>
    <t>- izhodni signal alarm 24 V AC max. 1 A</t>
  </si>
  <si>
    <t>- napajanje 24 V AC</t>
  </si>
  <si>
    <t>- moč 6 VA</t>
  </si>
  <si>
    <t xml:space="preserve"> - teža 0.9 kg</t>
  </si>
  <si>
    <t>DANFOSS tip CCR 2</t>
  </si>
  <si>
    <t xml:space="preserve">kpl </t>
  </si>
  <si>
    <t>Cev iz nerjavečega materiala 1.4401 po DVGW W 534 (press sistem) skupaj z vsemi fitingi, tesnilnim, in pritrdilnim materialom ter dodatkom na odrez</t>
  </si>
  <si>
    <t>VIEGA Sanpress Inox ali enakovredni</t>
  </si>
  <si>
    <t>f 18 x 1,0</t>
  </si>
  <si>
    <t>f 22 x 1,2</t>
  </si>
  <si>
    <t>f 28 x 1,2</t>
  </si>
  <si>
    <t>f 35 x 1,5</t>
  </si>
  <si>
    <t>f 54 x 1,5</t>
  </si>
  <si>
    <t>20 x 2,25</t>
  </si>
  <si>
    <t>25 x 2,5</t>
  </si>
  <si>
    <t>Izolacija tople in hladne vode s fleksibilnimi cevaki za cevi položene vidno pod stropom ali v jašku. Elastična in odporna od -50°C do +105 °C.</t>
  </si>
  <si>
    <r>
      <t>- koeficient toplotne prevodnosti λ</t>
    </r>
    <r>
      <rPr>
        <vertAlign val="subscript"/>
        <sz val="10"/>
        <color indexed="8"/>
        <rFont val="Arial"/>
        <family val="2"/>
        <charset val="238"/>
      </rPr>
      <t>0ºC</t>
    </r>
    <r>
      <rPr>
        <sz val="10"/>
        <color indexed="8"/>
        <rFont val="Arial"/>
        <family val="2"/>
        <charset val="238"/>
      </rPr>
      <t xml:space="preserve">  ≤ 0,036 W/mK (EN 8497)</t>
    </r>
  </si>
  <si>
    <t>- koeficient odpora difuzije vodne pare μ ≥ 7.000 (EN 12086, EN 13469) za cevi 25 – 40 mm in plošče 32 – 40 mm - koeficient odpora difuzije vodne pare μ ≥ 10.000 (EN 12086, EN 13469) za cevi 6 – 19 mm in plošče 6 – 25 mm</t>
  </si>
  <si>
    <t>Armacell Armaflex XG ali enakovredni</t>
  </si>
  <si>
    <t>debelina 13 mm (hladna in topla voda v tlaku)</t>
  </si>
  <si>
    <t>debelina 13 mm (hladna voda pod stropom)</t>
  </si>
  <si>
    <t>debelina 19 mm (topla voda pod stropom)</t>
  </si>
  <si>
    <t>f 18 x 1</t>
  </si>
  <si>
    <t>debelina 25 mm (topla voda pod stropom)</t>
  </si>
  <si>
    <t>debelina 32 mm (topla voda pod stropom)</t>
  </si>
  <si>
    <t xml:space="preserve">Horizontalni talni sifon DN50 s tesnilno prirobnico, sifonskim vložkom, stranskim dotokom DN40, odtokom DN 50 s krogličnim zglobom, skrajšljivim okvirnim nastavkom in nerjavečo jekleno rešetko. Vgradna zaščita je zajeta z dobavo </t>
  </si>
  <si>
    <t>ACO Easyflow ali enakovredni</t>
  </si>
  <si>
    <t>150x150mm</t>
  </si>
  <si>
    <t>Talni sifon sestavljen iz korita iz nerjaveče pločevine skupaj z nosilci, višino vgradnje 120mm, sifonskim vložkom z zaporo povratnega toka ter snemljivim lovilcem trdih delcev, odtokom DN50, nerjavečo rešetko. Vgradna zaščita je zajeta z dobavo</t>
  </si>
  <si>
    <t>ACO Shower Channel Comfort Line kvadratne luknje ali enakovredni)</t>
  </si>
  <si>
    <t>900x80mm</t>
  </si>
  <si>
    <t>1200x80mm</t>
  </si>
  <si>
    <t>PP odtočna cev skupaj z gumi tesnili in vsemi ostalimi fazonskimi kosi</t>
  </si>
  <si>
    <t>f 32</t>
  </si>
  <si>
    <t>f 40</t>
  </si>
  <si>
    <t>f 50</t>
  </si>
  <si>
    <t>f 75</t>
  </si>
  <si>
    <t>f 110</t>
  </si>
  <si>
    <t>dolžina oboda cevi do 1,5m (f 15 -f 100)</t>
  </si>
  <si>
    <t>Vrtanje lukenj, izdelava različnih utorov in druga gradbena dela za nemoteno izvedbo instalacije vodovoda</t>
  </si>
  <si>
    <t xml:space="preserve">PRIPRAVA TOPLE SANITARNE VODE </t>
  </si>
  <si>
    <t>- spodnji grelni register DN 25 – dovod in povratek</t>
  </si>
  <si>
    <r>
      <t xml:space="preserve">A </t>
    </r>
    <r>
      <rPr>
        <vertAlign val="subscript"/>
        <sz val="10"/>
        <color indexed="8"/>
        <rFont val="Arial"/>
        <family val="2"/>
        <charset val="238"/>
      </rPr>
      <t xml:space="preserve">izmenjevalec </t>
    </r>
    <r>
      <rPr>
        <sz val="10"/>
        <color indexed="8"/>
        <rFont val="Arial"/>
        <family val="2"/>
        <charset val="238"/>
      </rPr>
      <t xml:space="preserve"> = 3,2 m</t>
    </r>
    <r>
      <rPr>
        <vertAlign val="superscript"/>
        <sz val="10"/>
        <color indexed="8"/>
        <rFont val="Arial"/>
        <family val="2"/>
        <charset val="238"/>
      </rPr>
      <t>2</t>
    </r>
  </si>
  <si>
    <t>- zgornji grelni register DN 25 – dovod in povratek</t>
  </si>
  <si>
    <r>
      <t xml:space="preserve">A </t>
    </r>
    <r>
      <rPr>
        <vertAlign val="subscript"/>
        <sz val="10"/>
        <color indexed="8"/>
        <rFont val="Arial"/>
        <family val="2"/>
        <charset val="238"/>
      </rPr>
      <t xml:space="preserve">izmenjevalec </t>
    </r>
    <r>
      <rPr>
        <sz val="10"/>
        <color indexed="8"/>
        <rFont val="Arial"/>
        <family val="2"/>
        <charset val="238"/>
      </rPr>
      <t xml:space="preserve"> = 2,2 m</t>
    </r>
    <r>
      <rPr>
        <vertAlign val="superscript"/>
        <sz val="10"/>
        <color indexed="8"/>
        <rFont val="Arial"/>
        <family val="2"/>
        <charset val="238"/>
      </rPr>
      <t>2</t>
    </r>
  </si>
  <si>
    <t>Priključki:</t>
  </si>
  <si>
    <t>- 2 x DN 40 – topla in hladna voda,</t>
  </si>
  <si>
    <t>- DN 20 – cirkulacija,</t>
  </si>
  <si>
    <t xml:space="preserve">– 2 x potopna tuljka notranji premer DN 15 za potopno tipalo ali termostat ,skupaj s potopnim temperaturnim tipalom </t>
  </si>
  <si>
    <t>- tlačna stopnja PN 10– sanitarna topla voda</t>
  </si>
  <si>
    <t>- električni grelec s termostatom, varnostnim termostatom ter kontaktorsko omarico (prigraditev na prirobnico),</t>
  </si>
  <si>
    <t>Ne = 6,0 kW</t>
  </si>
  <si>
    <t>U = 400 V / 3ph. / 50 Hz</t>
  </si>
  <si>
    <t>BUDERUS HRB-S 800 ali enakovredni</t>
  </si>
  <si>
    <t>V= 800 l</t>
  </si>
  <si>
    <t>GRÜNBECK tip EXADOS ES 12 DN 32 ali enakovredni</t>
  </si>
  <si>
    <r>
      <t>Qn = 0,03 – 10,0 m</t>
    </r>
    <r>
      <rPr>
        <vertAlign val="superscript"/>
        <sz val="10"/>
        <color indexed="8"/>
        <rFont val="Arial"/>
        <family val="2"/>
        <charset val="238"/>
      </rPr>
      <t>3</t>
    </r>
    <r>
      <rPr>
        <sz val="10"/>
        <color indexed="8"/>
        <rFont val="Arial"/>
        <family val="2"/>
        <charset val="238"/>
      </rPr>
      <t>/h</t>
    </r>
  </si>
  <si>
    <t>Ne= 20 W</t>
  </si>
  <si>
    <t>Z napravo dobaviti navodila za montažo in navodila za uporabo v Slovenskem jeziku GRÜNBECK tip MXA ali enakovredni</t>
  </si>
  <si>
    <t>DN 40, PN10</t>
  </si>
  <si>
    <r>
      <t>Q</t>
    </r>
    <r>
      <rPr>
        <vertAlign val="subscript"/>
        <sz val="10"/>
        <color indexed="8"/>
        <rFont val="Arial"/>
        <family val="2"/>
        <charset val="238"/>
      </rPr>
      <t>n</t>
    </r>
    <r>
      <rPr>
        <sz val="10"/>
        <color indexed="8"/>
        <rFont val="Arial"/>
        <family val="2"/>
        <charset val="238"/>
      </rPr>
      <t xml:space="preserve"> = 22,00 m</t>
    </r>
    <r>
      <rPr>
        <vertAlign val="superscript"/>
        <sz val="10"/>
        <color indexed="8"/>
        <rFont val="Arial"/>
        <family val="2"/>
        <charset val="238"/>
      </rPr>
      <t>3</t>
    </r>
    <r>
      <rPr>
        <sz val="10"/>
        <color indexed="8"/>
        <rFont val="Arial"/>
        <family val="2"/>
        <charset val="238"/>
      </rPr>
      <t>/h</t>
    </r>
  </si>
  <si>
    <r>
      <t>N</t>
    </r>
    <r>
      <rPr>
        <vertAlign val="subscript"/>
        <sz val="10"/>
        <color indexed="8"/>
        <rFont val="Arial"/>
        <family val="2"/>
        <charset val="238"/>
      </rPr>
      <t>e</t>
    </r>
    <r>
      <rPr>
        <sz val="10"/>
        <color indexed="8"/>
        <rFont val="Arial"/>
        <family val="2"/>
        <charset val="238"/>
      </rPr>
      <t xml:space="preserve"> = 20 W</t>
    </r>
  </si>
  <si>
    <t xml:space="preserve">U = 230 V / 50 Hz </t>
  </si>
  <si>
    <t>DN 15, PN 10</t>
  </si>
  <si>
    <r>
      <t>Q</t>
    </r>
    <r>
      <rPr>
        <vertAlign val="subscript"/>
        <sz val="10"/>
        <color indexed="8"/>
        <rFont val="Arial"/>
        <family val="2"/>
        <charset val="238"/>
      </rPr>
      <t>max</t>
    </r>
    <r>
      <rPr>
        <sz val="10"/>
        <color indexed="8"/>
        <rFont val="Arial"/>
        <family val="2"/>
        <charset val="238"/>
      </rPr>
      <t xml:space="preserve"> = 0,40 m</t>
    </r>
    <r>
      <rPr>
        <vertAlign val="superscript"/>
        <sz val="10"/>
        <color indexed="8"/>
        <rFont val="Arial"/>
        <family val="2"/>
        <charset val="238"/>
      </rPr>
      <t>3</t>
    </r>
    <r>
      <rPr>
        <sz val="10"/>
        <color indexed="8"/>
        <rFont val="Arial"/>
        <family val="2"/>
        <charset val="238"/>
      </rPr>
      <t>/h</t>
    </r>
  </si>
  <si>
    <r>
      <t>Q</t>
    </r>
    <r>
      <rPr>
        <vertAlign val="subscript"/>
        <sz val="10"/>
        <color indexed="8"/>
        <rFont val="Arial"/>
        <family val="2"/>
        <charset val="238"/>
      </rPr>
      <t>nom</t>
    </r>
    <r>
      <rPr>
        <sz val="10"/>
        <color indexed="8"/>
        <rFont val="Arial"/>
        <family val="2"/>
        <charset val="238"/>
      </rPr>
      <t xml:space="preserve"> = 2,65 m</t>
    </r>
    <r>
      <rPr>
        <vertAlign val="superscript"/>
        <sz val="10"/>
        <color indexed="8"/>
        <rFont val="Arial"/>
        <family val="2"/>
        <charset val="238"/>
      </rPr>
      <t>3</t>
    </r>
    <r>
      <rPr>
        <sz val="10"/>
        <color indexed="8"/>
        <rFont val="Arial"/>
        <family val="2"/>
        <charset val="238"/>
      </rPr>
      <t>/h (pri tlaku 1,5 bar)</t>
    </r>
  </si>
  <si>
    <t>Premer odtočne cevi 40 mm</t>
  </si>
  <si>
    <t>GRÜNBECK tip GENO- THERM KONFORT</t>
  </si>
  <si>
    <t>DN 20, PN 6</t>
  </si>
  <si>
    <r>
      <t>Q</t>
    </r>
    <r>
      <rPr>
        <vertAlign val="subscript"/>
        <sz val="10"/>
        <color indexed="8"/>
        <rFont val="Arial"/>
        <family val="2"/>
        <charset val="238"/>
      </rPr>
      <t>nom</t>
    </r>
    <r>
      <rPr>
        <sz val="10"/>
        <color indexed="8"/>
        <rFont val="Arial"/>
        <family val="2"/>
        <charset val="238"/>
      </rPr>
      <t xml:space="preserve"> = 400 l/h (Dp = 0,2 bar)</t>
    </r>
  </si>
  <si>
    <r>
      <t>maks. temp vode = 30</t>
    </r>
    <r>
      <rPr>
        <vertAlign val="superscript"/>
        <sz val="10"/>
        <color indexed="8"/>
        <rFont val="Arial"/>
        <family val="2"/>
        <charset val="238"/>
      </rPr>
      <t>°</t>
    </r>
    <r>
      <rPr>
        <sz val="10"/>
        <color indexed="8"/>
        <rFont val="Arial"/>
        <family val="2"/>
        <charset val="238"/>
      </rPr>
      <t>C</t>
    </r>
  </si>
  <si>
    <t>GRÜNBECK tip GENO-TERM 110 z adapterjem</t>
  </si>
  <si>
    <t xml:space="preserve"> - vklop/izklop črpalke</t>
  </si>
  <si>
    <t xml:space="preserve"> - Izbira načina regulacije:</t>
  </si>
  <si>
    <t xml:space="preserve"> - dp-c (diferenčni tlak konstanten)</t>
  </si>
  <si>
    <t xml:space="preserve"> - dp-v (diferenčni tlak variabilen)</t>
  </si>
  <si>
    <t xml:space="preserve"> - dp-T (diferenčni tlak, temperaturno voden)</t>
  </si>
  <si>
    <t xml:space="preserve"> - Obratovanje z regulatorjem (nastavitev konstantnega števila vrtljajev)</t>
  </si>
  <si>
    <t xml:space="preserve"> - Avtomatsko reducirano obratovanje (samoučno)</t>
  </si>
  <si>
    <t xml:space="preserve"> - nastavitev želene vrednosti oz. števila vrtljajev</t>
  </si>
  <si>
    <t>Grafični zaslon črpalke z vrtljivim prikazom za vodoravno in navpično modulno razporeditev, prikazujejo se:</t>
  </si>
  <si>
    <t xml:space="preserve"> - obratovalno stanje</t>
  </si>
  <si>
    <t xml:space="preserve"> - Način regulacije</t>
  </si>
  <si>
    <t xml:space="preserve"> - želene vrednosti diferenčnega tlaka oz. št. vrtljajev</t>
  </si>
  <si>
    <t xml:space="preserve"> - sporočila o napakah in opozorila</t>
  </si>
  <si>
    <t>Črpalka je dobavljena skupaj s tesnilnim in vijačnim materialom</t>
  </si>
  <si>
    <t>Wilo Stratos – Z 25/1-8 RG CAN ali enakovredni</t>
  </si>
  <si>
    <t>Elektronski mešalni ventil z navojnimi priključki, elektromotornim pogonom, elektro regulacijsko omarico za krmiljenje pravilnega delovanja, temperaturnimi tipali s potopnimi tuljkami, skupaj s tesnilnim in vijačnim materialom</t>
  </si>
  <si>
    <t>Z napravo dobaviti navodila za montažo in navodila za uporabo v Slovenskem jeziku.</t>
  </si>
  <si>
    <t>CALEFFI tip 6000 LEGIOMIX ali enakovredni</t>
  </si>
  <si>
    <t>DN 25, PN 10</t>
  </si>
  <si>
    <r>
      <t>T</t>
    </r>
    <r>
      <rPr>
        <vertAlign val="subscript"/>
        <sz val="10"/>
        <color indexed="8"/>
        <rFont val="Arial"/>
        <family val="2"/>
        <charset val="238"/>
      </rPr>
      <t>mix</t>
    </r>
    <r>
      <rPr>
        <sz val="10"/>
        <color indexed="8"/>
        <rFont val="Arial"/>
        <family val="2"/>
        <charset val="238"/>
      </rPr>
      <t xml:space="preserve"> = 35°C</t>
    </r>
  </si>
  <si>
    <r>
      <t>T</t>
    </r>
    <r>
      <rPr>
        <vertAlign val="subscript"/>
        <sz val="10"/>
        <color indexed="8"/>
        <rFont val="Arial"/>
        <family val="2"/>
        <charset val="238"/>
      </rPr>
      <t>max</t>
    </r>
    <r>
      <rPr>
        <sz val="10"/>
        <color indexed="8"/>
        <rFont val="Arial"/>
        <family val="2"/>
        <charset val="238"/>
      </rPr>
      <t xml:space="preserve"> = 100°C</t>
    </r>
  </si>
  <si>
    <r>
      <t>k</t>
    </r>
    <r>
      <rPr>
        <vertAlign val="subscript"/>
        <sz val="10"/>
        <color indexed="8"/>
        <rFont val="Arial"/>
        <family val="2"/>
        <charset val="238"/>
      </rPr>
      <t>v</t>
    </r>
    <r>
      <rPr>
        <sz val="10"/>
        <color indexed="8"/>
        <rFont val="Arial"/>
        <family val="2"/>
        <charset val="238"/>
      </rPr>
      <t xml:space="preserve"> = 9,0 m</t>
    </r>
    <r>
      <rPr>
        <vertAlign val="superscript"/>
        <sz val="10"/>
        <color indexed="8"/>
        <rFont val="Arial"/>
        <family val="2"/>
        <charset val="238"/>
      </rPr>
      <t>3</t>
    </r>
    <r>
      <rPr>
        <sz val="10"/>
        <color indexed="8"/>
        <rFont val="Arial"/>
        <family val="2"/>
        <charset val="238"/>
      </rPr>
      <t>/h</t>
    </r>
  </si>
  <si>
    <r>
      <t>N</t>
    </r>
    <r>
      <rPr>
        <vertAlign val="subscript"/>
        <sz val="10"/>
        <color indexed="8"/>
        <rFont val="Arial"/>
        <family val="2"/>
        <charset val="238"/>
      </rPr>
      <t>e</t>
    </r>
    <r>
      <rPr>
        <sz val="10"/>
        <color indexed="8"/>
        <rFont val="Arial"/>
        <family val="2"/>
        <charset val="238"/>
      </rPr>
      <t>= 20 W</t>
    </r>
  </si>
  <si>
    <t>Ekspanzijska posoda za sanitarno vodo po DIN 4807 T5, za preizkusni tlak 10 bar obratovalni tlak 8 bar, skupaj T-kosom ter flow-jet ventilom, vključno ves tesnilni in montažni material</t>
  </si>
  <si>
    <t>Reflex Refix DD 25 ali enakovredni</t>
  </si>
  <si>
    <t>Vcel = 25 l</t>
  </si>
  <si>
    <t>Vodomer z impulznim izhodom, opremljen z impulznim izhodom na vodomeru impulz 1/100, skupaj s tesnilnim in vijačnim materialom</t>
  </si>
  <si>
    <t>HYDROMETER tip M-NR 101 ali enakovredni</t>
  </si>
  <si>
    <r>
      <t>DN 25, Qn =2,5 m</t>
    </r>
    <r>
      <rPr>
        <vertAlign val="superscript"/>
        <sz val="10"/>
        <color indexed="8"/>
        <rFont val="Arial"/>
        <family val="2"/>
        <charset val="238"/>
      </rPr>
      <t>3</t>
    </r>
    <r>
      <rPr>
        <sz val="10"/>
        <color indexed="8"/>
        <rFont val="Arial"/>
        <family val="2"/>
        <charset val="238"/>
      </rPr>
      <t>/h, PN16</t>
    </r>
  </si>
  <si>
    <t>TA tip STAD ali enakovredni</t>
  </si>
  <si>
    <t>Vzmetni varnostni ventil z navojnima priključkoma, skupaj s tesnilnim materialom</t>
  </si>
  <si>
    <r>
      <t>p</t>
    </r>
    <r>
      <rPr>
        <vertAlign val="subscript"/>
        <sz val="10"/>
        <color indexed="8"/>
        <rFont val="Arial"/>
        <family val="2"/>
        <charset val="238"/>
      </rPr>
      <t>izp</t>
    </r>
    <r>
      <rPr>
        <sz val="10"/>
        <color indexed="8"/>
        <rFont val="Arial"/>
        <family val="2"/>
        <charset val="238"/>
      </rPr>
      <t xml:space="preserve"> = 6 bar</t>
    </r>
  </si>
  <si>
    <t>MS navojna krogelna pipa z ročko za posluževanje, skupaj s tesnilnim materialom</t>
  </si>
  <si>
    <t>MS krogelna pipa za praznjenje z navojnima priključkoma, z zaporno kapo, tesnilom in verižico, vijačnim spojem za gibko cev, skupaj s tesnilnim in vijačnim materialom</t>
  </si>
  <si>
    <t>MS protipovratni ventil z navojnimi priključki, skupaj s tesnilnim in vijačnim materialom.</t>
  </si>
  <si>
    <t>Manometer v okroglem ohišju f80 mm z merilnim območjem do 10 bar z navojnim priključkom DN 15, manometrsko navojno pipico DN 15, komplet z montažnim in tesnilnim materialom</t>
  </si>
  <si>
    <t>Termometer v okroglem ohišju, z navojnim priključkom R 1/2" ter merilnim območjem do 40°C komplet z montažnim in tesnilnim materialom</t>
  </si>
  <si>
    <t>Termometer v okroglem ohišju, z navojnim priključkom R 1/2" ter merilnim območjem do 120°C komplet z montažnim in tesnilnim materialom</t>
  </si>
  <si>
    <t>ZBIRALNIK DEŽEVNICE</t>
  </si>
  <si>
    <t xml:space="preserve">Vodomer z impulznim izhodom, opremljen z impulznim izhodom na vodomeru, impulz 1/100 skupaj s tesnilnim in vijačnim materialom </t>
  </si>
  <si>
    <t>Elster tip MTR/KN ali enakovredni</t>
  </si>
  <si>
    <r>
      <t>DN 25, Qn =6,0 m</t>
    </r>
    <r>
      <rPr>
        <vertAlign val="superscript"/>
        <sz val="10"/>
        <color indexed="8"/>
        <rFont val="Arial"/>
        <family val="2"/>
        <charset val="238"/>
      </rPr>
      <t>3</t>
    </r>
    <r>
      <rPr>
        <sz val="10"/>
        <color indexed="8"/>
        <rFont val="Arial"/>
        <family val="2"/>
        <charset val="238"/>
      </rPr>
      <t>/h, PN16</t>
    </r>
  </si>
  <si>
    <t>GRÜNBECK tip MXA ali enakovredni</t>
  </si>
  <si>
    <t>DN 25, PN10</t>
  </si>
  <si>
    <r>
      <t>Q</t>
    </r>
    <r>
      <rPr>
        <vertAlign val="subscript"/>
        <sz val="10"/>
        <color indexed="8"/>
        <rFont val="Arial"/>
        <family val="2"/>
        <charset val="238"/>
      </rPr>
      <t>n</t>
    </r>
    <r>
      <rPr>
        <sz val="10"/>
        <color indexed="8"/>
        <rFont val="Arial"/>
        <family val="2"/>
        <charset val="238"/>
      </rPr>
      <t xml:space="preserve"> = 8,5 m</t>
    </r>
    <r>
      <rPr>
        <vertAlign val="superscript"/>
        <sz val="10"/>
        <color indexed="8"/>
        <rFont val="Arial"/>
        <family val="2"/>
        <charset val="238"/>
      </rPr>
      <t>3</t>
    </r>
    <r>
      <rPr>
        <sz val="10"/>
        <color indexed="8"/>
        <rFont val="Arial"/>
        <family val="2"/>
        <charset val="238"/>
      </rPr>
      <t>/h</t>
    </r>
  </si>
  <si>
    <t>GRÜNBECK tip DK – 2 ali enakovredni</t>
  </si>
  <si>
    <t>DN 32, PN10</t>
  </si>
  <si>
    <r>
      <t>Q</t>
    </r>
    <r>
      <rPr>
        <vertAlign val="subscript"/>
        <sz val="10"/>
        <color indexed="8"/>
        <rFont val="Arial"/>
        <family val="2"/>
        <charset val="238"/>
      </rPr>
      <t>n</t>
    </r>
    <r>
      <rPr>
        <sz val="10"/>
        <color indexed="8"/>
        <rFont val="Arial"/>
        <family val="2"/>
        <charset val="238"/>
      </rPr>
      <t xml:space="preserve"> = 7,2 m</t>
    </r>
    <r>
      <rPr>
        <vertAlign val="superscript"/>
        <sz val="10"/>
        <color indexed="8"/>
        <rFont val="Arial"/>
        <family val="2"/>
        <charset val="238"/>
      </rPr>
      <t>3</t>
    </r>
    <r>
      <rPr>
        <sz val="10"/>
        <color indexed="8"/>
        <rFont val="Arial"/>
        <family val="2"/>
        <charset val="238"/>
      </rPr>
      <t xml:space="preserve">/h </t>
    </r>
  </si>
  <si>
    <t>Avtomatska naprava za rabo deževnice in dovajanje sveže vode kot kompaktni modul za večdružinske hiše in javne zgradbe. Naprava je sestavljena iz naslednjih delov:</t>
  </si>
  <si>
    <t>- dve tihi, samosesalni, večstopenjski, horizontalni visokotlačni centrifugalni črpalki s sodobnim hidravličnim sesalnim traktom</t>
  </si>
  <si>
    <t>- krogelna pipa na sesalni in tlačni strani za vsako črpalko z zbirno cevjo na tlačni strani</t>
  </si>
  <si>
    <t>- DVGW certificiran rezervoar (150 l) z dolivanjem sveže vode v odvisnosti od potrebe, če cisterna ni napolnjena</t>
  </si>
  <si>
    <t>Vgrajeni materiali:</t>
  </si>
  <si>
    <t>tekači : Noryl</t>
  </si>
  <si>
    <t>Komora stopnje: Noryl</t>
  </si>
  <si>
    <t>Ohišje črpalke: 1.4301</t>
  </si>
  <si>
    <t>Gred: 1.4404</t>
  </si>
  <si>
    <t>Drsno tesnilo: Grafit/keramika</t>
  </si>
  <si>
    <t>Pretočni medij: Voda</t>
  </si>
  <si>
    <r>
      <t>Pretok (maks. 6 m3/h): 4,50 m</t>
    </r>
    <r>
      <rPr>
        <vertAlign val="superscript"/>
        <sz val="10"/>
        <color indexed="8"/>
        <rFont val="Arial"/>
        <family val="2"/>
        <charset val="238"/>
      </rPr>
      <t>3</t>
    </r>
    <r>
      <rPr>
        <sz val="10"/>
        <color indexed="8"/>
        <rFont val="Arial"/>
        <family val="2"/>
        <charset val="238"/>
      </rPr>
      <t>/h</t>
    </r>
  </si>
  <si>
    <t>Črpalna višina (maks. 58 m): 35 m</t>
  </si>
  <si>
    <t>Največja višina črpanja (maks. 8 m): 3m</t>
  </si>
  <si>
    <t>Temperatura medija (5-35  °C): 15 °C</t>
  </si>
  <si>
    <t>Temperatura okolice (maks.40 °C): 20 °C</t>
  </si>
  <si>
    <t>Obratovalni tlak (maks. 8 bar): 3,5 bar</t>
  </si>
  <si>
    <t>Vstopni tlak (maks. 4 bar):</t>
  </si>
  <si>
    <t>Vrsta toka: 1~230V/50Hz</t>
  </si>
  <si>
    <t>- Nazivna moč: 2 x 1,1 kW</t>
  </si>
  <si>
    <t>- Nazivno število vrtljajev: 2900 1/min</t>
  </si>
  <si>
    <t>- Nazivni tok  7,2 A</t>
  </si>
  <si>
    <t>Tlačni priključek: R 1</t>
  </si>
  <si>
    <t>Sesalni priključek: 2 x G 1L</t>
  </si>
  <si>
    <t>Prelivanje: DN 100</t>
  </si>
  <si>
    <t>Stopnja zaščite IP 41/IP 54</t>
  </si>
  <si>
    <t>Dimenzije (Š x V x G) 750 x 1225 x 600 mm</t>
  </si>
  <si>
    <t>Z napravo dobaviti sesalno cev dolžine 10 m, zaščito proti suhemu teku, navodila za montažo in navodila za uporabo v Slovenskem jeziku.</t>
  </si>
  <si>
    <t>Wilo AF 150-2 MC 605  1~/ PN 8 ali enakovredni</t>
  </si>
  <si>
    <t>Ekspanzijska posoda za vodo po DIN 4807 T3 za nepretočne sisteme, za preizkusni tlak 10 bar obratovalni tlak 4 bar, vključno ves tesnilni in montažni material</t>
  </si>
  <si>
    <t>Reflex Refix DE 50 ali enakovredni</t>
  </si>
  <si>
    <t>Vcel = 50 l</t>
  </si>
  <si>
    <t>3P technik tip VF 2 ali enakovredni</t>
  </si>
  <si>
    <t>V ceno vključiti izkop, izvedbo peščene posteljice, obsip, priključitev preliva na meteorno kanalizacijo, priključitev dovodnih cevi, zasipom</t>
  </si>
  <si>
    <t>V=20.000 l</t>
  </si>
  <si>
    <t>Rikutec Aqua'terne 204 ali enakovredni</t>
  </si>
  <si>
    <t>Izdelava armirano betonskega jaška za volumenski filter notranje dimenzije ø100x 160cm po priloženem detajlu z opažanjem, armiranjem, LŽ pokrovom D400 600 x 600 mm</t>
  </si>
  <si>
    <t xml:space="preserve">Kompaktna dovodno odvodna klimatska naprava N1 notranje izvedbe, skupaj s podstavkom za montažo tla ter urejenim odvodom kondenzata, </t>
  </si>
  <si>
    <t>desna izvedba,</t>
  </si>
  <si>
    <t>sestavljena iz</t>
  </si>
  <si>
    <t>- žaluzije z motornim pogonom na zajemni strani,</t>
  </si>
  <si>
    <t>- filtrov (dovod razred filtracije F7, odvod razred filtracije F5)</t>
  </si>
  <si>
    <t>- radialnih ventilatorjev,</t>
  </si>
  <si>
    <t>- ploščnega rekuperatorja (izkoristek min. 85 %)</t>
  </si>
  <si>
    <t>- eksterne vodne grelno/hladilne enote,</t>
  </si>
  <si>
    <t>Dobaviti skupaj z:</t>
  </si>
  <si>
    <t>- gumijastimi amortizerji,</t>
  </si>
  <si>
    <t>- jadrovinastimi priključki</t>
  </si>
  <si>
    <r>
      <t>V</t>
    </r>
    <r>
      <rPr>
        <vertAlign val="subscript"/>
        <sz val="10"/>
        <color indexed="8"/>
        <rFont val="Arial"/>
        <family val="2"/>
        <charset val="238"/>
      </rPr>
      <t>ZUZ</t>
    </r>
    <r>
      <rPr>
        <sz val="10"/>
        <color indexed="8"/>
        <rFont val="Arial"/>
        <family val="2"/>
        <charset val="238"/>
      </rPr>
      <t>= 2750 m</t>
    </r>
    <r>
      <rPr>
        <vertAlign val="superscript"/>
        <sz val="10"/>
        <color indexed="8"/>
        <rFont val="Arial"/>
        <family val="2"/>
        <charset val="238"/>
      </rPr>
      <t>3</t>
    </r>
    <r>
      <rPr>
        <sz val="10"/>
        <color indexed="8"/>
        <rFont val="Arial"/>
        <family val="2"/>
        <charset val="238"/>
      </rPr>
      <t>/h</t>
    </r>
  </si>
  <si>
    <r>
      <t>V</t>
    </r>
    <r>
      <rPr>
        <vertAlign val="subscript"/>
        <sz val="10"/>
        <color indexed="8"/>
        <rFont val="Arial"/>
        <family val="2"/>
        <charset val="238"/>
      </rPr>
      <t>ZAZ</t>
    </r>
    <r>
      <rPr>
        <sz val="10"/>
        <color indexed="8"/>
        <rFont val="Arial"/>
        <family val="2"/>
        <charset val="238"/>
      </rPr>
      <t>= 2750 m</t>
    </r>
    <r>
      <rPr>
        <vertAlign val="superscript"/>
        <sz val="10"/>
        <color indexed="8"/>
        <rFont val="Arial"/>
        <family val="2"/>
        <charset val="238"/>
      </rPr>
      <t>3</t>
    </r>
    <r>
      <rPr>
        <sz val="10"/>
        <color indexed="8"/>
        <rFont val="Arial"/>
        <family val="2"/>
        <charset val="238"/>
      </rPr>
      <t>/h</t>
    </r>
  </si>
  <si>
    <t>U= 400 V/50 Hz</t>
  </si>
  <si>
    <t>Ventilator na dovodu:</t>
  </si>
  <si>
    <r>
      <t>H</t>
    </r>
    <r>
      <rPr>
        <vertAlign val="subscript"/>
        <sz val="10"/>
        <color indexed="8"/>
        <rFont val="Arial"/>
        <family val="2"/>
        <charset val="238"/>
      </rPr>
      <t>ex,do</t>
    </r>
    <r>
      <rPr>
        <sz val="10"/>
        <color indexed="8"/>
        <rFont val="Arial"/>
        <family val="2"/>
        <charset val="238"/>
      </rPr>
      <t>= 220 Pa</t>
    </r>
  </si>
  <si>
    <r>
      <t>N</t>
    </r>
    <r>
      <rPr>
        <vertAlign val="subscript"/>
        <sz val="10"/>
        <color indexed="8"/>
        <rFont val="Arial"/>
        <family val="2"/>
        <charset val="238"/>
      </rPr>
      <t>e,do</t>
    </r>
    <r>
      <rPr>
        <sz val="10"/>
        <color indexed="8"/>
        <rFont val="Arial"/>
        <family val="2"/>
        <charset val="238"/>
      </rPr>
      <t>=1480W</t>
    </r>
  </si>
  <si>
    <t>Ventilator na odvodu:</t>
  </si>
  <si>
    <r>
      <t>H</t>
    </r>
    <r>
      <rPr>
        <vertAlign val="subscript"/>
        <sz val="10"/>
        <color indexed="8"/>
        <rFont val="Arial"/>
        <family val="2"/>
        <charset val="238"/>
      </rPr>
      <t>ex,od</t>
    </r>
    <r>
      <rPr>
        <sz val="10"/>
        <color indexed="8"/>
        <rFont val="Arial"/>
        <family val="2"/>
        <charset val="238"/>
      </rPr>
      <t>= 180 Pa</t>
    </r>
  </si>
  <si>
    <r>
      <t>N</t>
    </r>
    <r>
      <rPr>
        <vertAlign val="subscript"/>
        <sz val="10"/>
        <color indexed="8"/>
        <rFont val="Arial"/>
        <family val="2"/>
        <charset val="238"/>
      </rPr>
      <t>e,do</t>
    </r>
    <r>
      <rPr>
        <sz val="10"/>
        <color indexed="8"/>
        <rFont val="Arial"/>
        <family val="2"/>
        <charset val="238"/>
      </rPr>
      <t>= 1480 W</t>
    </r>
  </si>
  <si>
    <t>(ventilatorji imajo EC-motorje)</t>
  </si>
  <si>
    <t>Podatki za dimenzioniranje grelno/hladilnega registra</t>
  </si>
  <si>
    <t>- zima:</t>
  </si>
  <si>
    <t>Stanje zunanjega zraka: -13,0 °C, j = 90%</t>
  </si>
  <si>
    <t>Segrevanje na +24 °C</t>
  </si>
  <si>
    <t>Predvidena toplotna moč grelnika:5,9 kW</t>
  </si>
  <si>
    <t>Temperaturni režim grelnega medija (voda): 40/30°C</t>
  </si>
  <si>
    <t>- leto:</t>
  </si>
  <si>
    <t>Stanje zunanjega zraka: +33 °C, j = 40%</t>
  </si>
  <si>
    <t>Hlajenje zraka na +18,0 °C,</t>
  </si>
  <si>
    <t>Predvidena toplotna moč hladilne enote:</t>
  </si>
  <si>
    <t>15,0 kW</t>
  </si>
  <si>
    <t>Temperaturni režim hladilnega medija (voda): 7/13°C</t>
  </si>
  <si>
    <t>Napravo dobaviti skupaj s cevnimi in električnimi povezavami ter kompletno elektrokrmilno omaro z vsemi kontaktorji za vklop ventilatorjev, pomožnimi releji in avtomatiko za krmiljenje klimata ter z modulom za daljinsko krmiljenje in upravljanje naprave.</t>
  </si>
  <si>
    <t>Upoštevati še:</t>
  </si>
  <si>
    <t>- regulacijo ogrevanja zraka na konstantno temperaturo vpiha 24°C,</t>
  </si>
  <si>
    <t>- regulacijo hlajenja zraka na želeno temperaturo vpiha,</t>
  </si>
  <si>
    <t>V ponudbi zajeti kompletno s temperaturnimi tipali, termostati  ter elektromotornimi pogoni, pogoni žaluzij, presostati, varnostnimi moduli. V ponudbi zajeti tudi zagon ter šolanje upravljavca naprave za upravljanje in vzdrževanje.</t>
  </si>
  <si>
    <t>ATREA (zastopa ProVent, d.o.o.) tip:</t>
  </si>
  <si>
    <t>DUPLEX-S 3600 Flexi RD4</t>
  </si>
  <si>
    <t>ali enakovredni.</t>
  </si>
  <si>
    <t>Dovodna klimatska naprava N2, notranje, modulne izvedbe, , skupaj s podstavkom ter urejenim odvodom kondenzata.</t>
  </si>
  <si>
    <t>posluževanje: desno</t>
  </si>
  <si>
    <t>Sestava:</t>
  </si>
  <si>
    <t>- filtrska enota s kasetnim filtrom (EU4), s čelnim priključkom ter žaluzijo z motornim pogonom (on/off z vzmetjo), dobavljena z rezervnim filtrom in diferenčnim manometrom (0-500 Pa),</t>
  </si>
  <si>
    <t>- glikolna hladilna enota z zunanjimi priključki ter eliminatorjem vodnih kapljic,</t>
  </si>
  <si>
    <t>- ventilatorska enota s prostotekočim ventilatorjem, servisnim stikalom ter kontrolnim oknom z lučjo,</t>
  </si>
  <si>
    <t>- filtrska enota z vrečastim filtrom (EU7), dobavljena z rezervnim filtrom in diferenčnim manometrom (0-500 Pa), s čelnim priključkom,</t>
  </si>
  <si>
    <t>- gumijastimi amortizerji</t>
  </si>
  <si>
    <r>
      <t>V</t>
    </r>
    <r>
      <rPr>
        <vertAlign val="subscript"/>
        <sz val="10"/>
        <color indexed="8"/>
        <rFont val="Arial"/>
        <family val="2"/>
        <charset val="238"/>
      </rPr>
      <t>ZUZ</t>
    </r>
    <r>
      <rPr>
        <sz val="10"/>
        <color indexed="8"/>
        <rFont val="Arial"/>
        <family val="2"/>
        <charset val="238"/>
      </rPr>
      <t>= 1750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</si>
  <si>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 do</t>
    </r>
    <r>
      <rPr>
        <sz val="10"/>
        <color indexed="8"/>
        <rFont val="Arial"/>
        <family val="2"/>
        <charset val="238"/>
      </rPr>
      <t>= 250 Pa</t>
    </r>
  </si>
  <si>
    <r>
      <t>N</t>
    </r>
    <r>
      <rPr>
        <vertAlign val="subscript"/>
        <sz val="10"/>
        <color indexed="8"/>
        <rFont val="Arial"/>
        <family val="2"/>
        <charset val="238"/>
      </rPr>
      <t>e,do</t>
    </r>
    <r>
      <rPr>
        <sz val="10"/>
        <color indexed="8"/>
        <rFont val="Arial"/>
        <family val="2"/>
        <charset val="238"/>
      </rPr>
      <t>= 0,55 kW</t>
    </r>
  </si>
  <si>
    <t>Elektromotor ventilatorja dobaviti skupaj s PTC termičnim varovalom, krmiljenim preko tlačnih tipal v dovodnem kanalu.</t>
  </si>
  <si>
    <t>Podatki za dimenzioniranje hladilnika:</t>
  </si>
  <si>
    <t>Stanje zraka pred hladilnikom: +33 °C, j = 40%</t>
  </si>
  <si>
    <t>Hlajenje zraka na +18,0 °C</t>
  </si>
  <si>
    <t>10,68 kW</t>
  </si>
  <si>
    <t>Temperaturni režim hladilnega medija – mešanice etilenglikola in vode (30%): 9/14°C</t>
  </si>
  <si>
    <t>Napravo dobaviti brez cevnih in električnih povezav ter elektrokrmilne omare z vsemi kontaktorji za vklop ventilatorjev, pomožnimi releji in avtomatiko za krmiljenje klimata (zajeto v postavki sistema kuhinjske nape). Upoštevati še:</t>
  </si>
  <si>
    <t>- maks. zvočna moč na dovodni strani klimata na izstopu je 64 dB pri 250 Hz</t>
  </si>
  <si>
    <t>- maks. zvočna moč ohišja klimata je 44 dB pri 250 Hz</t>
  </si>
  <si>
    <t>Hidria IMP Klima, d.d.o. tip:</t>
  </si>
  <si>
    <t>KNNL d50 6/5</t>
  </si>
  <si>
    <t>- več ploščnih menjalnikov toplote za vračanje energije odpadnega zraka z izkoristkom preko 65% majhnih dimenzij, da jih je možno prati v običajnem pomivalnem stroju za kuhinje,</t>
  </si>
  <si>
    <t>- učinkovit sistem odvoda odpadnega zraka z namestitvijo labirintnih filtrov tik nad izvorom kuhanja ali pečenja</t>
  </si>
  <si>
    <t>- visoko učinkovit tristopenjski sistem filtriranja odpadnega zraka, ki vključuje (certificirani) labirintni predfilter, certificirani mrežasti glavni filter in ploščni menjalnik toplote, ki ima poleg funkcije vračanja toplotne energije tudi funkcijo zadnje</t>
  </si>
  <si>
    <t>- by-pass z regulacijo preko motornega pogona</t>
  </si>
  <si>
    <t>- svetilke nad lepljenim kaljenim steklom na inox pločevino, kar omogoča enostavno čiščenje spodnje površine nape vključno s steklom</t>
  </si>
  <si>
    <t>- vpihovalne reže za sveži zrak po celotnem zgornjem obodu nape tako, zaradi česar je majhna možnost prepiha kljub visokim pretokom svežega zraka in zaradi česar se poveča tudi sesalni učinek nape</t>
  </si>
  <si>
    <t>- vpihovalne reže za sveži zrak po celotnem spodnjem obodu nape za minimalen vpih svežega zraka nazaj direktno v napo za povečanje sesalnega učinka nape</t>
  </si>
  <si>
    <t>- vodni grelnik,</t>
  </si>
  <si>
    <t>- dva dodatna kanalska priključka za vpihovanje svežega zraka v drug prostor.</t>
  </si>
  <si>
    <r>
      <t>V</t>
    </r>
    <r>
      <rPr>
        <vertAlign val="subscript"/>
        <sz val="10"/>
        <color indexed="8"/>
        <rFont val="Arial"/>
        <family val="2"/>
        <charset val="238"/>
      </rPr>
      <t>ZUZ</t>
    </r>
    <r>
      <rPr>
        <sz val="10"/>
        <color indexed="8"/>
        <rFont val="Arial"/>
        <family val="2"/>
        <charset val="238"/>
      </rPr>
      <t xml:space="preserve"> = 1750 m</t>
    </r>
    <r>
      <rPr>
        <vertAlign val="superscript"/>
        <sz val="10"/>
        <color indexed="8"/>
        <rFont val="Arial"/>
        <family val="2"/>
        <charset val="238"/>
      </rPr>
      <t>3</t>
    </r>
    <r>
      <rPr>
        <sz val="10"/>
        <color indexed="8"/>
        <rFont val="Arial"/>
        <family val="2"/>
        <charset val="238"/>
      </rPr>
      <t>/h</t>
    </r>
  </si>
  <si>
    <r>
      <t>V</t>
    </r>
    <r>
      <rPr>
        <vertAlign val="subscript"/>
        <sz val="10"/>
        <color indexed="8"/>
        <rFont val="Arial"/>
        <family val="2"/>
        <charset val="238"/>
      </rPr>
      <t>ZAZ</t>
    </r>
    <r>
      <rPr>
        <sz val="10"/>
        <color indexed="8"/>
        <rFont val="Arial"/>
        <family val="2"/>
        <charset val="238"/>
      </rPr>
      <t xml:space="preserve"> = 1850 m</t>
    </r>
    <r>
      <rPr>
        <vertAlign val="superscript"/>
        <sz val="10"/>
        <color indexed="8"/>
        <rFont val="Arial"/>
        <family val="2"/>
        <charset val="238"/>
      </rPr>
      <t>3</t>
    </r>
    <r>
      <rPr>
        <sz val="10"/>
        <color indexed="8"/>
        <rFont val="Arial"/>
        <family val="2"/>
        <charset val="238"/>
      </rPr>
      <t>/h</t>
    </r>
  </si>
  <si>
    <t>Odvod svežega zraka iz nape v sosednje prostore:</t>
  </si>
  <si>
    <r>
      <t>1100 m</t>
    </r>
    <r>
      <rPr>
        <vertAlign val="superscript"/>
        <sz val="10"/>
        <color indexed="8"/>
        <rFont val="Arial"/>
        <family val="2"/>
        <charset val="238"/>
      </rPr>
      <t>3</t>
    </r>
    <r>
      <rPr>
        <sz val="10"/>
        <color indexed="8"/>
        <rFont val="Arial"/>
        <family val="2"/>
        <charset val="238"/>
      </rPr>
      <t xml:space="preserve">/h  </t>
    </r>
  </si>
  <si>
    <t>Predvidena toplotna moč grelnika: 9,0 kW</t>
  </si>
  <si>
    <t>Temperaturni režim grelnega medija (voda): 55/35°C</t>
  </si>
  <si>
    <t>Dolžina kuhinjske nape: 2400 mm</t>
  </si>
  <si>
    <t>Širina kuhinjske nape: 1300 mm</t>
  </si>
  <si>
    <t>ProVent, d.o.o. tip:</t>
  </si>
  <si>
    <t>Media RT-D 2400×1300 sredinska izvedba</t>
  </si>
  <si>
    <t>Regulacijski sistem Proreg z naslednjimi osnovnimi funkcijami:</t>
  </si>
  <si>
    <t>- izbira med tremi hitrostmi na krmilnem panelu,</t>
  </si>
  <si>
    <t>- vklop/izklop svetilk,</t>
  </si>
  <si>
    <t>- informacije o splošni napaki, zamašenosti filtra v napi in zamašenosti filtra pred ventilatorjem,</t>
  </si>
  <si>
    <t>- delovanje nape kot prezračevalna in ogrevalna naprava kuhinje po tedenski uri</t>
  </si>
  <si>
    <t>- frekvenčna regulacija dovodnega ventilatorja,</t>
  </si>
  <si>
    <t>- frekvenčna regulacija odvodnega ventilatorja,</t>
  </si>
  <si>
    <t>- regulacija dodatnega ventilatorja za dovod svežega zraka iz nape v sosednje prostore,</t>
  </si>
  <si>
    <t>- regulacija žaluzije pred odvodnim ventilatorjem,</t>
  </si>
  <si>
    <t>Na krmiljenje signalizirati odprtosti požarnih loput, ki pripadajo kanalskemu razvodu klimatskega sistema. Iz požarne centrale je potrebno voditi digitalni signal na breznapetostni kontakt elektrokrmilne omare, ki v primeru požara izključi delovanje klimatske naprave.</t>
  </si>
  <si>
    <t xml:space="preserve">Pri nastavitvi vklopa klimatske naprave se postavi pogoj, da se lahko ventilatorji vključijo šele po pridobitvi signalov odprtosti z vseh požarnih loput kanalskega razvoda, ki pripada posamezni klimatski napravi. V ponudbi zajeti kompletno s temperaturnimi tipali, termostati, frekvenčnimi regulatorji dovodnega in odvodnega ventilatorja ter elektromotornimi pogoni, pogoni žaluzij, presostati, varnostnimi moduli. V ponudbi zajeti tudi zagon ter šolanje upravljavca naprave za upravljanje in vzdrževanje. </t>
  </si>
  <si>
    <t>Proreg EM</t>
  </si>
  <si>
    <t>Ventilator v izoliranem ohišju tipa TAC z zvezno regulacijo pretoka za dovod svežega zraka iz nape v sosednje prostore.</t>
  </si>
  <si>
    <t>Dobaviti skupaj z zapiralno žaluzijo s hitrim elektromotornim pogonom (2,5 s), priključnim in montažnim materialom, jadrovinastimi priključki ter ožičenjem do elektrokrmilne omare.</t>
  </si>
  <si>
    <r>
      <t>V</t>
    </r>
    <r>
      <rPr>
        <vertAlign val="subscript"/>
        <sz val="10"/>
        <color indexed="8"/>
        <rFont val="Arial"/>
        <family val="2"/>
        <charset val="238"/>
      </rPr>
      <t>do</t>
    </r>
    <r>
      <rPr>
        <sz val="10"/>
        <color indexed="8"/>
        <rFont val="Arial"/>
        <family val="2"/>
        <charset val="238"/>
      </rPr>
      <t xml:space="preserve"> = 1100m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</si>
  <si>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150 Pa</t>
    </r>
  </si>
  <si>
    <r>
      <t>N</t>
    </r>
    <r>
      <rPr>
        <vertAlign val="subscript"/>
        <sz val="10"/>
        <color indexed="8"/>
        <rFont val="Arial"/>
        <family val="2"/>
        <charset val="238"/>
      </rPr>
      <t>e</t>
    </r>
    <r>
      <rPr>
        <sz val="10"/>
        <color indexed="8"/>
        <rFont val="Arial"/>
        <family val="2"/>
        <charset val="238"/>
      </rPr>
      <t xml:space="preserve"> = 209 W</t>
    </r>
  </si>
  <si>
    <t>U = 230 V/50 Hz</t>
  </si>
  <si>
    <t>Cubus 7 DD 9-7 TAC + MRL-280/LMQ-24A</t>
  </si>
  <si>
    <t>Strešni ventilator za odvod zraka, z elektromotorjem, nameščenim izven toka zraka, lovilno posodo za maščobo, podstavkom, pritrdilnim in montažnim materialom, jadrovinastim priključkom, servisnim stikalom ter ožičenjem do elektrokrmilne omare. Maksimalna temperatura transportiranega zraka je 100°C.</t>
  </si>
  <si>
    <r>
      <t>V</t>
    </r>
    <r>
      <rPr>
        <vertAlign val="subscript"/>
        <sz val="10"/>
        <color indexed="8"/>
        <rFont val="Arial"/>
        <family val="2"/>
        <charset val="238"/>
      </rPr>
      <t>od</t>
    </r>
    <r>
      <rPr>
        <sz val="10"/>
        <color indexed="8"/>
        <rFont val="Arial"/>
        <family val="2"/>
        <charset val="238"/>
      </rPr>
      <t xml:space="preserve"> = 1850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</si>
  <si>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500 Pa</t>
    </r>
  </si>
  <si>
    <r>
      <t>N</t>
    </r>
    <r>
      <rPr>
        <vertAlign val="subscript"/>
        <sz val="10"/>
        <color indexed="8"/>
        <rFont val="Arial"/>
        <family val="2"/>
        <charset val="238"/>
      </rPr>
      <t>e</t>
    </r>
    <r>
      <rPr>
        <sz val="10"/>
        <color indexed="8"/>
        <rFont val="Arial"/>
        <family val="2"/>
        <charset val="238"/>
      </rPr>
      <t xml:space="preserve"> = 0,75 kW</t>
    </r>
  </si>
  <si>
    <t>U = 400 V/50 Hz</t>
  </si>
  <si>
    <t>Systemair, d.o.o. tip:</t>
  </si>
  <si>
    <t>DVNI 450D4-IE2</t>
  </si>
  <si>
    <t>Kanalski ventilator za odvod zraka, z elektromotorjem tipa EC, skupaj s pritrdilnim in montažnim materialom, z ožičenjem ter servisnim in termostatskim stikalom;</t>
  </si>
  <si>
    <r>
      <t>V</t>
    </r>
    <r>
      <rPr>
        <vertAlign val="subscript"/>
        <sz val="10"/>
        <color indexed="8"/>
        <rFont val="Arial"/>
        <family val="2"/>
        <charset val="238"/>
      </rPr>
      <t>od</t>
    </r>
    <r>
      <rPr>
        <sz val="10"/>
        <color indexed="8"/>
        <rFont val="Arial"/>
        <family val="2"/>
        <charset val="238"/>
      </rPr>
      <t xml:space="preserve"> = 290m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</si>
  <si>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120 Pa</t>
    </r>
  </si>
  <si>
    <r>
      <t>N</t>
    </r>
    <r>
      <rPr>
        <vertAlign val="subscript"/>
        <sz val="10"/>
        <color indexed="8"/>
        <rFont val="Arial"/>
        <family val="2"/>
        <charset val="238"/>
      </rPr>
      <t>e</t>
    </r>
    <r>
      <rPr>
        <sz val="10"/>
        <color indexed="8"/>
        <rFont val="Arial"/>
        <family val="2"/>
        <charset val="238"/>
      </rPr>
      <t xml:space="preserve"> = 80 W</t>
    </r>
  </si>
  <si>
    <t>Systemair tip:</t>
  </si>
  <si>
    <t>K 160 EC</t>
  </si>
  <si>
    <t>Radialni ventilator v lastnem ohišju za prezračevanje kopalnic in sanitarij, s setom za podometno montažo v steno, protipovratno loputo, termičnim varovalom proti preobremenitvi, modulom za zakasnitev izklopa, modulom s senzorjem za vlago, filtrskim vložkom, skupaj s pritrdilnim in montažnim materialom ter strešno zaščitno izpušno kapo;</t>
  </si>
  <si>
    <t>V = 80 m3/h</t>
  </si>
  <si>
    <t>H = 100 Pa</t>
  </si>
  <si>
    <t>Ne = 36 W</t>
  </si>
  <si>
    <t>U = 230 V / 50 Hz</t>
  </si>
  <si>
    <t>zaščita: IP-X5</t>
  </si>
  <si>
    <t>MELTEM tip:</t>
  </si>
  <si>
    <t>Vario U/V-100-N</t>
  </si>
  <si>
    <t>Dušilnik zvoka, izdelan iz pocinkane pločevine (ohišje) in mineralne volne, oblečene s celulozno folijo, skupaj z montažnim in pritrdilnim materialom;</t>
  </si>
  <si>
    <t>- širina dušilnih kulis: d = 200 mm</t>
  </si>
  <si>
    <t>- razmak med dušilnimi kulisami: s = 100 mm</t>
  </si>
  <si>
    <t>- širina dušilnika: B = 600 mm</t>
  </si>
  <si>
    <t>- višina dušilnika: H = 400 mm</t>
  </si>
  <si>
    <t>- dolžina dušilnika: L = 1000 mm</t>
  </si>
  <si>
    <t>- število dušilnih kulis: n =2</t>
  </si>
  <si>
    <t>- dušenje pri frekvenci 250Hz:</t>
  </si>
  <si>
    <t xml:space="preserve">De = 21 dB </t>
  </si>
  <si>
    <t>Hidria IMP Klima, d.o.o. tip:</t>
  </si>
  <si>
    <t>DZ-200/2 600×400×1000</t>
  </si>
  <si>
    <t>- višina dušilnika: H = 600 mm</t>
  </si>
  <si>
    <t>- dolžina dušilnika: L = 1250 mm</t>
  </si>
  <si>
    <t xml:space="preserve">De = 26 dB </t>
  </si>
  <si>
    <t>DZ-200/2 600×400×1250</t>
  </si>
  <si>
    <t>Medprostorski dušilnik zvoka, sestavljen iz zunanjega plašča iz pocinkane pločevine, polnila iz mineralne volne, zaščitenega proti odnašanju s celulozno folijo, ter notranjega plašča iz perforirane pocinkane pločevine;</t>
  </si>
  <si>
    <t>- notranji premer: d = 150 mm</t>
  </si>
  <si>
    <t>- zunanji premer: D = 250 mm</t>
  </si>
  <si>
    <t>- dolžina: L = 1000 mm</t>
  </si>
  <si>
    <t>MDZ-50</t>
  </si>
  <si>
    <t>Pravokotni deflektor iz pocinkane pločevine za odvod odpadnega zraka iz klimatske naprave dimenzije:</t>
  </si>
  <si>
    <t>350x350</t>
  </si>
  <si>
    <t>Elektronski regulator pretoka zraka okroglega preseka z nastavljivim pretokom, tovarniško umerjen, skupaj z motornim pogonom regulacijske lopute, senzorjem hitrosti, pretvornikom signala in lastnim krmilnikom s prikazovalnikom ter potrebnim pritrdilnim in montažnim materialom, z analognim vhodom (0-10V). Delovanje kot master/slave skupaj z regulatorjem pretoka v odvodnem kanalu.</t>
  </si>
  <si>
    <t>Skupaj s stenskim regulatojem.</t>
  </si>
  <si>
    <t>Skupaj z ožičenjem.</t>
  </si>
  <si>
    <r>
      <t>velikost ø160/72-400 m</t>
    </r>
    <r>
      <rPr>
        <vertAlign val="superscript"/>
        <sz val="10"/>
        <color indexed="8"/>
        <rFont val="Arial"/>
        <family val="2"/>
        <charset val="238"/>
      </rPr>
      <t>3</t>
    </r>
    <r>
      <rPr>
        <sz val="10"/>
        <color indexed="8"/>
        <rFont val="Arial"/>
        <family val="2"/>
        <charset val="238"/>
      </rPr>
      <t>/h</t>
    </r>
  </si>
  <si>
    <t>SimpLY ERP-1N/ø160/HS25/72-400/M/W1+CR24</t>
  </si>
  <si>
    <t>Elektronski regulator pretoka zraka okroglega preseka z nastavljivim pretokom, tovarniško umerjen, skupaj z motornim pogonom regulacijske lopute, senzorjem hitrosti, pretvornikom signala in lastnim krmilnikom s prikazovalnikom ter potrebnim pritrdilnim in montažnim materialom, z analognim vhodom (0-10V). Delovanje kot master/slave skupaj z regulatorjem pretoka v dovodnem kanalu.</t>
  </si>
  <si>
    <t>SimpLY ERP-1N/ø160/HS25/72-400/S/W1</t>
  </si>
  <si>
    <t>Regulacijska žaluzija izdelana iz pocinkane jeklene pločevine, z motornim pogonom 230 V z ON/OFF regulacijo za nastavljanje pretoka zraka skozi kanal, skupaj s priključnim in montažnim materialom, preklopnim stikalom ter ožičenjem;</t>
  </si>
  <si>
    <t>300 × 410</t>
  </si>
  <si>
    <t>RŽ-7/B8</t>
  </si>
  <si>
    <t>Pocinkana mreža, skupaj s protiokvirjem ter pritrdilnim in montažnim materialom;</t>
  </si>
  <si>
    <r>
      <t>A</t>
    </r>
    <r>
      <rPr>
        <vertAlign val="subscript"/>
        <sz val="10"/>
        <color indexed="8"/>
        <rFont val="Arial"/>
        <family val="2"/>
        <charset val="238"/>
      </rPr>
      <t>ef,min</t>
    </r>
    <r>
      <rPr>
        <sz val="10"/>
        <color indexed="8"/>
        <rFont val="Arial"/>
        <family val="2"/>
        <charset val="238"/>
      </rPr>
      <t xml:space="preserve"> = 85 %</t>
    </r>
  </si>
  <si>
    <t>ø200</t>
  </si>
  <si>
    <t>400 × 300</t>
  </si>
  <si>
    <t>Okrogli vrtinčni anemostat za dovod zraka, skupaj s komoro dimenzij ø300, priključkom ø160, elementom za regulacijo pretoka na komori, perforirano pločevino ter montažnim in pritrdilnim materialom, za montažo v spuščen strop.</t>
  </si>
  <si>
    <t>OD-15/RR1/ZR/S/M/vel.300/ø160</t>
  </si>
  <si>
    <t>Okrogli vrtinčni anemostat za dovod zraka, skupaj s komoro dimenzij ø400, priključkom ø200, elementom za regulacijo pretoka na komori, perforirano pločevino ter montažnim in pritrdilnim materialom, za montažo v spuščen strop.</t>
  </si>
  <si>
    <t>OD-15/RR1/ZR/S/M/vel.400/ø200</t>
  </si>
  <si>
    <t>Okrogli vrtinčni anemostat za dovod zraka, skupaj s komoro dimenzij ø600, priključkom ø250, elementom za regulacijo pretoka na komori, perforirano pločevino ter montažnim in pritrdilnim materialom, za montažo v spuščen strop.</t>
  </si>
  <si>
    <t>OD-15/RR1/ZR/S/M/vel.600/ø250</t>
  </si>
  <si>
    <t>Enoredni linijski difuzor za dovod zraka, z lastno izolirano (parozaporna izolacija) komoro, z elementom za nastavitev kota vpiha zračnega curka, z elementom za regulacijo pretoka, okroglim priključkom (št. po projektu), montažnim materialom ter dvema (2) zaključkoma;</t>
  </si>
  <si>
    <t>2x ø100/L=1,50 m</t>
  </si>
  <si>
    <t>2x ø125/L=1,65 m</t>
  </si>
  <si>
    <t>LD-13/1/E/K/M</t>
  </si>
  <si>
    <t>Akustično in toplotno izolativna fleksibilna cev za povezavo med kanalskim razvodom in elementi za distribucijo zraka.</t>
  </si>
  <si>
    <t>Sestavljena iz:</t>
  </si>
  <si>
    <t>- perforirane notranje cevi iz aluminija, laminirane s poliestrom,</t>
  </si>
  <si>
    <t>- poliesterske zaščitne folije za zaščito pred difuzijo delcev steklene volne,</t>
  </si>
  <si>
    <t>- termična in akustična izolativna plast iz stekene volne,</t>
  </si>
  <si>
    <t>- zunanja zaščitna plast iz aluminija, ojačana s poliestrom.</t>
  </si>
  <si>
    <t>Fleksibilna cev je izdelana skladno s standardom EN 13180.</t>
  </si>
  <si>
    <t>V ponudbi zajeti cev povprečne dolžine 1,5m, skupaj z objemkami in ostalim montažnim materialom</t>
  </si>
  <si>
    <r>
      <t xml:space="preserve">ø100 </t>
    </r>
    <r>
      <rPr>
        <sz val="10"/>
        <color indexed="8"/>
        <rFont val="Arial"/>
        <family val="2"/>
        <charset val="238"/>
      </rPr>
      <t>(De=24 dB/m pri 250 Hz)</t>
    </r>
  </si>
  <si>
    <r>
      <t xml:space="preserve">ø125 </t>
    </r>
    <r>
      <rPr>
        <sz val="10"/>
        <color indexed="8"/>
        <rFont val="Arial"/>
        <family val="2"/>
        <charset val="238"/>
      </rPr>
      <t>(De=23 dB/m pri 250 Hz)</t>
    </r>
  </si>
  <si>
    <r>
      <t xml:space="preserve">ø160 </t>
    </r>
    <r>
      <rPr>
        <sz val="10"/>
        <color indexed="8"/>
        <rFont val="Arial"/>
        <family val="2"/>
        <charset val="238"/>
      </rPr>
      <t>(De=21 dB/m pri 250 Hz)</t>
    </r>
  </si>
  <si>
    <r>
      <t xml:space="preserve">ø200 </t>
    </r>
    <r>
      <rPr>
        <sz val="10"/>
        <color indexed="8"/>
        <rFont val="Arial"/>
        <family val="2"/>
        <charset val="238"/>
      </rPr>
      <t>(De=15 dB/m pri 250 Hz)</t>
    </r>
  </si>
  <si>
    <r>
      <t xml:space="preserve">ø250 </t>
    </r>
    <r>
      <rPr>
        <sz val="10"/>
        <color indexed="8"/>
        <rFont val="Arial"/>
        <family val="2"/>
        <charset val="238"/>
      </rPr>
      <t>(De=13 dB/m pri 250 Hz)</t>
    </r>
  </si>
  <si>
    <t>SONODEC TIP 25</t>
  </si>
  <si>
    <t>Okrogla dušilna loputa, montirana pred fleksibilno cevjo, namenjena dodatni regulaciji pretoka zraka, skupaj s pritrdilnim materialom;</t>
  </si>
  <si>
    <t>ø100</t>
  </si>
  <si>
    <t>ø125</t>
  </si>
  <si>
    <t>ø160</t>
  </si>
  <si>
    <t>ø250</t>
  </si>
  <si>
    <t>IMP Klima, d.o.o. tip:</t>
  </si>
  <si>
    <t>DL-1/R</t>
  </si>
  <si>
    <t>Pravokotna dušilna loputa, namenjena dodatni regulaciji pretoka zraka, skupaj s pritrdilnim materialom;</t>
  </si>
  <si>
    <t>150 × 150</t>
  </si>
  <si>
    <t>DL/R</t>
  </si>
  <si>
    <t>Jeklena prezračevalna rešetka za odvod zraka, skupaj z nastavnim delom za regulacijo količine zraka ter montažnim in pritrdilnim materialom;</t>
  </si>
  <si>
    <t>225 × 125</t>
  </si>
  <si>
    <t>325 × 225</t>
  </si>
  <si>
    <t>425 × 125</t>
  </si>
  <si>
    <t>JR-3/2-F</t>
  </si>
  <si>
    <t>Krožnikasti prezračevalni ventil za odvod zraka iz sanitarij, strojnice in prostorov s povišano relativno vlažnostjo, skupaj z montažnim in pritrdilnim materialom;</t>
  </si>
  <si>
    <t>velikost 100</t>
  </si>
  <si>
    <t>velikost 150</t>
  </si>
  <si>
    <t>PV-1N</t>
  </si>
  <si>
    <t>Krožnikasti prezračevalni ventil za dovod zraka v strojnice in prostorov s povišano relativno vlažnostjo, skupaj z montažnim in pritrdilnim materialom;</t>
  </si>
  <si>
    <t>PV-2N</t>
  </si>
  <si>
    <t>Aluminijasta rešetka z okvirjem in protiokvirjem, prirejena za montažo v vrata, skupaj s pritrdilnim materialom;</t>
  </si>
  <si>
    <t>barva po izbiri arhitekta;</t>
  </si>
  <si>
    <t>425 × 225</t>
  </si>
  <si>
    <t>AR-4P</t>
  </si>
  <si>
    <t>Fiksna aluminijasta zračna rešetka, skupaj z zaščitno mrežo in montažnim materialom, prirejena za vgradnjo v steno, skupaj s protiokvirjem;</t>
  </si>
  <si>
    <t>200 × 200</t>
  </si>
  <si>
    <t>200 × 300</t>
  </si>
  <si>
    <t>AZR-3/2</t>
  </si>
  <si>
    <t>Fiksna jeklena zračna rešetka, skupaj z zaščitno mrežo in montažnim materialom, prirejena za vgradnjo v steno, skupaj s protiokvirjem;</t>
  </si>
  <si>
    <t>800 × 800</t>
  </si>
  <si>
    <t>JZR-6/3</t>
  </si>
  <si>
    <t>Pravokotna požarna loputa za ločitev požarnih con v prezračevalnih in klimatskih sistemih, odporna na ogenj in hladen dim, požarne odpornosti EI 90-S po EN 13501-3, testirana po EN 1366-2, s certifikatom ZAG. Konstrukcijske značilnosti: požarna loputa vsebuje sredinsko vležajeno lamelo iz kalcijevega silikata, intumescentno požarno tesnilo in elektromotorni pogon. Ohišje iz pocinkane pločevine je toplotno ločeno z okvirjem iz kalcijevega silikata. Silikonski tesnilni profil med ohišjem in lamelo omogoča tudi tesnjenje za hladen dim. Vgradnja po navodilih proizvajalca v trdno in lahko steno minimalne debeline 100 mm ali trdno stropno ploščo minimalne debeline 150 mm. Če temperatura okolice preseže 72°C se sproži temperaturno varovalo Tf1. Če preseže temperatura notranjosti kanala 72°C se sproži temperatur Tf2. Pri sprožitvi temperaturnih varoval (enega ali drugega) se trajno in nepovratno prekine napajalna napetost. Motorni pogon ima dve mikrostikali za signalizacijo položaja lopute. Signalizacijo zaprtosti voditi posamezno za vsako loputo na požarno centralo, signalizacijo odprtosti pa na klimatsko napravo, ki ji pripada kanalski razvod, kjer je požarna loputa vgrajena. Položaj lamele lopute se lahko odčita na mehanskem prikazovalniku.</t>
  </si>
  <si>
    <t>300×200; L=400</t>
  </si>
  <si>
    <t>400×250; L=400</t>
  </si>
  <si>
    <t>400×300; L=400</t>
  </si>
  <si>
    <t>450×150; L=400</t>
  </si>
  <si>
    <t>PL-19/EI90-S/E16</t>
  </si>
  <si>
    <t>Izdelava požarno odpornih prebojev na prehodih kanalov skozi meje požarnih celic in sektorjev po SIST EN 1366-3 skupaj z označbo prebojev ter izdelavo tehnične dokumentacije z dokumentiranjem vseh prebojev.</t>
  </si>
  <si>
    <t>dimenzije prebojev:</t>
  </si>
  <si>
    <t>400×300</t>
  </si>
  <si>
    <t>500×400</t>
  </si>
  <si>
    <t>500×350</t>
  </si>
  <si>
    <t>550×250</t>
  </si>
  <si>
    <t>Čistilna odprtina na kanalskem razvodu po SIST EN 12097/2007.</t>
  </si>
  <si>
    <t>Za pravokotne kanale:</t>
  </si>
  <si>
    <r>
      <t>300×100</t>
    </r>
    <r>
      <rPr>
        <sz val="10"/>
        <color indexed="8"/>
        <rFont val="Arial"/>
        <family val="2"/>
        <charset val="238"/>
      </rPr>
      <t xml:space="preserve"> (za dimenzije stranice S ≤ 200)</t>
    </r>
  </si>
  <si>
    <r>
      <t>400×200</t>
    </r>
    <r>
      <rPr>
        <sz val="10"/>
        <color indexed="8"/>
        <rFont val="Arial"/>
        <family val="2"/>
        <charset val="238"/>
      </rPr>
      <t xml:space="preserve"> (za dimenzije stranice 200 &lt; S ≤ 500)</t>
    </r>
  </si>
  <si>
    <t>Zračni kanali pravokotnega in okroglega preseka, izdelani iz pocinkane pločevine po standardih SIST EN 1505 ter SIST EN 1506, spojeni s prirobničnimi spoji, kompletno z loputami, fazonskimi in oblikovnimi kosi, pritrdilnim in montažnim materialom ter dodatkom na odrez za nazivne velikosti daljše stranice. Standardno so vsi kanali in fazonski kosi izdelani z pritrjenim prirobničnim profilom na vsakem koncu kanala oziroma fazonskega kosa. Podporne razdalje kanalov in pripadajočih delov ne smejo nikoli preseči 2400mm pri katerikoli dimenziji kanala. Prav tako ne sme biti pri montaži izveden več kot en kanalski spoj med dvema podporama. Podpora mora biti oddaljena od prirobničnega spoja maksimalno 500 mm. Sistem izdelave kanalov mora ustrezati tesnostnem razredu C in tlačnemu razredu 2 po standardu SIST EN 1507:2006.</t>
  </si>
  <si>
    <t>V ponudbi zajeti tudi obešala za vodoravno, poševno in navpično pritrditev kanalov na gradbeno ali drugo vrsto konstrukcije. Izvedba predfabriciranih obešal je iz pocinkanega jekla in obsega objemke s podlogo iz sintetične gume, navojne palice s temeljno ploščo ali temeljnim profilom, kovinske vložke, vijake z maticami, drsne in fiksne podpore. Vsa obešala se izvede po smernicah za montažo in preprečevanje prenosa hrupa na gradbeno konstrukcijo.</t>
  </si>
  <si>
    <t>Toplotna izolacija kanalov vtočnega zraka do vpihovalnih elementov s parozapornim materialom iz sintetičnega kavčuka z zaprto celično strukturo, ki je težko gorljiva in samougasljiva, ki ne kaplja in širi ognja – vrste B1 (po DIN 4102, 1. del (05.98)), s toplotno prevodnostjo λ &lt; 0,033 W/mK pri 0 °C (po DIN EN 12667), primerna za temperaturno območje –-50 do + 85 °C, s koeficientom upornosti proti difuziji vodne pare μ &gt; 10000;</t>
  </si>
  <si>
    <t>debelina 13 mm</t>
  </si>
  <si>
    <t>Armacell AF Armaflex</t>
  </si>
  <si>
    <t>Toplotna izolacija zajemnih kanalov od klimatske naprave do kuhinje ter izpušnih kanalov vodenih od kuhinje nad streho objekta ter zajemnih in izpušnih kanalih v strojnicah s parozapornim materialom iz sintetičnega kavčuka z zaprto celično strukturo, ki je težko gorljiva in samougasljiva, ki ne kaplja in širi ognja – vrste B1 (po DIN 4102, 1. del (05.98)), s toplotno prevodnostjo λ &lt; 0,033 W/mK pri 0 °C (po DIN EN 12667), primerna za temperaturno območje –-50 do + 85 °C, s koeficientom upornosti proti difuziji vodne pare μ &gt; 10000;</t>
  </si>
  <si>
    <t>debelina 19 mm</t>
  </si>
  <si>
    <t>Izolacija vseh kanalov, ki niso izolirani pri prehodu skozi gradbeno konstrukcijo zaradi preprečevanja prenosa hrupa in vibracij s ploščami iz sintetičnega kavčuka. Učinek zvočne izolativnosti 30 dB(A)  po DIN EN ISO 3822, težko gorljiva in samougasljiva, ki ne kaplja in širi ognja – vrste B1 (po DIN 4102, 1. del (05.98)), s toplotno prevodnostjo λ &lt; 0,033 W/mK pri 0 °C (po DIN EN 12667), primerna za temperaturno območje -50 do + 85 °C;</t>
  </si>
  <si>
    <t xml:space="preserve">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 </t>
  </si>
  <si>
    <t xml:space="preserve">Meritve mikroklime za letno in zimsko obratovanje ter izdaja potrdila o izpolnjevanju projektnih zahtev s strani pooblaščene organizacije. </t>
  </si>
  <si>
    <t>Nepredvidena dela pri izvedbi inštalacije prezračevanja.</t>
  </si>
  <si>
    <t>Transportni, zavarovalni, manipulacijski in drugi stroški gradbišča..</t>
  </si>
  <si>
    <t>PLINSKI PRIKLJUČEK</t>
  </si>
  <si>
    <t>Zakoličba osi cevovoda z zavarovanjem osi, oznako horizontalnih in vertikalnih lomov, oznako vozlišč, odcepov in zakoličba mesta prevezave na obstoječi cevovod ter vris v kataster  in izdelava geodetskega posnetka</t>
  </si>
  <si>
    <r>
      <t>Ukinitev dela obstoječega plinskega priključka skupaj z rezanjem in odstranjevanjem asfalta (cca 20 m</t>
    </r>
    <r>
      <rPr>
        <vertAlign val="superscript"/>
        <sz val="10"/>
        <color indexed="8"/>
        <rFont val="Arial"/>
        <family val="2"/>
        <charset val="238"/>
      </rPr>
      <t>2</t>
    </r>
    <r>
      <rPr>
        <sz val="10"/>
        <color indexed="8"/>
        <rFont val="Arial"/>
        <family val="2"/>
        <charset val="238"/>
      </rPr>
      <t>), izkopom, z demontažo obstoječe omarice z glavno plinsko zaporno pipo DN 50, ukinitev obstoječih priključnih cevi, zasip izkopanega jarka ter ponovna izdelava asfaltnega cestišča debeline 12 cm, z izdelavo tamponskega in nosilnega ustroja</t>
    </r>
  </si>
  <si>
    <t>Strojni izkop jarka v suhem terenu širine do 2 m, globine do 2 m, s pravilnim odsekavanjem vertikal oz. poševnih stranic in odmetom materiala 1,0 m od roba jarka</t>
  </si>
  <si>
    <t>vse v terenu III - IV. kategorije</t>
  </si>
  <si>
    <t>Ročni izkop jarka v suhem terenu širine do 2 m, globine do 2 m, s pravilnim odsekavanjem vertikal oz. poševnih stranic in odmetom materiala 1,0 m od roba jarka</t>
  </si>
  <si>
    <t>Razpiranje izkopanega jarka na mestih, kjer nastopa možnost zasipanja (predvidoma 2% od skupne dolžine trase)</t>
  </si>
  <si>
    <t>Odvoz preostalega izkopanega materiala deponiranega kraj jarka z nakladanjem in razkladanjem ter odvozom na deponijo s pridobitvijo evidenčnih listov</t>
  </si>
  <si>
    <t>Nadzor s strani upravnika plinovoda</t>
  </si>
  <si>
    <t>ZUNANJI RAZVOD</t>
  </si>
  <si>
    <t>Cev PE po SIST EN 1555, skupaj z dodatkom za razrez</t>
  </si>
  <si>
    <t>SDR 11</t>
  </si>
  <si>
    <t>PE d 32 x 3,0</t>
  </si>
  <si>
    <t>Fazonski kosi za PE cevi</t>
  </si>
  <si>
    <t>- PE elektovarilna obojka (SDR 11)</t>
  </si>
  <si>
    <t>PE 32</t>
  </si>
  <si>
    <t>PE 63</t>
  </si>
  <si>
    <t>- PE elektovarilni reducirni kos (SDR 11)</t>
  </si>
  <si>
    <t>PE 63/32</t>
  </si>
  <si>
    <t>- PE elektovarilno koleno (SDR 11)</t>
  </si>
  <si>
    <t>- PE elektovarilna kapa (SDR 11)</t>
  </si>
  <si>
    <t>Plinska omarica iz RF pločevine za glavno plinsko požarno pipo, skupaj z montažnim in pritrdilnim materialom</t>
  </si>
  <si>
    <t>dimenzije 250 x300x 200</t>
  </si>
  <si>
    <t>Krogelna pipa – glavna plinska zaporna pipa z navojnimi priključki skupaj z vgrajenim izolirnim kosom, tlačne stopnje PN 16, standardne dolžine, atestirana za zemeljski plin, z ročko za posluževanje, skupaj s tesnilnim materialom.</t>
  </si>
  <si>
    <t>Prehodni kos PE / jeklo</t>
  </si>
  <si>
    <t>PE 32/DN 25</t>
  </si>
  <si>
    <t>Jeklena brezšivna srednje težka cev po SIST EN 10255 iz materiala po SIST EN 10216-1 skupaj z loki, prehodnimi kosi, reducirnimi kosi, T-kosi, montažo in varilnim tesnilnim materialom in pritrdilnim in obešalnim materialom ustrezno zaščitena proti vlagi</t>
  </si>
  <si>
    <t>f 33,7 x 3,25</t>
  </si>
  <si>
    <t>Protikorozijska in mehanska zaščita po SIST EN 12068</t>
  </si>
  <si>
    <t>plinovoda in elementov plinovoda sestoječa iz</t>
  </si>
  <si>
    <t>- odstranjevanja nečistoč in rje</t>
  </si>
  <si>
    <t xml:space="preserve">- premaza  </t>
  </si>
  <si>
    <t>- ovijanje cevi s polietilenskimi trakovi tipa C</t>
  </si>
  <si>
    <t>s 100 %  prekrivanjem</t>
  </si>
  <si>
    <t>- pregled izolacije z detektorjem z napetostjo 20 kV</t>
  </si>
  <si>
    <t>PVC trak za označevanje plinovoda</t>
  </si>
  <si>
    <t>rumene barve z napisom “POZOR PLIN”.</t>
  </si>
  <si>
    <t>Pozicijska tablica za označevanje plinovoda in njegovih elementov skupaj s pritrdilnim materialom.</t>
  </si>
  <si>
    <t>NOTRANJA PLINSKA INŠTALACIJA</t>
  </si>
  <si>
    <r>
      <t>Mehovni plinomer z navojnimi priključki s konzolo za pritrditev mehovnega plinomera skupaj s zaporno krogelno pipo pred plinomerom (konzola mora biti od istega proizvajalca kot cev iz nerjavečega materiala – press 22 x (4,0 Sm</t>
    </r>
    <r>
      <rPr>
        <vertAlign val="superscript"/>
        <sz val="10"/>
        <color indexed="8"/>
        <rFont val="Arial"/>
        <family val="2"/>
        <charset val="238"/>
      </rPr>
      <t>3</t>
    </r>
    <r>
      <rPr>
        <sz val="10"/>
        <color indexed="8"/>
        <rFont val="Arial"/>
        <family val="2"/>
        <charset val="238"/>
      </rPr>
      <t>/h) vključno s tesnili in vijaki ter montažnim materialom</t>
    </r>
  </si>
  <si>
    <t>G 4 DN 20</t>
  </si>
  <si>
    <t>Števčni regulator tlaka plina (100 mbar / 23 mbar) z navojnimi priključki, skupaj s tesnilnim in vijačnim materialom</t>
  </si>
  <si>
    <t>ZR DN 20</t>
  </si>
  <si>
    <t>Zaporni element s termičnim varovalom, tlačne stopnje NP 16, standardne dolžine, atestiran za zemeljski plin, z ročko za posluževanje, skupaj s tesnilnim materialom</t>
  </si>
  <si>
    <t>DN 15 (dobavljen v sklopu kotla - samo montaža).</t>
  </si>
  <si>
    <t>Kos</t>
  </si>
  <si>
    <t>Cev iz nerjavečega materiala 1.4401 za plinsko inštalacijo po DVGW G 600 za dimenzije od DN 15 do DN 100, po SIST EN 10088 – nerjavna jekla ter DVGW GW 541. (press sistem) skupaj z vsemi fitingi in tesnilnim materialom VIEGA Sanpress Inox G ali enakovredni</t>
  </si>
  <si>
    <t>f22 x 1,2 mm</t>
  </si>
  <si>
    <t>f28 x 1,2 mm</t>
  </si>
  <si>
    <t>Prehodni kos za prehod plinske cevi skozi steno izdelan po detajlu</t>
  </si>
  <si>
    <t>za cev</t>
  </si>
  <si>
    <t>DN 25 (DN 40)</t>
  </si>
  <si>
    <t>Priključitev plinskih trošil</t>
  </si>
  <si>
    <t>Tlačni preizkus omrežja s strani distributerja plina, spuščanje plina v napeljavo, odzračevanje, izdaja atestov, poskusni zagon, ureguliranje vseh elementov</t>
  </si>
  <si>
    <t>Vrtanje, dolbenje, izdelava utorov ter ostala gradbena dela povezana z izdelavo plinske inštalacije</t>
  </si>
  <si>
    <t>Skupaj ogrevanje:</t>
  </si>
  <si>
    <t>Skupaj vodovod:</t>
  </si>
  <si>
    <t>Skupaj prezračevanje:</t>
  </si>
  <si>
    <t>Skupaj plin:</t>
  </si>
  <si>
    <t>SKUPNA REKAPITULACIJA ELEKTRIČNIH INŠTALACIJ</t>
  </si>
  <si>
    <t>DDV %</t>
  </si>
  <si>
    <t>SKUPAJ Z DDV</t>
  </si>
  <si>
    <t>VI.</t>
  </si>
  <si>
    <t>VII.</t>
  </si>
  <si>
    <t>VIII.</t>
  </si>
  <si>
    <t>IX.</t>
  </si>
  <si>
    <t>X.</t>
  </si>
  <si>
    <t>SKUPAJ ELEKTRIČNE INŠTALACIJE - VRTEC:</t>
  </si>
  <si>
    <t>SPLOŠNO (OPOZORILA IN OPOMBE)</t>
  </si>
  <si>
    <t>a)</t>
  </si>
  <si>
    <t>b)</t>
  </si>
  <si>
    <t>c)</t>
  </si>
  <si>
    <t>Montažo materiala, izvedeno s strani strokovno usposobljene osebe, po potrebi osebe, ki je pooblaščena za montažo. Vsa oprema mora biti montirana skladno z navodili proizvajalca. V sklopu montaže je potrebno upoštevati ves drobni montažni material, pripravljalna in zaključna dela, izdelavo morebiti potrebnih prebojev in dolbenj.</t>
  </si>
  <si>
    <t>d)</t>
  </si>
  <si>
    <t>e)</t>
  </si>
  <si>
    <t>f)</t>
  </si>
  <si>
    <t>g)</t>
  </si>
  <si>
    <t>Trdnostne in ostale potrebne preizkuse sistemov z zapisniki o izvedbah preizkusov, podpisanimi s strani nadzornega organa. V kolikor je za posamezno instalacijo potrebno pridobiti ustrezno dokumentacijo drugega podjetja, je potrebno upoštevati stroške nadzora s strani tega podjetja, naročilo preskusov in pridobitev dokumentacije o ustreznosti in uspešno opravljenih preizkusih.</t>
  </si>
  <si>
    <t>h)</t>
  </si>
  <si>
    <t>i)</t>
  </si>
  <si>
    <t>j)</t>
  </si>
  <si>
    <t>k)</t>
  </si>
  <si>
    <t>l)</t>
  </si>
  <si>
    <t>Prevezava obstoječih razvodov na nove razvode.</t>
  </si>
  <si>
    <t>m)</t>
  </si>
  <si>
    <t>Gasilni aparati so zajeti v gradbenem popisu!</t>
  </si>
  <si>
    <t>n)</t>
  </si>
  <si>
    <t>o)</t>
  </si>
  <si>
    <t>SVETILKE</t>
  </si>
  <si>
    <t>(dobava, montaža in priklop)</t>
  </si>
  <si>
    <r>
      <rPr>
        <b/>
        <i/>
        <sz val="10"/>
        <rFont val="Arial"/>
        <family val="2"/>
        <charset val="238"/>
      </rPr>
      <t>S1</t>
    </r>
    <r>
      <rPr>
        <sz val="10"/>
        <rFont val="Arial"/>
        <family val="2"/>
        <charset val="238"/>
      </rPr>
      <t xml:space="preserve"> - Stropno vgradno svetilo, prereza 260MM in višine 70MM. Z ohišjem iz plocevine, prašno barvano - gloss bela,
RAL9003. Fluo sijalka 22W je pokrita s polikarbonatnim pokrovom, za enakomerno razporeditev svetlobe. Svetilka je
opremljena z elektronsko predstikalno napravo EVG. Temperatura svetlobe 3100K - topla bela.
Proizvajalec: EXENIA
Tip: iO Recessed T5 - 22W</t>
    </r>
  </si>
  <si>
    <t>IO RECESSED T5-R 22W 2GX13 MATT WHITE</t>
  </si>
  <si>
    <t>FLUO OKROGLA T5 1*22W /830 PHILIPS</t>
  </si>
  <si>
    <r>
      <rPr>
        <b/>
        <i/>
        <sz val="10"/>
        <rFont val="Arial"/>
        <family val="2"/>
        <charset val="238"/>
      </rPr>
      <t>S2</t>
    </r>
    <r>
      <rPr>
        <sz val="10"/>
        <rFont val="Arial"/>
        <family val="2"/>
        <charset val="238"/>
      </rPr>
      <t xml:space="preserve"> - Stropna vgradna linijska svetilka, z samo direktno usmrejenim snopom svetlobe, opremljena s priborom za
montažo, dimenzij po modelu 1549mm x 52mm x 52mm! Ohišje iz prašno barvanega aluminija, z mikroprizmatskim
difuzorjem iz samougasne termoplasticne mase/metakrilat, z vgrajenimi geometricnimi prizmami proti blešcanju. Svetilka
ima prigrajeno elektronsko predstikalno napravo za 54W fluo sijalke. Tehnicne karakteristike ustrezajo standardu EN
60598-1 in EN 12464-1. Svetilka je primerna za montažo na normalno gorljive materiale in je zašcitena IP40
Proizvajalec: ESSE-Ci
Tip: Ovvio Direkt 1X54W EVG</t>
    </r>
  </si>
  <si>
    <t>OVVIO DISPLAY 1X54W T5 BELA</t>
  </si>
  <si>
    <t>T5 54W 3000K G5</t>
  </si>
  <si>
    <r>
      <rPr>
        <b/>
        <i/>
        <sz val="10"/>
        <rFont val="Arial"/>
        <family val="2"/>
        <charset val="238"/>
      </rPr>
      <t>S2A</t>
    </r>
    <r>
      <rPr>
        <sz val="10"/>
        <rFont val="Arial"/>
        <family val="2"/>
        <charset val="238"/>
      </rPr>
      <t xml:space="preserve"> - Stropna viseca linijska svetilka, z samo direktno usmrejenim snopom svetlobe, opremljena s priborom za montažo,
dimenzij po modelu 1549mm x 52mm x 52mm! Ohišje iz prašno barvanega aluminija, z mikroprizmatskim difuzorjem iz
samougasne termoplasticne mase/metakrilat, z vgrajenimi geometricnimi prizmami proti blešcanju. Svetilka ima
prigrajeno elektronsko predstikalno napravo za 54W fluo sijalke. Tehnicne karakteristike ustrezajo standardu EN 60598-
1 in EN 12464-1. Svetilka je primerna za montažo na normalno gorljive materiale in je zašcitena IP40.
Proizvajalec: ESSE-Ci
Tip: Ovvio Direkt 1X54W EVG</t>
    </r>
  </si>
  <si>
    <t>OVVIO DIREKT 1x54W EVG T5 IP20 ALU</t>
  </si>
  <si>
    <t>OVVIO ZAKLJUCNI POKROV ALU</t>
  </si>
  <si>
    <t>OVVIO OBEŠALO 1500mm</t>
  </si>
  <si>
    <t>OVVIO PRIKLJUCNA ROZETA 5x0,75mm</t>
  </si>
  <si>
    <r>
      <rPr>
        <b/>
        <i/>
        <sz val="10"/>
        <rFont val="Arial"/>
        <family val="2"/>
        <charset val="238"/>
      </rPr>
      <t xml:space="preserve">S2B </t>
    </r>
    <r>
      <rPr>
        <sz val="10"/>
        <rFont val="Arial"/>
        <family val="2"/>
        <charset val="238"/>
      </rPr>
      <t>- Stropna viseca linijska svetilka, z samo direktno usmrejenim snopom svetlobe, opremljena s priborom za montažo,
dimenzij po modelu 1549mm x 52mm x 52mm! Ohišje iz prašno barvanega aluminija, z mikroprizmatskim difuzorjem iz
samougasne termoplasticne mase/metakrilat, z vgrajenimi geometricnimi prizmami proti blešcanju. Svetilka ima
prigrajeno elektronsko predstikalno napravo za 54W fluo sijalke. Tehnicne karakteristike ustrezajo standardu EN 60598-
1 in EN 12464-1. Svetilka je primerna za montažo na normalno gorljive materiale in je zašcitena IP40. S prigrajenim
AKU modulom, avtonomije 3h.
Proizvajalec: ESSE-Ci
Tip: Ovvio Direkt 1X54W EVG AKU</t>
    </r>
  </si>
  <si>
    <t>FASTINVERTER T5 39-80W 3H</t>
  </si>
  <si>
    <r>
      <rPr>
        <b/>
        <i/>
        <sz val="10"/>
        <rFont val="Arial"/>
        <family val="2"/>
        <charset val="238"/>
      </rPr>
      <t>S3</t>
    </r>
    <r>
      <rPr>
        <sz val="10"/>
        <rFont val="Arial"/>
        <family val="2"/>
        <charset val="238"/>
      </rPr>
      <t xml:space="preserve"> - Stropno vgradno svetilo. Z ohišjem iz aluminija, prašno barvano - bela, RAL9003. LED vir svetlobe 7W. Svetilka je
opremljena z elektronskim napajalnikom.. Temperatura svetlobe 3100K - topla bela.
Proizvajalec: DELTA LIGHT
Tip: Reo 3033 7W</t>
    </r>
  </si>
  <si>
    <t>REO 3033 S1 LED 7W 3000K 33° 350mA</t>
  </si>
  <si>
    <t>NAPAJALNIK LED 350mA-DC 240V max 17W</t>
  </si>
  <si>
    <r>
      <rPr>
        <b/>
        <i/>
        <sz val="10"/>
        <rFont val="Arial"/>
        <family val="2"/>
        <charset val="238"/>
      </rPr>
      <t xml:space="preserve">S4 </t>
    </r>
    <r>
      <rPr>
        <sz val="10"/>
        <rFont val="Arial"/>
        <family val="2"/>
        <charset val="238"/>
      </rPr>
      <t>- Stropno vgradno svetilo, prereza 450MM in višine 110MM. Z ohišjem iz plocevine, prašno barvano - gloss bela, RAL
9003. Fluo sijalka 55W oz. 60W je pokrita s polikarbonatnim pokrovom, za enakomerno razporeditev svetlobe. Svetilka
je opremljena z elektronsko predstikalno napravo EVG. Temperatura svetlobe 3100K - topla bela.
Proizvajalec: EXENIA
Tip: iO Recessed T5 - 55W oz. 60W</t>
    </r>
  </si>
  <si>
    <t>IO RECESSED T5-R 55/60W 2GX13 MATT WHITE</t>
  </si>
  <si>
    <t>FLUO OKROGLA T5 60W/830 PHILIPS</t>
  </si>
  <si>
    <t>,</t>
  </si>
  <si>
    <r>
      <rPr>
        <b/>
        <i/>
        <sz val="10"/>
        <rFont val="Arial"/>
        <family val="2"/>
        <charset val="238"/>
      </rPr>
      <t xml:space="preserve">S5 </t>
    </r>
    <r>
      <rPr>
        <sz val="10"/>
        <rFont val="Arial"/>
        <family val="2"/>
        <charset val="238"/>
      </rPr>
      <t>- Stropno nadgradno svetilo, prereza 650MM in višine 130MM. Z ohišjem iz plocevine, prašno barvano - gloss bela,
RAL 9003. Fluo sijalke 24W + 14W oz. 24W so pokrita s polikarbonatnim pokrovom, za enakomerno razporeditev
svetlobe. Svetilka je opremljena z elektronsko predstikalno napravo EVG. Temperatura svetlobe 3100K - topla bela.
Proizvajalec: EXENIA
Tip: iO Recessed T5 - 2X24W + 4X 14W/24W</t>
    </r>
  </si>
  <si>
    <t>IO RECESSED T5 4X14/24W + 2G11 2X24W MATT WHITE</t>
  </si>
  <si>
    <t>DURALUX L 2G11 24W 3000K</t>
  </si>
  <si>
    <t>T5 24W 3000K G5</t>
  </si>
  <si>
    <r>
      <rPr>
        <b/>
        <i/>
        <sz val="10"/>
        <rFont val="Arial"/>
        <family val="2"/>
        <charset val="238"/>
      </rPr>
      <t xml:space="preserve">S5A </t>
    </r>
    <r>
      <rPr>
        <sz val="10"/>
        <rFont val="Arial"/>
        <family val="2"/>
        <charset val="238"/>
      </rPr>
      <t>- Stropno nadgradno svetilo, prereza 650MM in višine 130MM. Z ohišjem iz plocevine, prašno barvano - gloss bela,
RAL 9003. Fluo sijalke 24W + 14W oz. 24W so pokrita s polikarbonatnim pokrovom, za enakomerno razporeditev
svetlobe. Svetilka je opremljena z elektronsko predstikalno napravo EVG in AKU modulom zasilne razsvetljave, z
avtonomijo 3H. Temperatura svetlobe 3100K - topla bela.
Proizvajalec: EXENIA
Tip: iO Recessed T5 - 2X24W + 4X 14W/24W</t>
    </r>
  </si>
  <si>
    <t>FASTINVERTER SA T5 14-35W 3H</t>
  </si>
  <si>
    <r>
      <rPr>
        <b/>
        <i/>
        <sz val="10"/>
        <rFont val="Arial"/>
        <family val="2"/>
        <charset val="238"/>
      </rPr>
      <t xml:space="preserve">S6 </t>
    </r>
    <r>
      <rPr>
        <sz val="10"/>
        <rFont val="Arial"/>
        <family val="2"/>
        <charset val="238"/>
      </rPr>
      <t>- Stensko nadgradno svetilo, višine 600MM, širine 800MM in dolžine 624MM. S konstrukcijo in stenskimi nosilci iz
aluminija. Fluo sijalka 24W je pokrita s polikarbonatnim pokrovom, za homogeno razporeditev svetlobe po celotni
površini svetilke. Svetilka je opremljena z elektronsko predstikalno napravo EVG. Temperatura svetlobe 3100K - topla
bela.
Proizvajalec: ESSE-Ci
Tip: Semplice - 24W</t>
    </r>
  </si>
  <si>
    <t>SEMPLICE EB 1x24W T5-SEAMLESS S 3000K SIJALKO</t>
  </si>
  <si>
    <r>
      <rPr>
        <b/>
        <i/>
        <sz val="10"/>
        <rFont val="Arial"/>
        <family val="2"/>
        <charset val="238"/>
      </rPr>
      <t xml:space="preserve">S7 </t>
    </r>
    <r>
      <rPr>
        <sz val="10"/>
        <rFont val="Arial"/>
        <family val="2"/>
        <charset val="238"/>
      </rPr>
      <t>- Stropno nadgradno linijsko svetilo, s fluorescentno sijalko 3000K, z ohišjem iz polikarbonata, dimenzij
1200x147x118mm, z elektronsko predstikalno napravo EVG. Komplet s sijalko in pritrdilnim materialom. Zašcita svetila
je IP65 po IEC 529, IK08.
Proizvajalec: THORN
Tip: Aquaforce II 2X28W</t>
    </r>
  </si>
  <si>
    <t>AQUAFORCE2 2x28W T5 EVG IP65 L00</t>
  </si>
  <si>
    <t>T5 28W 3000K G5</t>
  </si>
  <si>
    <r>
      <rPr>
        <b/>
        <i/>
        <sz val="10"/>
        <rFont val="Arial"/>
        <family val="2"/>
        <charset val="238"/>
      </rPr>
      <t xml:space="preserve">S8 </t>
    </r>
    <r>
      <rPr>
        <sz val="10"/>
        <rFont val="Arial"/>
        <family val="2"/>
        <charset val="238"/>
      </rPr>
      <t>- Stropno nadgradno svetilo, dimenzije fi-240mm X 70mm višine. Svetilka je narejena iz aluminija, prašno barvana z
visoko protikorozijsko zašcito, svetilni del pa je pokrit z difuznim kaljenim steklom. Opremljena z LED virom 12W in
elektronskim napajalnikom. Svetilka je zašcitena IP65 pred delci in vlago, ter IK06 pred mehanskimi poškodbami.
Proizvajalec: SIMES
Tip: Zen Round LED 12W</t>
    </r>
  </si>
  <si>
    <t>ZEN ROUND LED 12W/240V 900lm 3200K, IP65</t>
  </si>
  <si>
    <r>
      <rPr>
        <b/>
        <i/>
        <sz val="10"/>
        <rFont val="Arial"/>
        <family val="2"/>
        <charset val="238"/>
      </rPr>
      <t>V1</t>
    </r>
    <r>
      <rPr>
        <sz val="10"/>
        <rFont val="Arial"/>
        <family val="2"/>
        <charset val="238"/>
      </rPr>
      <t xml:space="preserve"> - Varnostna svetilka iz samougasne plasticne mase, pravokotne oblike, zunanjih dimenzij - š/v/g: 350/177/52 mm,
bele barve - pripravni stik, opremljene z NiCd akumulatorji in avtonomijo 3 ure. Svetilka mora biti primerna za
nadgradno in delno vgradno montažo. Zašcita je IP 42 po IEC 529. Svetilka je opremljena z priborom za montažo in LED
virom svetlobe 5W (skupna moc je 8W).
Proizvajalec: LINERGY
Tip: Evolution LED 5W 3H</t>
    </r>
  </si>
  <si>
    <t>EVOLUTION LED 8W IP42 3H</t>
  </si>
  <si>
    <r>
      <rPr>
        <b/>
        <i/>
        <sz val="10"/>
        <rFont val="Arial"/>
        <family val="2"/>
        <charset val="238"/>
      </rPr>
      <t>V2</t>
    </r>
    <r>
      <rPr>
        <sz val="10"/>
        <rFont val="Arial"/>
        <family val="2"/>
        <charset val="238"/>
      </rPr>
      <t xml:space="preserve"> - Varnostna svetilka iz samougasne plasticne mase, pravokotne oblike, zunanjih dimenzij - š/v/g: 350/177/52 mm,
bele barve - pripravni stik, opremljene z NiCd akumulatorji in avtonomijo 3 ure. Svetilka mora biti primerna za
nadgradno in delno vgradno montažo. Zašcita je IP 65 po IEC 529. Svetilka je opremljena z priborom za montažo in LED
virom svetlobe 5W (skupna moc je 8W).
Proizvajalec: LINERGY
Tip: Evolution LED 5W 3H</t>
    </r>
  </si>
  <si>
    <t>EVOLUTION LED 8W IP65 3H</t>
  </si>
  <si>
    <r>
      <rPr>
        <b/>
        <i/>
        <sz val="10"/>
        <rFont val="Arial"/>
        <family val="2"/>
        <charset val="238"/>
      </rPr>
      <t>ZUNANJA SVETILKA NA KANDELABRU</t>
    </r>
    <r>
      <rPr>
        <sz val="10"/>
        <rFont val="Arial"/>
        <family val="2"/>
        <charset val="238"/>
      </rPr>
      <t xml:space="preserve"> Kandelaberska svetilka iz aluminija, opremljena z LED virom svetlobe moči 40W in elektronskim napajalnikom. Svetilka je zaščitena IP65, stopnja mehanske zaščite IK je 08. Svetilka je nameščena na pripadajoč vkopni aluminjiast kandelaber, višine 5m
Proizvajalec: SIMES
Tip: kandelaberska svetilka S.3973N</t>
    </r>
  </si>
  <si>
    <t>dobava in montaža kandelaberske svetilke S.3973N 40W LED</t>
  </si>
  <si>
    <t>dobava in montaža kandelabra S.2816</t>
  </si>
  <si>
    <t>izgradnja betonskega temelja za  drog zunanje razsvetljave dimenzije 1,0x1,0x0,7m</t>
  </si>
  <si>
    <t>Sidra za montažo kandelabra</t>
  </si>
  <si>
    <t>zakoličba trase kabelske kanalizacije</t>
  </si>
  <si>
    <t>izkop jarka z utrjevanjem dna trase</t>
  </si>
  <si>
    <t>polaganje stigmaflex cevi fi 40mm</t>
  </si>
  <si>
    <t>zasip jarka z izkopanim materialom</t>
  </si>
  <si>
    <t xml:space="preserve">uvlačenje kabla v položeno stigmaflex cev za zunanjo razsvetljavo </t>
  </si>
  <si>
    <r>
      <rPr>
        <b/>
        <i/>
        <sz val="10"/>
        <rFont val="Arial"/>
        <family val="2"/>
        <charset val="238"/>
      </rPr>
      <t>Stropna svetilka za zaklonišče</t>
    </r>
    <r>
      <rPr>
        <sz val="10"/>
        <rFont val="Arial"/>
        <family val="2"/>
        <charset val="238"/>
      </rPr>
      <t xml:space="preserve"> 
Ladijska svetilka, kovinska, okrogla, črna, z mrežo, IP44, E27, max. 1x60W pritrjena na gumi blažilnike
Proizvajalec: TRACON 
Tip: TLH-05</t>
    </r>
  </si>
  <si>
    <t>TLH-05</t>
  </si>
  <si>
    <t>sijalka 46W HAL ECO PRO</t>
  </si>
  <si>
    <t>sijalka 57W HAL ECO PRO</t>
  </si>
  <si>
    <r>
      <rPr>
        <b/>
        <i/>
        <sz val="10"/>
        <rFont val="Arial"/>
        <family val="2"/>
        <charset val="238"/>
      </rPr>
      <t>Zasilna stropna svetilka za zaklonišče</t>
    </r>
    <r>
      <rPr>
        <sz val="10"/>
        <rFont val="Arial"/>
        <family val="2"/>
        <charset val="238"/>
      </rPr>
      <t xml:space="preserve"> 
Ladijska svetilka, kovinska, okrogla, črna, z mrežo, IP44, E27, max. 1x60W pritrjena na gumi blažilnike, 
Proizvajalec: TRACON 
Tip: TLH-05</t>
    </r>
  </si>
  <si>
    <t>sijalka 5W/ 24V DC, E27</t>
  </si>
  <si>
    <r>
      <rPr>
        <b/>
        <i/>
        <sz val="10"/>
        <rFont val="Arial"/>
        <family val="2"/>
        <charset val="238"/>
      </rPr>
      <t>V2 - zaklonišče</t>
    </r>
    <r>
      <rPr>
        <sz val="10"/>
        <rFont val="Arial"/>
        <family val="2"/>
        <charset val="238"/>
      </rPr>
      <t xml:space="preserve"> - Varnostna svetilka iz samougasne plasticne mase, pravokotne oblike, zunanjih dimenzij - š/v/g: 350/177/52 mm, bele barve - pripravni stik, opremljene z NiCd akumulatorji in avtonomijo 3 ure. Svetilka za
nadgradno montažo pritrjena na gumi blažilnike. Zašcita je IP 65 po IEC 529. Svetilka je opremljena z priborom za montažo in LED
virom svetlobe 5W (skupna moc je 8W).
Proizvajalec: LINERGY
Tip: Evolution LED 5W 3H</t>
    </r>
  </si>
  <si>
    <t>Piktogrami nalepljeni po zahtevi preglednika zasilne razsvetljave</t>
  </si>
  <si>
    <t>Montaža svetil</t>
  </si>
  <si>
    <t>Pregled splošne razsvetljave</t>
  </si>
  <si>
    <t>Pregled zasilne razsvetljave</t>
  </si>
  <si>
    <t>Drobni material</t>
  </si>
  <si>
    <t>Transportni stroški</t>
  </si>
  <si>
    <t>(dobava in montaža)</t>
  </si>
  <si>
    <t>Zakoličba kabelske trase optičnega omrežja</t>
  </si>
  <si>
    <t>Zakoličba kabelske trase KKS omrežja</t>
  </si>
  <si>
    <t xml:space="preserve">Ročni izkop in odstranitev obstoječega optičnega omrežja </t>
  </si>
  <si>
    <t>Kabelska kanalizacija ročni - strojni izkop. Izkop 0,9m globine in 0,6m širine. Planiranje dna kanala. Dobava in prevoz tampona. Ročni zasip, strojni zasip kanala. Ročno nakladanje materiala. Prevoz odpadnega materiala na deponijo.</t>
  </si>
  <si>
    <t>Kabelski KKS jašek fi 60 cm globine 1m z litoželeznim pokrovom KKS 60x60 cm, nosilnosti 25 ton komplet z izkopom, izdelavo temelja in zaključnih del</t>
  </si>
  <si>
    <t>Kabelski jašek fi 60 cm globine 1m z litoželeznim pokrovom 60x60 cm, nosilnosti 25 ton komplet z izkopom, izdelavo temelja in zaključnih del, za potrebe razvoda optičnega omrežja</t>
  </si>
  <si>
    <t>MONTAŽNI MATERIAL</t>
  </si>
  <si>
    <t>Kabelski vodniki z PVC izolacijo in plaščem položeni v ceveh</t>
  </si>
  <si>
    <t>NYM-J 3-5x1,5 mm2</t>
  </si>
  <si>
    <t>NYM-J 3x2,5 mm2</t>
  </si>
  <si>
    <t>NYM-J 5x2,5 mm2</t>
  </si>
  <si>
    <t>NYY-J 3x4 mm2</t>
  </si>
  <si>
    <t>NYY-J 5x6 mm2</t>
  </si>
  <si>
    <t>NYY-J 5x10 mm2</t>
  </si>
  <si>
    <t>NYY-J 4x35 mm2</t>
  </si>
  <si>
    <t>Koaksialni kabel 75 ohm RG59</t>
  </si>
  <si>
    <t xml:space="preserve">Kabel UTP cat.6 4x2xAwG24 </t>
  </si>
  <si>
    <t>Ozemljitveni vodniki in ozemljitve</t>
  </si>
  <si>
    <t xml:space="preserve">Ozemljitveni valjanec Fe-Zn 25x4mm </t>
  </si>
  <si>
    <t>H07V-K (rum-zel) 1X35mm2</t>
  </si>
  <si>
    <t>H07V-K (rum-zel) 1X16mm2</t>
  </si>
  <si>
    <t>H07V-K (rum-zel) 1X6mm2</t>
  </si>
  <si>
    <t>Razni spoji s fiksnimi kovinskimi masami (kovinske ograje v stopnišču,vrata, kovinski okviri oken,…)</t>
  </si>
  <si>
    <t>Gibljive zaščitne cevi, dobava in montaža</t>
  </si>
  <si>
    <t>RBT cev fi 16mm</t>
  </si>
  <si>
    <t>RBT cev fi 23mm</t>
  </si>
  <si>
    <t>RBT cev fi 32mm</t>
  </si>
  <si>
    <t>RBT cev fi 50mm</t>
  </si>
  <si>
    <t>STIGMALFEX cev fi 40m</t>
  </si>
  <si>
    <t>STIGMALFEX cev fi 50m</t>
  </si>
  <si>
    <t>STIGMALFEX cev fi 110m</t>
  </si>
  <si>
    <t>PEHD ∅ 50mm</t>
  </si>
  <si>
    <t>Kabelske police PK 50, komplet s pritrdilnim in spojnim materialom</t>
  </si>
  <si>
    <t>Kabelske police PK 100, komplet s pritrdilnim in spojnim materialom</t>
  </si>
  <si>
    <t>Stikalo instalacijsko - navadno GIRA STANDARD 55 bele mat barve. V kompletu s p/o razvodnico (enojno, dvojno, trojno), za vgradnjo v knauf, opečno ali litobetonsko steno.</t>
  </si>
  <si>
    <t>Stikalo instalacijsko - navadno, n/o, IP44 Gewiss - za zaklonišče</t>
  </si>
  <si>
    <t>Stikalo instalacijsko - menjalno GIRA STANDARD 55 bele mat barve. V kompletu s p/o razvodnico (enojno, dvojno, trojno), za vgradnjo v knauf, opečno ali litobetonsko steno.</t>
  </si>
  <si>
    <t>Stikalo instalacijsko - križno GIRA STANDARD 55 bele mat barve. V kompletu s p/o razvodnico (enojno, dvojno, trojno), za vgradnjo v knauf, opečno ali litobetonsko steno.</t>
  </si>
  <si>
    <t>Reverzibilna tipka za upravljanje el. screen rolojev  GIRA STANDARD 55 bele mat barve. V kompletu s p/o razvodnico (enojno, dvojno, trojno) za vgradnjo v knauf, opečno ali litobetonsko steno.</t>
  </si>
  <si>
    <t>Tipke s tlivko GIRA STANDARD 55 bele mat barve, v kompletu s p/o razvodnico (enojno, dvojno, trojno) za vgradnjo v knauf, opečno ali litobetonsko steno.</t>
  </si>
  <si>
    <t>Grebenasto stikalo 4G 40-10-P</t>
  </si>
  <si>
    <t>Priključnica stalna za priklop el. naprav, 3-5 polna, 16 A, v kompletu z p/o razvodnico za vgradnjo v knauf, opečno ali litobetonsko steno.</t>
  </si>
  <si>
    <t>Šuko vtičnica 230 V, 16 A, tip GIRA STANDARD 55, šolske s zaščitnim pokrovom, bele mat barve v kompletu z razvodnico (enojna, dvojna, trojna) za litobetonsko, opečno ali knauf steno</t>
  </si>
  <si>
    <t xml:space="preserve">Šuko vtičnica 230 V, 16 A, n/o, IP44 Gewiss - za zaklonišče </t>
  </si>
  <si>
    <t>Trofazna vtičnica, 3x230/400V, 16A, L1+L2+L3+N+PE, vodotesna z zaščitnim pokrovom IP44. V kompletu z razvodnico (enojno) za vgradnjo v opečno ali litobetonsko steno,fi 60 mm</t>
  </si>
  <si>
    <t>Vtičnica CATV GIRA STANDARD 55 bele mat barve, p/o v kompletu s pokrovom in razvodnico fi 60 mm za vgradnjo v knauf, opečno ali litobetonsko steno.</t>
  </si>
  <si>
    <t>Vtičnica CATV, n/o, Gewiss - za zaklonišče</t>
  </si>
  <si>
    <t>Enojna telefonska vtičnica RJ45 GIRA STANDARD 55 bele mat barve, p/o v kompletu z razvodnico fi 60 mm za vgradnjo v knauf, opečno ali litobetonsko steno.</t>
  </si>
  <si>
    <t>Enojna telefonska vtičnica RJ45, n/o, Gewiss -za zaklonišče</t>
  </si>
  <si>
    <t>Parapetni kanal AT 123/72mm v beli ali barvi po želji arhitekta, kpl. s pregradami, pokrovi, zaključnimi elementi, pritrdilnim materialom,…</t>
  </si>
  <si>
    <t>Trojna vtičnica 3x230V, za vgradnjo v parapetni kanal, z adapterjem nosilcem in okvirjem.</t>
  </si>
  <si>
    <t>Vtičnica 2xRJ45 dvojna cat.6 za vgradnjo v PK, z adapterjem nosilcem in okvirjem</t>
  </si>
  <si>
    <t>Vrata za vtičnico RJ45</t>
  </si>
  <si>
    <t>Omarica D. I. P. (doza za izenačitev potencialov) PS 49 za vgradnjo v knauf, opečno ali litobetonsko steno. V kompletu s priključno sponko in vijaki.</t>
  </si>
  <si>
    <t>Omarica G. I. P. (doza za glavno izenačitev potencialov) PS 49 za vgradnjo v opečno ali litobetonsko steno. V kompletu s priključno sponko in vijaki.</t>
  </si>
  <si>
    <t>Razne zaključne doze v steni kpl. z sponkami za zaključevanje vodnikov</t>
  </si>
  <si>
    <t>CATV delilnik 1/6</t>
  </si>
  <si>
    <t>IR senzor (stropni, stenski) za vklop luči</t>
  </si>
  <si>
    <t>Antenski priključek z zaščitno funkcijo zaklonišča demontažni v sestavi:</t>
  </si>
  <si>
    <t>palična antena za visoke frekvence</t>
  </si>
  <si>
    <t>antenski nosilec in antenski drog</t>
  </si>
  <si>
    <t>vtičnica v bivalnem prostoru</t>
  </si>
  <si>
    <t>navodila za montažo</t>
  </si>
  <si>
    <t>Ročni generator z ročico za ročni pogon 24V, 2,5A, 60W DC (za zaklonišče), kpl. z montažo in priklopom</t>
  </si>
  <si>
    <t>Tesnenje prehodov iz enega v drugi požarni sektor izdelan s piroterm vrečkami; tesnenje odprtin do 300mm x 300mm</t>
  </si>
  <si>
    <t>Priklop pomivalnega stroja preko grebenastega stikala, po zahtevah dobavitelja opreme</t>
  </si>
  <si>
    <t>Priklop el. kotla, po zahtevah dobavitelja opreme</t>
  </si>
  <si>
    <t>Priklop parnokonvekcijske peči, po zahtevah dobavitelja opreme</t>
  </si>
  <si>
    <t>Priklop hlajenega pulta, po zahtevah dobavitelja opreme</t>
  </si>
  <si>
    <t>Priklop varčne nape v kuhinj, po zahtevah dobavitelja opreme</t>
  </si>
  <si>
    <t>Priklop el. pogonov tend, po zahtevah dobavitelja opreme</t>
  </si>
  <si>
    <t>Priklop el. pogonov screen rolojev, po zahtevah dobavitelja opreme</t>
  </si>
  <si>
    <t>Priklop biološke čistilne naprave, po zahtevah dobavitelja opreme</t>
  </si>
  <si>
    <t xml:space="preserve">Izključitev obstoječega centrex sistema v obstoječem vrtcu, ter ponovna priključitev in vzpostavitev centrex sistema v novo zgrajenem vrtcu  </t>
  </si>
  <si>
    <t>Priklop dovodnega kabla 4x35mm2 na glavni razdelilec R-G</t>
  </si>
  <si>
    <t>Priklop dovodnega kabla 5x10mm2 na podrazdelilce</t>
  </si>
  <si>
    <r>
      <t xml:space="preserve">Ogled, zakoličba obstoječih KKS vodov in nadzor nad gradnjo pri KRS Štepanjsko naselje, Zavod za telekomunikacije, Litijska c.43, p.p. 3824, 1001 Ljubljana. 
</t>
    </r>
    <r>
      <rPr>
        <b/>
        <i/>
        <sz val="10"/>
        <rFont val="Arial"/>
        <family val="2"/>
        <charset val="238"/>
      </rPr>
      <t xml:space="preserve">Opomba: </t>
    </r>
    <r>
      <rPr>
        <sz val="10"/>
        <rFont val="Arial"/>
        <family val="2"/>
        <charset val="238"/>
      </rPr>
      <t xml:space="preserve">
</t>
    </r>
    <r>
      <rPr>
        <i/>
        <sz val="10"/>
        <rFont val="Arial"/>
        <family val="2"/>
        <charset val="238"/>
      </rPr>
      <t>ogled, zakoličbo in nadzor lahko izvaja samo pooblaščeni serviser KRS Štepanjsko naselj</t>
    </r>
    <r>
      <rPr>
        <sz val="10"/>
        <rFont val="Arial"/>
        <family val="2"/>
        <charset val="238"/>
      </rPr>
      <t>e</t>
    </r>
  </si>
  <si>
    <r>
      <t xml:space="preserve">Ogled, zakoličba optičnega omrežja in nadzor nad gradnjo  pri Gratel d.o.o., Laze 18a, 4000 Kranj.
</t>
    </r>
    <r>
      <rPr>
        <b/>
        <i/>
        <sz val="10"/>
        <rFont val="Arial"/>
        <family val="2"/>
        <charset val="238"/>
      </rPr>
      <t xml:space="preserve">Opomba: </t>
    </r>
    <r>
      <rPr>
        <i/>
        <sz val="10"/>
        <rFont val="Arial"/>
        <family val="2"/>
        <charset val="238"/>
      </rPr>
      <t xml:space="preserve">
ogled, zakoličbo in nadzor lahko izvaja samo pooblaščeni operater Gratel d.o.o.</t>
    </r>
  </si>
  <si>
    <t>Dovodni KKS koaksialni kabel za priključitev na KKS omrežje po zahtevi pristojnega KKS distribucijskega podjetja. V kompletu z gibljivo zaščitno cevjo Stigmaflex fi 100 mm</t>
  </si>
  <si>
    <t>Dolbljenje sten</t>
  </si>
  <si>
    <t>Preboji do fi 50mm</t>
  </si>
  <si>
    <t>Meritve jakotočnih instalacij</t>
  </si>
  <si>
    <t>RAZDELILNIKI</t>
  </si>
  <si>
    <t>Nadometni kovinski razdelilnik R-G + R-Kuh. za jaki tok, dimenzij 800 x 2000 x 250 mm (ŠxVxG) kovinski z vrati, ključavnico in opremljen z:</t>
  </si>
  <si>
    <t>glavno stikalo 3p, 100 A</t>
  </si>
  <si>
    <t>prenapetostni odvodnik Protect C, 3p, 40/230</t>
  </si>
  <si>
    <t>prenapetostni odvodnik Protect C, 1p, 40/230</t>
  </si>
  <si>
    <t>instalacijski odklopnik 6 A, C, 1p</t>
  </si>
  <si>
    <t xml:space="preserve"> </t>
  </si>
  <si>
    <t>instalacijski odklopnik 10 A, C, 1p</t>
  </si>
  <si>
    <t>instalacijski odklopnik 16 A, C, 1p</t>
  </si>
  <si>
    <t>instalacijski odklopnik 16 A, C, 3p</t>
  </si>
  <si>
    <t>odklopnik TYTAN II 3p</t>
  </si>
  <si>
    <t>talilni vložek za TYTAN II, 20A</t>
  </si>
  <si>
    <t>talilni vložek za TYTAN II, 25A</t>
  </si>
  <si>
    <t>talilni vložek za TYTAN II, 35A</t>
  </si>
  <si>
    <t>kontaktor R20-20 230</t>
  </si>
  <si>
    <t>izbirno stikalo 1P, R-0-A, 10A,230V</t>
  </si>
  <si>
    <t>digitalna programska stikalna ura 0-24 ur</t>
  </si>
  <si>
    <t>impulzni rele</t>
  </si>
  <si>
    <t>drobni vezni, montažni in označevalni material</t>
  </si>
  <si>
    <t>označitev tokokrogov z nazivi porabnikov, ki jih napajajo</t>
  </si>
  <si>
    <t>vezava razdelilnika</t>
  </si>
  <si>
    <t>priklop razdelilnika</t>
  </si>
  <si>
    <t>meritve razdelilnika</t>
  </si>
  <si>
    <t>Nadometni kovinski razdelilnik R-kot. za jaki tok, dimenzij 600 x 1200 x 240 mm (ŠxVxG) kovinski z vrati, ključavnico in opremljen z:</t>
  </si>
  <si>
    <t>glavno stikalo 3p, 40 A</t>
  </si>
  <si>
    <t>instalacijski odklopnik 6 A, C, 2p</t>
  </si>
  <si>
    <t>instalacijski odklopnik 6 A, B, 3p</t>
  </si>
  <si>
    <t>kontaktor R20-10 230</t>
  </si>
  <si>
    <t>kontaktor R25-40 230</t>
  </si>
  <si>
    <t xml:space="preserve">stikalo CG8-A200 FT2, 0-1/1P/16A </t>
  </si>
  <si>
    <t>signalna lučka, za montažo na vrata, 230V</t>
  </si>
  <si>
    <t>transformator z usmernikom 230AC/24DC/100VA</t>
  </si>
  <si>
    <t>števec digitalni, mont. na letev, 65A-direk., 3fazni, 2tarifi</t>
  </si>
  <si>
    <t>montaža in ožičenje elementov avtomatike za strojne inštalacije (časovnik, stopenjsko stikalo)</t>
  </si>
  <si>
    <t>Razdelilnik R-1 za jaki tok, p/o tip Gewiss (4x18) ali slični štiri redni - tipski.  Komplet opremljen z:</t>
  </si>
  <si>
    <t>Razdelilnik R-2 za jaki tok, p/o tip Gewiss (4x18) ali slični štiri redni - tipski.  Komplet opremljen z:</t>
  </si>
  <si>
    <t>Razdelilnik R-ZAKL. za jaki tok, p/o tip Gewiss (2x18) ali slični dvo redni - tipski, pritrjen na gumi blažilnike.  Komplet opremljen z:</t>
  </si>
  <si>
    <t>OŽIČENJE IN IZVEDBA STROJNIH INŠTALACIJ</t>
  </si>
  <si>
    <t>Kabel NYM-J 2-5x1,5mm2</t>
  </si>
  <si>
    <t>Kabel NYM-J 3x2,5mm2</t>
  </si>
  <si>
    <t>Kabel NYM-J 5x2,5mm2</t>
  </si>
  <si>
    <t>Kabel LiYCY 4x1mm2</t>
  </si>
  <si>
    <t>Kabel LiYCY 2x1mm2</t>
  </si>
  <si>
    <t>Gewiss cevi ali slične fi  11-29mm</t>
  </si>
  <si>
    <t xml:space="preserve">Pocinkani valjanec FeZn 20x3mm, komplet s pritrdilnim spojnim materialom </t>
  </si>
  <si>
    <t xml:space="preserve">Kabelske police - jakotočne PK 200, komplet s pritrdilnim spojnim materialom </t>
  </si>
  <si>
    <t>Priklop elementov strojnih instalacij (EMV, tipal, črpalk) do 1,5kV...</t>
  </si>
  <si>
    <t>Priklop sobnih termostatov po zahtevah strojnih inštalacij</t>
  </si>
  <si>
    <t>Priklop hidroforne črpalke, po zahtevah strojnih inštalacij</t>
  </si>
  <si>
    <t>Priklop avtomatskega povratno izpiralnega filtra, po zahtevah strojnih inštalacij</t>
  </si>
  <si>
    <t>Priklop proporcialna dozirne naprave, po zahtevah strojnih inštalacij</t>
  </si>
  <si>
    <t>Priklop bojler za pripravo sanitarne tople vode, po zahtevah strojnih inštalacij</t>
  </si>
  <si>
    <t>Priklop CCR2 enote, po zahtevah strojnih inštalacij</t>
  </si>
  <si>
    <t>Priklop termostatskih ventilov na CCR2 enoto, po zahtevah strojnih inštalacij</t>
  </si>
  <si>
    <t>Priklop razdelilca talnega gretja</t>
  </si>
  <si>
    <t>Priklop F.C.</t>
  </si>
  <si>
    <t>Priklop ERP pogonov preko zveznega stikala, po zahtevah strojnih inštalacij</t>
  </si>
  <si>
    <t>Priklop plinske peči po zahtevah strojnih inštalacij</t>
  </si>
  <si>
    <t>Priklop notranje enote plinske toplotne črpalke, po zahtevah strojnih inštalacij</t>
  </si>
  <si>
    <t>Priklop zunanje enote plinske toplotne črpalke, po zahtevah strojnih inštalacij</t>
  </si>
  <si>
    <t>Priklop strešnega ventilatorja, po zahtevah strojnih inštalacij</t>
  </si>
  <si>
    <t>Priklop kanalskega ventilatorja, po zahtevah strojnih inštalacij</t>
  </si>
  <si>
    <t>Priklop ventilatorja v sanitarijah, po zahtevah strojnih inštalacij</t>
  </si>
  <si>
    <t>Priklop klimatkse naprave, po zahtevah strojnih inštalacij</t>
  </si>
  <si>
    <t>Priklop in sodelovanje pri zagonu kotlovnice</t>
  </si>
  <si>
    <t>Sodelovanje pri izvedbi strojnih instalacij za priklope in izvedbo elektroinstalacij za strojne instalacije</t>
  </si>
  <si>
    <t>UNIVERZALNO STRUKTUIRANO OŽIČENJE</t>
  </si>
  <si>
    <t>Zidna mrežna omara, 12HE, 580x550x400(VxŠxG),IP33, Schrack ali slična</t>
  </si>
  <si>
    <t>V omari je vgrajena oprema :</t>
  </si>
  <si>
    <t>Patch panel 24 port UTP, 300MHz, cat.6</t>
  </si>
  <si>
    <t>19" fiksna polica, 1HE, G=350mm, maks. 50kg, kov., RAL 7035</t>
  </si>
  <si>
    <t>BONPET gasilne kapsule</t>
  </si>
  <si>
    <t>Povezovalni kabli UTP, RJ45 - RJ45, cat 6(+)</t>
  </si>
  <si>
    <t>1,5m</t>
  </si>
  <si>
    <t>Nosilec kablov, višine 2U</t>
  </si>
  <si>
    <t>Enota z 9 vtičnicami 1L+N+PE</t>
  </si>
  <si>
    <t>DOMOFON</t>
  </si>
  <si>
    <t>Vhodni panel domofona z mikrozvočno kombinacijo in 1 klicno tipko, p/o izvedbe sličen ali (URMET - VEZAVE )</t>
  </si>
  <si>
    <t>Vhodni panel domofona z mikrozvočno kombinacijo in 3 klicnimi tipkami, p/o izvedbe sličen ali (URMET - VEZAVE )</t>
  </si>
  <si>
    <t>Vhodni panel domofona z mikrozvočno kombinacijo in 4 klicnimi tipkami, p/o izvedbe sličen ali (URMET - VEZAVE )</t>
  </si>
  <si>
    <t>Centralna enota domofona z napajalnikom ( do 5 enot ) montirana v razdelilnik</t>
  </si>
  <si>
    <t>Notranja enota domofona</t>
  </si>
  <si>
    <t>El. ključavnica 12 VDC, požarna varnost 341 000e-03 GREY.Pred nabavo preveri, ali je ključavnico možno vgraditi v izbrana vrata</t>
  </si>
  <si>
    <t>Tipka za odpiranje vhodnih vrat v sili, kpl. z p/o dozo</t>
  </si>
  <si>
    <t>Kabel Iy(st)Y  1 x 2 x 0,8 mm2, delno položen po kabelski lestvi delno po litobetonski plošči</t>
  </si>
  <si>
    <t>Zaščitna cev RBT fi 16 mm položena v litobetonski steni ali knauf steni</t>
  </si>
  <si>
    <t>Nastavitve, meritve in spuščanje sistema v obratovanje</t>
  </si>
  <si>
    <t>POŽARNO JAVLJANJE</t>
  </si>
  <si>
    <t>V projektu smo predlagali požarno zaščito z elementi, ki jih dobavlja DOMUS-URMET. Izbere se lahko tudi druge dobavitelje, enake ali boljše kvalitete. V kolikor drugi sistemi zahtevajo za normalno delovanje drugačne povezave, mora ponudnik te upoštevati tako, da bo sistem kvalitetno služil namenu.</t>
  </si>
  <si>
    <t>Centrala in oprema</t>
  </si>
  <si>
    <t>Protipožarna centrala z mikropeocesorjem s 4 loop linijami, 512 naslovov, digitalna komunikacija, z displayom, 128 naslovov na linijo, programljiva preko tipkovnice in PC (USB port), 480 programirljivih con, 1000 dogodkov spomina, možnost priklopa oddaljene kontrole, prostor za bateriji, izhod 2A</t>
  </si>
  <si>
    <t>Akumulator 12V/15Ah</t>
  </si>
  <si>
    <t>Napajalnik 24V 5Ah v svojem lastnem ohišju</t>
  </si>
  <si>
    <t>Komplet oprema za prenos na nadzorni center</t>
  </si>
  <si>
    <t>Javljalniki</t>
  </si>
  <si>
    <t>FDO500 optično dimni javljalnik, zaznava dima na principu foto - optike nastavljiv tudi kot izolator linije, 
Ø 90 x 31mm (h)</t>
  </si>
  <si>
    <t>FDT500 termični javljalnik, alarm pri 58°C, nastavljiv tudi kot izolator linije, Ø 90 x 40mm (h)</t>
  </si>
  <si>
    <t>SD500M podnožje za javljalnik (univerzalno), Ø 90</t>
  </si>
  <si>
    <t xml:space="preserve">FM500 Ročni javljalnik z povratnim steklom (realarm sistem) </t>
  </si>
  <si>
    <t>Vhodno/izhodni modul z 1 nastavljivim izhodom</t>
  </si>
  <si>
    <t>VZORČNE KOMORE</t>
  </si>
  <si>
    <t>R820 vzorčna komora za montažo v prezračevalni jašek</t>
  </si>
  <si>
    <t>FDO500 optično dimni javljalnik, nastavljiv tudi kot izolator linije</t>
  </si>
  <si>
    <t xml:space="preserve">Sirene, prikazovalniki, magneti </t>
  </si>
  <si>
    <t>Sirena 24V / 32mA za  notranjo montažo(rdeča), 102dB - cooper, IP54 nizka 63mm</t>
  </si>
  <si>
    <t>Sirena 24V / 68mA za zunanjo montažo z bliskavico (rdeča), 110dB - cooper, IP65</t>
  </si>
  <si>
    <t>Požarni kabli</t>
  </si>
  <si>
    <t>H(ST)H E90 2X0,8mm2</t>
  </si>
  <si>
    <t>NHXH 2x1,5 mm2 FE180/E90</t>
  </si>
  <si>
    <t>NHXH 3x1,5 mm2 FE180/E90</t>
  </si>
  <si>
    <t xml:space="preserve">Priklop sistema na nadzorni center </t>
  </si>
  <si>
    <t>Ostale storitve</t>
  </si>
  <si>
    <t>Napisne ploščice za javljalnik, mudule,…</t>
  </si>
  <si>
    <t xml:space="preserve">Fotoluminiscentna nalepka ročni javljalnik </t>
  </si>
  <si>
    <t>Fotoluminiscentna nalepka notranja sirena</t>
  </si>
  <si>
    <t>Označevanje in programiranje elementov</t>
  </si>
  <si>
    <t>Programiranje in spuščanje v pogon centrale</t>
  </si>
  <si>
    <t>Sodelovanje pri tehničnem pregledu s strani pooblaščene osebe</t>
  </si>
  <si>
    <t>STRELOVODNE INŠTALACIJE</t>
  </si>
  <si>
    <t>Al fi 8mm (lovilni, odvodni vodi) na konzolah izbranih upoštevajoč kritino na razdalji cca 0,8m z konzolami.</t>
  </si>
  <si>
    <t>Temelno ozemljilo Fe-Zn 25x4 mm, dobava in montaža</t>
  </si>
  <si>
    <t>Križne sponke za Al fi 8mm</t>
  </si>
  <si>
    <t>Križne sponke za pocinkani valjanec Fe-Zn 25x4mm</t>
  </si>
  <si>
    <t>Zidna merilna omarica ZON 05 A ali slična</t>
  </si>
  <si>
    <t>Merilna sponka</t>
  </si>
  <si>
    <t>Zaščitna, plastična, gibljiva, samougasna, rebrasta cev, položena podometno, kompletno z pritrdilnim materialom:</t>
  </si>
  <si>
    <t>samogasna instalacijska cev fi 16 mm</t>
  </si>
  <si>
    <t>Razni spoji s kovinsko maso (strehe, vrata, ograje, nadstreški,…)</t>
  </si>
  <si>
    <t>Meritve strelovodne instalacije</t>
  </si>
  <si>
    <t>Odvode strelovodne inštalacije je potrebno speljati pod fasado skozi samogasne cevi. Izvesti je potrebno merilne stike v zidnih merilnih omaricah. Odvodi se priključijo na izvode temelnega ozemljila. Po montaži strelovodnega sistema je potrebno izvesti meritve za celotno strelovodno inštalacijo.</t>
  </si>
  <si>
    <t>OSTALE OBVEZNOSTI</t>
  </si>
  <si>
    <t>Pregled, meritve, izdaja protokolov, posnetki stanja za PID</t>
  </si>
  <si>
    <t>Izdelava PID in potrebne dokumentacije za tehnični pregled.</t>
  </si>
  <si>
    <t>Zavarovanje, transport in manipulativni stroški</t>
  </si>
  <si>
    <t>Odvoz odpadnega materiala na deponijo</t>
  </si>
  <si>
    <t>REKAPITULACIJA ELEKTRIČNIH INSTALACIJ - NNP PRIKLJUČEK</t>
  </si>
  <si>
    <t>SKUPAJ NNP PRIKLJUČEK:</t>
  </si>
  <si>
    <t>V ponudbi je potrebno zajeti dobavo, montažo in priklop izbrane opreme!</t>
  </si>
  <si>
    <t>V popisu so podani tipi elektro opreme različnih proizvajalcev. Vgradi se lahko podana oprema proizvajalcev, oziroma se lahko izbere ustrezno enakovredno elektro opremo, ki ima ustrezne ateste, katere opredeljuje slovenska zakonodaja in kvalitetno ustrezajo tehničnemu opisu</t>
  </si>
  <si>
    <t xml:space="preserve">Priprava podrobnih navodil za obratovanje in vzdrževanje elementov in sistemov v objektu. Uvajanje upravljavca sistemov investitorja, poučevanja, šolanja ter pomoč v prvem letu obratovanja. </t>
  </si>
  <si>
    <t>Dolbenje zidu in pomožna gradbena dela niso v popisu!</t>
  </si>
  <si>
    <t>Cene so projektantske informativne!</t>
  </si>
  <si>
    <t>Cene ne vključujejo DDV!</t>
  </si>
  <si>
    <t>Zakoličba kabelske trase</t>
  </si>
  <si>
    <t>Ročni izkop obstoječega podzemnega NN kabla 90x40cm</t>
  </si>
  <si>
    <t>Izkop za izdelavo temelja za PSKPMO</t>
  </si>
  <si>
    <t>Izdelava temelja za PSKPMO</t>
  </si>
  <si>
    <t>Postavitev zaščite PSKPMO med časom rušitve in ponovne gradnje nadomestnega vrtca</t>
  </si>
  <si>
    <t>Odstranitev zaščite PSKPMO, po zgraditvi nadomestnega vrtca</t>
  </si>
  <si>
    <t>ELEKTRO MONTAŽNA DELA</t>
  </si>
  <si>
    <t>Krajšanje obstoječega NN dovodnega kabla na ustrezno dolžino</t>
  </si>
  <si>
    <t>Polaganje obstoječega kabla do nove PSKPMO</t>
  </si>
  <si>
    <t>Dobava in polaganje valjanca Fe-Zn 25x4 mm</t>
  </si>
  <si>
    <t>Dobava in polaganje opozorilnega traku</t>
  </si>
  <si>
    <t xml:space="preserve">Dobava in polaganje ozemljitvenega kabla H07V-K 1X35mm2 </t>
  </si>
  <si>
    <t>Uvlačenje jakotočnega kabla v priključno omarico ter izdelava kabelskega zaključka in montaža kabelskih čevljev</t>
  </si>
  <si>
    <t>Priklop jakotočnega kabla v novo PSKPMO, kpl z drobnim materialom</t>
  </si>
  <si>
    <t>Dobava in montaža kabelskega končnika za obstoječi NN kabel</t>
  </si>
  <si>
    <t>Dobava in montaža kabelskih čevljev Al-Cu za obstoječi NN kabel</t>
  </si>
  <si>
    <t>Dobava in montaža ozemljitvene sponke</t>
  </si>
  <si>
    <t>Izvedba meritev in izdelava poročila</t>
  </si>
  <si>
    <t>Nepredvidena dela</t>
  </si>
  <si>
    <t>NN OPREMA (PSKPMO)</t>
  </si>
  <si>
    <t>Priključno merilna omarica PSKPMO (Schrack VMZ 102 043 P) ali slična v skladu z zahtevami pristojnega elektro distribucijskega podjetja, komplet z vgrajeno opremo:</t>
  </si>
  <si>
    <t>podstavek polyester za PSKPMO (VMZ 102 043 P)</t>
  </si>
  <si>
    <t xml:space="preserve">notranji montažni pribor </t>
  </si>
  <si>
    <t>predal za načrte</t>
  </si>
  <si>
    <t>adapter polcilinder preg. kljuka</t>
  </si>
  <si>
    <t>števčna plošča</t>
  </si>
  <si>
    <t>steklo za omarico</t>
  </si>
  <si>
    <t>zbiralke Cu 400x30x5mm</t>
  </si>
  <si>
    <t>priključna adapter 180mm</t>
  </si>
  <si>
    <t>ločilno varovalčno stikalo za montažo na zbiralke NV 00 (3x160A)</t>
  </si>
  <si>
    <t>ločilno varovalčno stikalo za montažo na zbiralke NV 1 (3x250A)</t>
  </si>
  <si>
    <t>Vložek talilni NV 00 - 400V/25A</t>
  </si>
  <si>
    <t>Vložek talilni enake velikosti, kot obstoječi za potrebe KKS</t>
  </si>
  <si>
    <t>Vložek talilni NV 1 - 250V/160A</t>
  </si>
  <si>
    <t xml:space="preserve">zbiralka PEN </t>
  </si>
  <si>
    <t>nosilec zbiralk z notranjo pritrditvijo, 3p</t>
  </si>
  <si>
    <t xml:space="preserve">Direktni trifazni univerzalni števec delovne energije s krmilnim tarifnim vhodom tip LANDIS GYR ZMF120ACD4, oziroma po zahtevah pristojnega elektro distribucijskega podjetja </t>
  </si>
  <si>
    <t>montaža obstoječega števeca delovne energije obstoječe KKS</t>
  </si>
  <si>
    <t>MTK sprejemnik RCR 1312-1, oziroma po zahtevah pristojnega elektro distribucijskega podjetja</t>
  </si>
  <si>
    <t>Prenapetostna zaščita
PROTECT B2S(R) 12,5/320 - ISKRA ZAŠČITE
Razred 1: In (8/20μs) = 60kA 
Iimp (10/350μs) = 12,5kA</t>
  </si>
  <si>
    <t>kom</t>
  </si>
  <si>
    <t>merilne sponke</t>
  </si>
  <si>
    <t>Napisne ploščice</t>
  </si>
  <si>
    <t>Vezava PSKPMO</t>
  </si>
  <si>
    <t>OSTALI STROŠKI</t>
  </si>
  <si>
    <t>Zakoličba komunalnih vodov</t>
  </si>
  <si>
    <t>Prevozi</t>
  </si>
  <si>
    <t>Nadzor (gradbeni, elektro)</t>
  </si>
  <si>
    <t>Izdelava dokumentacije, vris kablov v kataster upravljalca</t>
  </si>
  <si>
    <r>
      <rPr>
        <b/>
        <i/>
        <sz val="10"/>
        <rFont val="Arial"/>
        <family val="2"/>
        <charset val="238"/>
      </rPr>
      <t xml:space="preserve">Opomba:
</t>
    </r>
    <r>
      <rPr>
        <sz val="10"/>
        <rFont val="Arial"/>
        <family val="2"/>
        <charset val="238"/>
      </rPr>
      <t>V kolikor del ne izvaja Elektro Ljubljana je v ponudbi potrebno upoštevati nadzor s strani Elektro Ljubljana</t>
    </r>
  </si>
  <si>
    <t>Radijska objava o odklopih na el. omrežju</t>
  </si>
  <si>
    <t>Projektantski nadzor</t>
  </si>
  <si>
    <t>Izdelava PID projekta</t>
  </si>
  <si>
    <t>REKAPITULACIJA ELEKTRIČNIH INSTALACIJ - TK PRIKLJUČEK</t>
  </si>
  <si>
    <t>SKUPAJ TK PRIKLJUČEK:</t>
  </si>
  <si>
    <t>Navedena oprema oz. material je informativnega značaja, ki odgovarja zahtevani kvaliteti. Če bo ponujena drugačna oprema oz. material, mora biti enake ali boljše kvalitete.</t>
  </si>
  <si>
    <t>Zakoličba trase kabelske kanalizacije</t>
  </si>
  <si>
    <t>Kabelski telekom jašek fi 60 cm globine 1m z litoželeznim pokrovom TK 60x60 cm, nosilnosti 25 ton komplet z izkopom, izdelavo temelja in zaključnih del</t>
  </si>
  <si>
    <t>Izkop jarka 40 cm širine in 80 cm globine z izdelavo postelje za polaganje PEHD cevi in zasutje. Trasa naj se položi pred zaključnimi deli zunanje ureditve.</t>
  </si>
  <si>
    <t>Izkop za postavitev temelja</t>
  </si>
  <si>
    <t>Dobava in postavitev tipskega nosilnega temelja za leseni TK drog</t>
  </si>
  <si>
    <t>Dobava in postavitev novega tipskega TK lesenega droga višine 8m</t>
  </si>
  <si>
    <t>TK MONTAŽNA DELA</t>
  </si>
  <si>
    <t>Izključitev obstoječega TK dovodnega kabla iz obstoječe TK fasadne omarice</t>
  </si>
  <si>
    <t>Krajšanje obstoječega prostozračnega TK dovodnega kabla na ustrezno dolžino</t>
  </si>
  <si>
    <t>Zaključitev obstoječega prostozračnega TK kabla na novem TK kabelskem drogu v VVD dozi</t>
  </si>
  <si>
    <t>Kabel TK59GM 3x4x0,6</t>
  </si>
  <si>
    <t>Cev PEHD ∅ 63mm</t>
  </si>
  <si>
    <t>Dobava in montaža mehanske zaščite kabla po drogu do višine 2,5m za montažo na drog, kpl. z montažnim materialom</t>
  </si>
  <si>
    <t>Valjanec Fe-Zn 25 x 4 mm z polaganjem v posteljico jarka</t>
  </si>
  <si>
    <t>Križne sponke za valjanec s priklopom</t>
  </si>
  <si>
    <t>VVD doza za zunanjo montažo</t>
  </si>
  <si>
    <t>Dobava, montaža in priklop tipske PVC fasadne telekom omarice z vgrajeno letvico Krone, prenapetostno zaščito komplet upoštevajoč zahteve pristojnega telekom podjetja</t>
  </si>
  <si>
    <t>Uvlačenje TK kabla v PEHD cev</t>
  </si>
  <si>
    <t>Zaklučitev novega TK kabla na novem TK kabelskem drogu v VVD dozi</t>
  </si>
  <si>
    <t>Zaklučitev novega TK kabla v novi fasadni telekom omarici</t>
  </si>
  <si>
    <t>Izdelava izvršilne dokumentacije TK vodov (projektna dokumetacija: PID) TK vodov (v 3 izvodih)</t>
  </si>
  <si>
    <t>Vris v kataster komunalnih vodov</t>
  </si>
  <si>
    <t>Strokovni nadzor tehnične službe Telekoma</t>
  </si>
  <si>
    <t/>
  </si>
  <si>
    <t>SKUPNA REKAPITULACIJA ELEKTRIČNIH INSTALACIJ</t>
  </si>
  <si>
    <t>REKAPITULACIJA ELEKTRIČNIH INSTALACIJ -VRTEC</t>
  </si>
  <si>
    <t>Projektant:     Biro Petkovski d.o.o.</t>
  </si>
  <si>
    <t>Projektant:     Varen d.o.o.</t>
  </si>
  <si>
    <r>
      <t xml:space="preserve">Pripravo dokumentacije skladno s »Pravilnikom o gradbenih proizvodih«, ki jo izvajalec pred montažo preda nadzornemu organu (atesti, izjave o skladnosti, CE certifikati, tehnična soglasja…), ter </t>
    </r>
    <r>
      <rPr>
        <b/>
        <sz val="10"/>
        <color theme="1"/>
        <rFont val="Arial"/>
        <family val="2"/>
        <charset val="238"/>
      </rPr>
      <t>skladnost z Uredbo o zelenem javnem naročanju</t>
    </r>
  </si>
  <si>
    <r>
      <t>Ukinetiv obstoječega vodovodnega priključka skupaj z rezanjem in odstranjevanjem asfalta (cca 4 m</t>
    </r>
    <r>
      <rPr>
        <vertAlign val="superscript"/>
        <sz val="10"/>
        <color indexed="8"/>
        <rFont val="Arial"/>
        <family val="2"/>
        <charset val="238"/>
      </rPr>
      <t>2</t>
    </r>
    <r>
      <rPr>
        <sz val="10"/>
        <color indexed="8"/>
        <rFont val="Arial"/>
        <family val="2"/>
        <charset val="238"/>
      </rPr>
      <t xml:space="preserve">), izkopom, z demontažo obstoječega zasuna </t>
    </r>
  </si>
  <si>
    <t>ter montaža slepe prirobnice na obstoječem odcepu, ukinitev obstoječih priključnih cevi, zasip izkopanega jarka ter ponovna izdelava asfaltnega cestišča debeline 12 cm, z izdelavo tamponskega in nosilnega ustroja</t>
  </si>
  <si>
    <t>Izdelava armirano betonskega vodomernega jaška notranje dimenzije 270 x 110 x190 cm po priloženem detajlu z opažanjem, armiranjem, zunanjo hidroizolacijo (2x bitumenski premaz),</t>
  </si>
  <si>
    <t xml:space="preserve">LŽ pokrovom D400 600 x 600 mm, vstopno varnostno lestevijo ter pomožni vstopni element, izdelana in preizkušena v skladu z DIN 3620, DVGW 351, UVV, VBG 74, glede obremenitve pa po DIN 1879 (1 del). </t>
  </si>
  <si>
    <t xml:space="preserve">Varnostna lestev je zvarjena v zaščitni atmosferi ter pasivirana v kopeli. Nosilci so iz specialnega profila visoke togosti (dim. 56 x 24 x 2 mm), </t>
  </si>
  <si>
    <t xml:space="preserve">prečke oziroma klini iz U-profila z rebrasto stopalno površino (dim. 25mm po UVV), razdalje med klini 280 mm. Svetla širina lestve je 300 mm. </t>
  </si>
  <si>
    <t xml:space="preserve">Na steno jaška je pritrjena z 150 mm dolgimi, višinsko nastavljivimi zidnimi pritrdilnimi ročaji za pritrditev z mozniki. Vgrezljiv vstopni element je sestavljen iz držala ter vodila. </t>
  </si>
  <si>
    <t>Držalo je iz vzvojne stabilne cevi dimenzije 33,7 x 3,25 mm, zgoraj upognjene pod kotom 90°, na obeh straneh zaprte z PVC kapami. Celotna dolžina držala v izvlečenem stanju je 1100 mm. Vodilo, z možnostjo blokade držala je opremljeno s štirimi luknjami, premera 12 mm, za pritrditev na steno jaška.</t>
  </si>
  <si>
    <t xml:space="preserve">NL fazonski kosi po EN 545:2010 (nodularna litina) na notranji strani zaščitena z epoksi žaščito minimalno 70 μm, (za vsako prirobnico DN 80 je predvideno 8 vijakov M16 - L/X=85/57; </t>
  </si>
  <si>
    <t>za vsako prirobnico DN 100 je predvideno 8 vijakov M16 - L/X=90/62) ves tesnilni in pritrdilni material se dobavlja v kompletu z fazonskimi kosi)</t>
  </si>
  <si>
    <t xml:space="preserve">Kombinirani vodomer z impulznim izhodom, opremljen z impulznim izhodom na vodomeru (glavni + obtočni), brezpotencialni senzor tipa REED in kabel za glavni vodomer, </t>
  </si>
  <si>
    <t>brezpotencialni senzor »DISK REED« za obtočni vodomer impulz 1/100 ter radio modulom (radio modul se lahko pritrdi na steno jaška oziroma na cev instalacije), skupaj s tesnilnim in vijačnim materialom</t>
  </si>
  <si>
    <t xml:space="preserve">Montažno demontažni kos po EN 545:2010 skupaj s tesnilnim ter vijačnim materialom (za vsako prirobnico DN 80 je predvideno 8 vijakov M16 - L/X=85/57; </t>
  </si>
  <si>
    <t xml:space="preserve">Kompleten umivalnik velikosti 400 x 320 mm skupaj s stenskima pritrdilnima vijakoma, enoročno stoječo mešalno baterijo z zagotavljanjem manjše porabe vode do 50%, kotnima regulirnima ventiloma DN15, </t>
  </si>
  <si>
    <t>odtočnim ventilom s čepom na poteg in pokromanim odtočnim sifonom, kompletno z montažnim in tesnilnim materialomodtočnim sifonom, kompletno z montažnim in tesnilnim materialom</t>
  </si>
  <si>
    <t xml:space="preserve">Kompleten umivalnik velikosti 450 x 410 mm skupaj s stenskima pritrdilnima vijakoma, enoročno stoječo mešalno baterijo z zagotavljanjem manjše porabe vode do 50% (Laufen Flora kids ali enakovredni), </t>
  </si>
  <si>
    <t>kotnima regulirnima ventiloma DN15, odtočnim ventilom s čepom na poteg in pokromanim odtočnim sifonom, kompletno z montažnim in tesnilnim materialom</t>
  </si>
  <si>
    <t xml:space="preserve">Izdelava, dobava in montaža umivalnika iz homogenega kompozitnega materiala kot npr.: Kerrock, debeline 12 mm. Umivalnik ima eno korito dimenzij ø 450 mm skupaj z odtočnim ventilom in pokromanim odtočnim sifonom ter izrezom za odpadke na levi strani. </t>
  </si>
  <si>
    <t xml:space="preserve">Umivalnik je dolžine 650 mm, širine 600 mm in s sprednjo masko višine 160 mm, ob zidu na dveh straneh obroba višine 100 mm. Montira se na inox konzole iz pohištvene cevi 40x40. </t>
  </si>
  <si>
    <t>Korito ima enoročno stoječo mešalno baterijo z zagotavljanjem manjše porabe vode do 50% skupaj s kotnima regulirnima ventiloma DN15, kompletno z montažnim in tesnilnim materialom</t>
  </si>
  <si>
    <t xml:space="preserve">Umivalnik je dolžine 1050 mm, širine 600 mm in s sprednjo masko višine 160 mm, ob zidu na vseh treh straneh obroba višine 100 mm. Montira se na inox konzole iz pohištvene cevi 40x40. </t>
  </si>
  <si>
    <t xml:space="preserve">Korito ima enoročno stoječo mešalno baterijo z zagotavljanjem manjše porabe vode do 50% skupaj s kotnima regulirnima ventiloma DN15, kompletno z montažnim in tesnilnim materialomsifonom ter izrezom za odpadke na levi strani. </t>
  </si>
  <si>
    <t>Korito ima enoročno stoječo mešalno baterijo skupaj s kotnima regulirnima ventiloma DN15, kompletno z montažnim in tesnilnim materialom</t>
  </si>
  <si>
    <t xml:space="preserve">Izdelava, dobava in montaža umivalnika iz homogenega kompozitnega materiala kot npr.: Kerrock, debeline 12 mm. Umivalnik ima korita dimenzij 900x380x160 mm skupaj z odtočnim ventilom in pokromanim odtočnim sifonom ter izrezom za odpadke na levi strani. </t>
  </si>
  <si>
    <t xml:space="preserve">Korito ima dve enoročni stoječi mešalni bateriji z zagotavljanjem manjše porabe vode do 50% (Laufen Flora kids ali enakovredni) skupaj s kotnimi regulirnimi ventili DN15, kompletno z </t>
  </si>
  <si>
    <t>Montira se na inox konzole iz pohištvene cevi 40x40. Korito ima dve enoročni stoječi mešalni bateriji (Laufen Flora kids ali enakovredni) skupaj s kotnimi regulirnimi ventili DN15, kompletno z montažnim in tesnilnim materialom</t>
  </si>
  <si>
    <t xml:space="preserve">Izdelava, dobava in montaža dvojnega umivalnika iz homogenega kompozitnega materiala kot npr.: Kerrock, debeline 12 mm. </t>
  </si>
  <si>
    <t xml:space="preserve">Umivalnik ima dva korita dimenzij 900x380x160 mm skupaj z odtočnim ventilom in pokromanim odtočnim sifonom ter dva izreza za odpadke na vsaki strani. </t>
  </si>
  <si>
    <t xml:space="preserve">Umivalnik je dolžine 2500 mm, širine 600 mm in s sprednjo masko višine 160 mm, ob zidu na vseh treh straneh obroba višine 100 mm. Montira se na inox konzole iz pohištvene cevi 40x40. </t>
  </si>
  <si>
    <t>Vsako korito ima dve enoročni stoječi mešalni bateriji z zagotavljanjem manjše porabe vode do 50% (Laufen Flora kids ali enakovredni) skupaj s kotnimi regulirnimi ventili DN15, kompletno z montažnim in tesnilnim materialom</t>
  </si>
  <si>
    <t xml:space="preserve">Priključitev umivalnika skupaj s stenskima pritrdilnima vijakoma, enoročno stoječo mešalno baterijo z zagotavljanjem manjše porabe vode do 50% (dobava in montaža), </t>
  </si>
  <si>
    <t>odtočnim ventilom s čepom na poteg in pokromanim odtočnim sifonom, kompletno z montažnim in tesnilnim materialom</t>
  </si>
  <si>
    <t xml:space="preserve">Priključitev pomivalnega korita iz nerjaveče pločevine, komplet s stoječo kuhinjsko mešalno baterijo z dolgim iztokom z zagotavljanjem manjše porabe vode do 50% (montaža), </t>
  </si>
  <si>
    <t>skupaj z ventiloma DN 15 (dobava in montaža), odtočnim ventilom s čepom na verižici, odtočnim sifonom, vključno ves tesnilni in pritrdilni material</t>
  </si>
  <si>
    <t xml:space="preserve">Priključitev sanitarnega bloka za previjanje, komplet z izvlečno kuhinjsko armaturo z izvlečnim tušem z zagotavljanjem manjše porabe vode do 50% skupaj kotnima regulirnima ventiloma DN15, </t>
  </si>
  <si>
    <t>z odtočnim ventilom in pokromanim odtočnim sifonom, kompletno z montažnim in tesnilnim materialom</t>
  </si>
  <si>
    <t xml:space="preserve">Drobni inventar za sanitarije, nosilec za papirnate brisače varen proti lomu (15x), koš za smeti 30 l (15x) milnik z dozatorjem (15x), nosilec za WC papir na dva zavitka varen proti lomu (16x), </t>
  </si>
  <si>
    <t xml:space="preserve">Večfunkcijski termostatski ventil za zagotovitev takojšnje dobave tople sanitarne vode na cirkulacijskih vertikalah, z navojnim priključkom PN10, adapterjem za elektrotermični pogon TWA – A, </t>
  </si>
  <si>
    <t>elektrotermični pogon TWA –A/NC, kabelskim tipalom, adapterjem za kabelsko tipalo. Nastavitveno območje temperature znaša 40 do 60°C.</t>
  </si>
  <si>
    <t xml:space="preserve">OPOMBA: obešala za vodoravno, poševno in navpično pritrjevanje cevi na gradbeno ali drugo vrsto konstrukcije sestavljene iz predfabriciranih obešal je iz pocinkanega železa in obsega objemke s podlogo iz sintetične gume </t>
  </si>
  <si>
    <t xml:space="preserve">odporne do 120 °C – dušenje zvoka, navojne palice s temeljno ploščo ali temeljnim profilom, kovinskih vložkov, vijakov z maticami, drsne in fiksne podpore. </t>
  </si>
  <si>
    <t>Vsa obešala se izvede po smernicah za montažo in preprečevanje prenosa hrupa na gradbeno konstrukcijo!</t>
  </si>
  <si>
    <t xml:space="preserve">Difuzijsko tesna večplastna cev (sestavljena iz: PE-RT - vezni sloj - vzdolžno prekrivno varjen aluminij - vezni sloj - PE-RT) za kletne razvode, dvižne vode in priključne razvode pri vodovodu. </t>
  </si>
  <si>
    <t xml:space="preserve">Požarna klasifikacija E v skladu z DIN 13501-1. Oba konca cevi opremljena z zaključno kapo (za higienično tesnjenje v skladu z DIN 806), skupaj s fazonskimi kosi ter držali </t>
  </si>
  <si>
    <t>(kolena, T-kosi, navojni priključki, prehodni kosi, držala za kotne in podometne ventile, zidne mešalne baterije..)</t>
  </si>
  <si>
    <t xml:space="preserve">Bivalentni bojler za centralno pripravo tople sanitarne vode v vertikalni izvedbi z možnostjo vgradnje dodatnega prenosnika toplote ali električnega grelnika. </t>
  </si>
  <si>
    <t xml:space="preserve">Bojler je zaščiten proti koroziji po DIN 4753-3 s termo glazuro DuoClean plus in integrirano magnezijevo anodo. Termo glazura ščiti vse dele, ki so v stiku z vodo in tako zagotavlja higiensko neoporečnost tople vode. </t>
  </si>
  <si>
    <t xml:space="preserve">Termoglazura je kemično absolutno nevtralna, odporna na mehanske poškodbe in toplotno stabilna. Bojler je toplotno izoliran z mehko toplotno izolacijo 90 mm. </t>
  </si>
  <si>
    <r>
      <t>Elektronska sesalno tlačna dozirna črpalka po DIN 1988, skupaj z merilnikom pretoka za krmiljenje membranske črpalke z nazivnim priključnim premerom 1 ¼" s pretokom 10 m</t>
    </r>
    <r>
      <rPr>
        <vertAlign val="superscript"/>
        <sz val="10"/>
        <color indexed="8"/>
        <rFont val="Arial"/>
        <family val="2"/>
        <charset val="238"/>
      </rPr>
      <t>3</t>
    </r>
    <r>
      <rPr>
        <sz val="10"/>
        <color indexed="8"/>
        <rFont val="Arial"/>
        <family val="2"/>
        <charset val="238"/>
      </rPr>
      <t xml:space="preserve">/h pri Dp = 0,8 bara, dozirnim ventilom, </t>
    </r>
  </si>
  <si>
    <t xml:space="preserve">sesalno garnituro z nivojskim stikalom, dozirno posodo V = 60 l z mineralno razstopino Exados zeleni (20 l kanister), skupaj s tesnilnim in montažnim materialom ter električnim napajanjem. </t>
  </si>
  <si>
    <t xml:space="preserve">Avtomatski filter s povratnim pranjem z navojnimi priključki po standardu DIN1988, manometroma pred in za filtrnim vložkom v sklopu filtra, filtrnim vložkom 100mm, </t>
  </si>
  <si>
    <t>avtomatskim vklopom povratnega pranja, skupaj z elektro regulacijsko omarico, vijačnim in tesnilnim ter montažnim materialom</t>
  </si>
  <si>
    <t xml:space="preserve">Polnilna armatura za polnjenje sistema ogrevne vode, sestoječa iz dveh holandskih priključkov, dveh krogelnih zapornih ventilov, sistemskega ločevalnika, tlačnega reducirnega ventila (0,2 - 4 bara) manometra, analognega vodomera, </t>
  </si>
  <si>
    <t xml:space="preserve">dveh odzračevalnih ventilov, priključkov za GENO-term kartušni demi ionsko izmenjevalni sistem, merilnika prevodnosti z omogočanjem merjenja in prikazovanja prevodnosti pod in nad 50 µS/cm, </t>
  </si>
  <si>
    <t>skupaj s konzolo za stensko montažo, izolacijo, vijačnim, tesnilnim in montažnim materialom</t>
  </si>
  <si>
    <t xml:space="preserve">Kartušni demi ionsko izmenjevalni sistem za pripravo demineralizirane vode s prevodnostjo pod 1 mS/cm. </t>
  </si>
  <si>
    <t>Sistem lahko proizvede do 220 L demi vode s prevodnostjo pod 1 µS/cm pri prevodnosti vhodne vode s prevodnostjo 500 µS/cm, skupaj z adapterjem za direktni priklop na GENO-term armaturo</t>
  </si>
  <si>
    <t xml:space="preserve">Visoko učinkovita (energijski razred A) črpalka elektronsko regulirana uporabna za cirkulacijske sisteme za pitno vodo (0°C do +80 °C). Črpalka ima sinhronski motor po ECM tehnologiji z najvišjimi izkoristki in visokim zagonskim momentom, </t>
  </si>
  <si>
    <t>avtomatsko deblokirno funkcijo in integrirano popolno zaščito motorja. S črpalko je dobavljena izolacijska lupina. Črpalka ima serijsko ploščo za ročno upravljanje z enim gumbom za:</t>
  </si>
  <si>
    <t xml:space="preserve">Poševnosedežni ventil za hidravlično uravnovešanje z navojnim priključkom PN 20 namenjen za delovno temperaturo od –20°C do 120°C. Ventil ima proporcionalno karakteristiko dušenja, merne priključke za instrument za nastavljanje pretoka, </t>
  </si>
  <si>
    <t>ročno nastavitveno kolo z numerično skalo, funkcijo zapornega elementa, (s priključkom za izpust vode oz. signalni vod). Postavka vključuje nastavitev pretoka s pomočjo merilnega instrumenta in izdelavo zapisnika o doseženih pretokih,</t>
  </si>
  <si>
    <t xml:space="preserve">Cevni sistemski ločevalnik zaporo povratnega toka tipa BA v skladu z DIN EN 12729 za varovanje pred onesnaženjem sistema pitne vode do vključno razreda nevarnosti 4. </t>
  </si>
  <si>
    <t>Ločevalnik ima priključke za merjenje tlaka na dovodu, iztoku in vmesnem prostoru, z navojnima priključkoma ter tesnilnim in podpornim materialom skladno s SIST EN 1717.</t>
  </si>
  <si>
    <t>- pretočna membranska tlačna posoda (8l) po DIN 4807 za prihranek energije pri minimalnih puščanjih na strani zgradbe. Vsi deli, ki so v dotiku z medijem, so korozijsko odporni.</t>
  </si>
  <si>
    <t xml:space="preserve">Naprava ima elektronsko krmilje z enakomernim krmiljenjem sistema s ciklično izmenjavo črpalk ter integriranim testnim delovanjem pri mirujočih črpalkah. </t>
  </si>
  <si>
    <t xml:space="preserve">Krmiljenje omogoča avtomatski preklop zaradi motnje in dotok pri koničnem obratovanju zagotavljajo največjo možno pripravljenost naprave. </t>
  </si>
  <si>
    <t xml:space="preserve">Zamenjava vode v rezervoarju je v odvisnosti od obratovanja črpalke, zaščita magnetnega ventila pred poapnenjem, integrirana elektronska zaščita motorja in zaščita pred suhim tekom za črpalke, </t>
  </si>
  <si>
    <t xml:space="preserve">prikaz polnosti, priključek za opozorilo na zastoj, vklj. z uporabniku prijaznim menijsko vodenim upravljanjem in prikazom preko LC zaslona. Obsežna sporočila na krmilni napravi ter brezpotencialni kontakti za skupno sporočilo o obratovanju in o motnji. </t>
  </si>
  <si>
    <t xml:space="preserve">Naprava ima možnost priključitve na centralni nadzorni sistem zgradbe (GLT / DDC). Pripravljeno za priklop električno kot tudi hidravlično in montirano na antikorozijsko lakiran mrežast okvir. </t>
  </si>
  <si>
    <t>Z napravo se dobavi števec obratovalnih ur, sporočila posameznega obratovanja in motenj, javljalnik zastojev.</t>
  </si>
  <si>
    <r>
      <t>Industrijski volumenski filter za strešne in terasne površine do 1200 m</t>
    </r>
    <r>
      <rPr>
        <vertAlign val="superscript"/>
        <sz val="10"/>
        <color indexed="8"/>
        <rFont val="Arial"/>
        <family val="2"/>
        <charset val="238"/>
      </rPr>
      <t>2</t>
    </r>
    <r>
      <rPr>
        <sz val="10"/>
        <color indexed="8"/>
        <rFont val="Arial"/>
        <family val="2"/>
        <charset val="238"/>
      </rPr>
      <t xml:space="preserve"> pri nalivu 300 l/s x ha. Filter za deževnico za vgradnjo v jašek pred zbiralnikom deževnice. Filter deluje na podlagi dveh stopenj čiščenja (najprej grobo nato fino čiščenje). </t>
    </r>
  </si>
  <si>
    <t>Umazanija se splakuje v preliv. Filter omogoča 100 % vodni izkoristek, brez višinskega premika. Filter ima dovod 1 x DN 200, odvod kanal 1 x DN 200, odvod cisterna 1 x DN 150</t>
  </si>
  <si>
    <t xml:space="preserve">Zbiralnik deževnice iz polietilena za povozne površine z osno obremenitvijo 11,5 t s cevnimi priključki za dotok vode, iztok vode, popolno praznjenje, preliv, povezavo med večimi zbiralniki, </t>
  </si>
  <si>
    <t xml:space="preserve">zračnik in vstopno odprtino s povoznim pokrovom D400 z otroško zaščito ter zaščito proti malim živalim. Z zbiralnikom dobaviti digitalni prikazovalnik s  prikazom polnosti v 10% </t>
  </si>
  <si>
    <t>korakih skupaj s tipko za prikaz in kalibracijo z omrežnim adapterjem za neprestani prikaz. vključno z prikazovalnikom, senzorjem in kablom.</t>
  </si>
  <si>
    <r>
      <t>Pripravo dokumentacije skladno s »Pravilnikom o gradbenih proizvodih«, ki jo izvajalec pred montažo preda nadzornemu organu (atesti, izjave o skladnosti, CE certifikati, tehnična soglasja…),</t>
    </r>
    <r>
      <rPr>
        <b/>
        <sz val="10"/>
        <color indexed="8"/>
        <rFont val="Arial"/>
        <family val="2"/>
        <charset val="238"/>
      </rPr>
      <t xml:space="preserve"> ter Uredbo o zelenem javnem naročanju</t>
    </r>
  </si>
  <si>
    <t xml:space="preserve">za prikazovanje v avli vrtca, skupaj z montažnim materialom in priključitvijo </t>
  </si>
  <si>
    <t xml:space="preserve">Izdelava vertikalne izolacije zunanjih sten </t>
  </si>
  <si>
    <t xml:space="preserve">Izdelava vertikalne izolacije zunanjih robov </t>
  </si>
  <si>
    <t>Projektant:     Car - Potisek  Arhitekti d.o.o.</t>
  </si>
  <si>
    <t>WC metlica (16x), obešalnik na vratih (4x), ogledalo dimenzij 900x1000mm (6x), ogledalo dimenzij 2500x1000mm (2x), ogledalo dimenzij 1500x1000mm (1x), držalo za milo v tuš kabini (2x), komplet z držali in vijaki</t>
  </si>
  <si>
    <t>Trde izolacijske plošče sestavljene iz oblikovane plastike skupne debeline 65mm (debelina izolacije 30mm) in oblikovane izolacijske plošče 20kg/m3, vključno ves montažni material</t>
  </si>
  <si>
    <t>Izdelava in obdelava horizontalnih in vertikalnih dilatacij:</t>
  </si>
  <si>
    <t xml:space="preserve">vzorec in barve določi projektant, stene in stropovi so barvani </t>
  </si>
  <si>
    <t>v različnih barvnih tonih, ki jih določita projektant in investitor</t>
  </si>
  <si>
    <t>skupno višino obrobe (z zaokrožnico) 10 cm</t>
  </si>
  <si>
    <t xml:space="preserve">(kot MAPECOAT I24) (pritličje), upoštevati tudi </t>
  </si>
  <si>
    <t xml:space="preserve">pri montaži fasadnih oblog je potrebno izvesti prekinitev </t>
  </si>
  <si>
    <t xml:space="preserve">na mestih kjer dilatacijski stik meji na vertikalne </t>
  </si>
  <si>
    <t>konstrukcije (označeno v načrtih)</t>
  </si>
  <si>
    <t>vijaki v strešnih ploščah v osi 4 in osi E,</t>
  </si>
  <si>
    <t xml:space="preserve">na mestu dilatacije označene v načrtih                                                                                
</t>
  </si>
  <si>
    <t xml:space="preserve">ter obojestransko preklopno vezano ploščo in </t>
  </si>
  <si>
    <t>3a</t>
  </si>
  <si>
    <t xml:space="preserve">vijaki v strešnih ploščah v osi 4 in osi E, </t>
  </si>
  <si>
    <t xml:space="preserve">dilatacijske spoje stenskih in stropnih plošč v vogalih, </t>
  </si>
  <si>
    <t xml:space="preserve">ki so najbližji dilataciji označeni v načrtih
</t>
  </si>
  <si>
    <t>pohištvenih profilov dim. 40*40*4 mm, medsebojno</t>
  </si>
  <si>
    <t xml:space="preserve">dim. ograje 1.605*60-79 cm les je gladko </t>
  </si>
  <si>
    <t xml:space="preserve">obdelan in zaščiten z Lignovit Protect, brezbarvnim </t>
  </si>
  <si>
    <t>Dobava in montaža ograje BEKASPORT višine</t>
  </si>
  <si>
    <t xml:space="preserve">210 cm, komplet z vsemi stebrički in ojačitvami, </t>
  </si>
  <si>
    <t xml:space="preserve">ograja je sidrana v AB temelje, upoštevati ves </t>
  </si>
  <si>
    <t xml:space="preserve">pritrdilni in montažni material, RAL 7015 </t>
  </si>
  <si>
    <t xml:space="preserve">Sika O-20” mozniki pa fi 20 cm (2,6 kos/m1), </t>
  </si>
  <si>
    <t>na enem kraku oviti z gumo (mozničena vodotesna),</t>
  </si>
  <si>
    <t>potrebno je upošteveti S distančnike v stenah (4 kos/m2)</t>
  </si>
  <si>
    <t>P O P I S    G O I   D E L</t>
  </si>
  <si>
    <t>pri vseh ključavnicah v ceni upoštevati univerzalni ključ</t>
  </si>
  <si>
    <t xml:space="preserve">Izdelava dilatacijskega stika z obojestranskim utorom, </t>
  </si>
  <si>
    <t xml:space="preserve">upoštevati je potrebno proste vertikalne in horizontalne </t>
  </si>
  <si>
    <t xml:space="preserve">ki so izdelane iz ploščatega železa ter nevidno </t>
  </si>
  <si>
    <t xml:space="preserve">pritrjene na fasado, upoštevati ves pritrdilni in </t>
  </si>
  <si>
    <t>montažni material, skupna velikost 280*50 cm</t>
  </si>
  <si>
    <t xml:space="preserve">po izboru projektanta, nabavna cena ploščic </t>
  </si>
  <si>
    <t>Priklop el. štedilnika, po zahtevah dobavitelja 
opreme</t>
  </si>
  <si>
    <t>Prestavitev obstoječih meritev KKS v novo 
PSKPMO</t>
  </si>
  <si>
    <t>Priključna omarica za KKS tipska po zahtevi pristojnega KKS distribucijskega podjetja.  
Komplet z priključno sponko.</t>
  </si>
  <si>
    <t>Priklop dovodnega kabelskega kabla na KKS 
omarico po zahtevah pristojnega KKS distribucijskega podjetja</t>
  </si>
  <si>
    <t>Krmilni vhod LANDIS GYR AD-F010A000, oziroma 
po zahtevah pristojnega elektro distribucijskega podjetja</t>
  </si>
  <si>
    <t>Mikroprocesorska regulacija za vgradnjo v 
stenski grelnik Regulacija je prirejena za nizkotemperaturno delovanja kotla in temperature 
ogrevne vode za v odvisnosti od zunanje temperature, vodenje preklopnega ventila, obtočne črpalke za 
pripravo tople sanitarne vode, cirkulacijske črpalke.</t>
  </si>
  <si>
    <t xml:space="preserve"> - kabelskimi povezavami, zagonom sistema, navodili za uporabo v slovenskem jeziku ter poučevanjem 
upravljavca </t>
  </si>
  <si>
    <t>Zaprta membranska raztezna posoda z navojnim priključkom, skupaj s tesnilnim in montažnim 
materialom</t>
  </si>
  <si>
    <t>Kalorimeter naj se dobavi skupaj z dodatnimi 
karticami:</t>
  </si>
  <si>
    <t xml:space="preserve"> - prazna enota za uravnovešen natok zraka na 
ventilator,</t>
  </si>
  <si>
    <t>Visoko učinkovita varčna kuhinjska napa Media s sistemom vračanja energije odpadnega zraka, 
ki vključuje:</t>
  </si>
  <si>
    <t>višini 3 % vrednosti vseh obrtniških del,</t>
  </si>
  <si>
    <t>(zaklonišče)</t>
  </si>
  <si>
    <t>višina 20,6 cm, razopaženje</t>
  </si>
  <si>
    <t>nabavna cena ploščic 20 EUR/m2</t>
  </si>
  <si>
    <t>25 EUR/m2, (glej opombo spodaj)</t>
  </si>
  <si>
    <t>nabavna cena ploščic 25 EUR/m2</t>
  </si>
  <si>
    <t xml:space="preserve">Umivalnik je dolžine 1500 mm, širine 600 mm in s sprednjo masko višine 160 mm, ob zidu na vseh treh straneh obroba višine 100 mm. Montira se na inox konzole iz pohištvene cevi 40x40. </t>
  </si>
  <si>
    <t xml:space="preserve">montažnim in tesnilnim materialomsifonom ter izrezom za odpadke na levi strani. Umivalnik je dolžine 1500 mm, širine 600 mm in s sprednjo masko višine 160 mm, ob zidu na vseh treh straneh obroba višine 100 mm. </t>
  </si>
  <si>
    <t xml:space="preserve">višina sten do 400 cm, razopaženje, </t>
  </si>
  <si>
    <t xml:space="preserve">konstrukcije 0,30 do 0,40 m3/m2,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</si>
</sst>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164" formatCode="#,##0.00\ &quot;€&quot;"/>
    <numFmt numFmtId="165" formatCode="#,##0.00\ [$€-1]"/>
    <numFmt numFmtId="166" formatCode="#&quot;.&quot;"/>
    <numFmt numFmtId="167" formatCode="&quot;On&quot;;&quot;On&quot;;&quot;Off&quot;"/>
    <numFmt numFmtId="168" formatCode="General_)"/>
    <numFmt numFmtId="169" formatCode="#,##0.00\ &quot;SIT&quot;"/>
  </numFmts>
  <fonts count="35" x14ac:knownFonts="1">
    <font>
      <sz val="11"/>
      <name val="Garamond"/>
      <charset val="238"/>
    </font>
    <font>
      <sz val="11"/>
      <color theme="1"/>
      <name val="Calibri"/>
      <family val="2"/>
      <charset val="238"/>
      <scheme val="minor"/>
    </font>
    <font>
      <sz val="10"/>
      <name val="Arial"/>
      <family val="2"/>
      <charset val="238"/>
    </font>
    <font>
      <b/>
      <sz val="10"/>
      <name val="Arial"/>
      <family val="2"/>
      <charset val="238"/>
    </font>
    <font>
      <sz val="10"/>
      <name val="Arial CE"/>
      <family val="2"/>
      <charset val="238"/>
    </font>
    <font>
      <sz val="10"/>
      <color rgb="FFFF0000"/>
      <name val="Arial"/>
      <family val="2"/>
      <charset val="238"/>
    </font>
    <font>
      <sz val="18"/>
      <name val="Arial"/>
      <family val="2"/>
      <charset val="238"/>
    </font>
    <font>
      <b/>
      <sz val="18"/>
      <name val="Arial"/>
      <family val="2"/>
      <charset val="238"/>
    </font>
    <font>
      <b/>
      <i/>
      <sz val="10"/>
      <name val="Arial"/>
      <family val="2"/>
      <charset val="238"/>
    </font>
    <font>
      <b/>
      <sz val="12"/>
      <name val="Arial"/>
      <family val="2"/>
      <charset val="238"/>
    </font>
    <font>
      <sz val="12"/>
      <name val="Arial"/>
      <family val="2"/>
      <charset val="238"/>
    </font>
    <font>
      <sz val="9"/>
      <name val="Arial"/>
      <family val="2"/>
      <charset val="238"/>
    </font>
    <font>
      <sz val="11"/>
      <name val="Arial"/>
      <family val="2"/>
      <charset val="238"/>
    </font>
    <font>
      <b/>
      <sz val="11"/>
      <name val="Arial"/>
      <family val="2"/>
      <charset val="238"/>
    </font>
    <font>
      <sz val="11"/>
      <name val="Calibri"/>
      <family val="2"/>
      <charset val="238"/>
    </font>
    <font>
      <vertAlign val="superscript"/>
      <sz val="10"/>
      <name val="Arial"/>
      <family val="2"/>
      <charset val="238"/>
    </font>
    <font>
      <b/>
      <u/>
      <sz val="10"/>
      <name val="Arial"/>
      <family val="2"/>
      <charset val="238"/>
    </font>
    <font>
      <sz val="10"/>
      <color indexed="8"/>
      <name val="Arial"/>
      <family val="2"/>
      <charset val="238"/>
    </font>
    <font>
      <sz val="10"/>
      <color theme="1"/>
      <name val="Arial"/>
      <family val="2"/>
      <charset val="238"/>
    </font>
    <font>
      <b/>
      <sz val="10"/>
      <color theme="1"/>
      <name val="Arial"/>
      <family val="2"/>
      <charset val="238"/>
    </font>
    <font>
      <vertAlign val="subscript"/>
      <sz val="10"/>
      <color indexed="8"/>
      <name val="Arial"/>
      <family val="2"/>
      <charset val="238"/>
    </font>
    <font>
      <b/>
      <sz val="10"/>
      <color indexed="8"/>
      <name val="Arial"/>
      <family val="2"/>
      <charset val="238"/>
    </font>
    <font>
      <vertAlign val="superscript"/>
      <sz val="10"/>
      <color indexed="8"/>
      <name val="Arial"/>
      <family val="2"/>
      <charset val="238"/>
    </font>
    <font>
      <sz val="10"/>
      <name val="Arial CE"/>
      <charset val="238"/>
    </font>
    <font>
      <sz val="10"/>
      <name val="Times New Roman"/>
      <family val="1"/>
      <charset val="238"/>
    </font>
    <font>
      <sz val="11"/>
      <color indexed="8"/>
      <name val="Times New Roman"/>
      <family val="1"/>
      <charset val="238"/>
    </font>
    <font>
      <i/>
      <sz val="10"/>
      <name val="Arial"/>
      <family val="2"/>
      <charset val="238"/>
    </font>
    <font>
      <sz val="10"/>
      <name val="Courier"/>
      <family val="1"/>
      <charset val="238"/>
    </font>
    <font>
      <b/>
      <i/>
      <sz val="10"/>
      <color indexed="8"/>
      <name val="Arial"/>
      <family val="2"/>
      <charset val="238"/>
    </font>
    <font>
      <sz val="10"/>
      <color indexed="8"/>
      <name val="Calibri"/>
      <family val="2"/>
      <charset val="238"/>
    </font>
    <font>
      <sz val="10"/>
      <name val="Arial"/>
      <family val="2"/>
    </font>
    <font>
      <sz val="9"/>
      <color indexed="8"/>
      <name val="Arial"/>
      <family val="2"/>
      <charset val="238"/>
    </font>
    <font>
      <sz val="9"/>
      <color theme="1"/>
      <name val="Arial"/>
      <family val="2"/>
      <charset val="238"/>
    </font>
    <font>
      <b/>
      <sz val="9"/>
      <name val="Arial"/>
      <family val="2"/>
      <charset val="238"/>
    </font>
    <font>
      <sz val="8"/>
      <color theme="1"/>
      <name val="Arial"/>
      <family val="2"/>
      <charset val="238"/>
    </font>
  </fonts>
  <fills count="8">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s>
  <borders count="20">
    <border>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s>
  <cellStyleXfs count="10">
    <xf numFmtId="0" fontId="0" fillId="0" borderId="0"/>
    <xf numFmtId="0" fontId="4" fillId="0" borderId="0"/>
    <xf numFmtId="0" fontId="2" fillId="0" borderId="0"/>
    <xf numFmtId="0" fontId="2" fillId="0" borderId="0"/>
    <xf numFmtId="0" fontId="2" fillId="0" borderId="0" applyNumberFormat="0" applyFill="0" applyBorder="0" applyAlignment="0" applyProtection="0"/>
    <xf numFmtId="0" fontId="1" fillId="0" borderId="0"/>
    <xf numFmtId="0" fontId="2" fillId="0" borderId="0"/>
    <xf numFmtId="0" fontId="23" fillId="0" borderId="0"/>
    <xf numFmtId="167" fontId="27" fillId="0" borderId="0"/>
    <xf numFmtId="0" fontId="2" fillId="0" borderId="0"/>
  </cellStyleXfs>
  <cellXfs count="836">
    <xf numFmtId="0" fontId="0" fillId="0" borderId="0" xfId="0"/>
    <xf numFmtId="0" fontId="2" fillId="0" borderId="0" xfId="0" applyFont="1" applyAlignment="1">
      <alignment vertical="center"/>
    </xf>
    <xf numFmtId="0" fontId="3" fillId="0" borderId="0" xfId="0" quotePrefix="1" applyFont="1" applyBorder="1" applyAlignment="1" applyProtection="1">
      <alignment horizontal="left" vertical="center"/>
    </xf>
    <xf numFmtId="4" fontId="3" fillId="0" borderId="0" xfId="0" applyNumberFormat="1" applyFont="1" applyFill="1" applyAlignment="1">
      <alignment horizontal="right" vertical="center"/>
    </xf>
    <xf numFmtId="0" fontId="2" fillId="0" borderId="0" xfId="0" applyFont="1" applyAlignment="1">
      <alignment horizontal="center" vertical="center"/>
    </xf>
    <xf numFmtId="0" fontId="3" fillId="2" borderId="2" xfId="0" applyFont="1" applyFill="1" applyBorder="1" applyAlignment="1" applyProtection="1">
      <alignment horizontal="center" vertical="center"/>
    </xf>
    <xf numFmtId="164" fontId="2" fillId="0" borderId="0" xfId="0" applyNumberFormat="1" applyFont="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4" fontId="3" fillId="0" borderId="0" xfId="0" applyNumberFormat="1" applyFont="1" applyAlignment="1">
      <alignment vertical="center"/>
    </xf>
    <xf numFmtId="0" fontId="3" fillId="0" borderId="0" xfId="0" applyFont="1" applyFill="1" applyBorder="1" applyAlignment="1" applyProtection="1">
      <alignment horizontal="center" vertical="center"/>
    </xf>
    <xf numFmtId="1"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4" xfId="0" quotePrefix="1" applyFont="1" applyBorder="1" applyAlignment="1" applyProtection="1">
      <alignment horizontal="left" vertical="center"/>
    </xf>
    <xf numFmtId="0" fontId="10" fillId="2" borderId="5" xfId="0" applyFont="1" applyFill="1" applyBorder="1" applyAlignment="1">
      <alignment horizontal="center" vertical="center"/>
    </xf>
    <xf numFmtId="0" fontId="10" fillId="2" borderId="6" xfId="0" applyFont="1" applyFill="1" applyBorder="1" applyAlignment="1">
      <alignment vertical="center"/>
    </xf>
    <xf numFmtId="4" fontId="10" fillId="2" borderId="6" xfId="0" applyNumberFormat="1" applyFont="1" applyFill="1" applyBorder="1" applyAlignment="1">
      <alignment horizontal="right" vertical="center"/>
    </xf>
    <xf numFmtId="164" fontId="10" fillId="2" borderId="6" xfId="0" applyNumberFormat="1" applyFont="1" applyFill="1" applyBorder="1" applyAlignment="1">
      <alignment horizontal="right" vertical="center"/>
    </xf>
    <xf numFmtId="164" fontId="10" fillId="2" borderId="10" xfId="0" applyNumberFormat="1" applyFont="1" applyFill="1" applyBorder="1" applyAlignment="1">
      <alignment horizontal="right" vertical="center"/>
    </xf>
    <xf numFmtId="0" fontId="10" fillId="0" borderId="0" xfId="0" applyFont="1" applyAlignment="1">
      <alignment vertical="center"/>
    </xf>
    <xf numFmtId="0" fontId="10" fillId="2" borderId="7" xfId="0" applyFont="1" applyFill="1" applyBorder="1" applyAlignment="1">
      <alignment horizontal="center" vertical="center"/>
    </xf>
    <xf numFmtId="0" fontId="9" fillId="2" borderId="0" xfId="0" applyFont="1" applyFill="1" applyBorder="1" applyAlignment="1">
      <alignment vertical="center"/>
    </xf>
    <xf numFmtId="4" fontId="10" fillId="2" borderId="0" xfId="0" applyNumberFormat="1" applyFont="1" applyFill="1" applyBorder="1" applyAlignment="1">
      <alignment horizontal="right" vertical="center"/>
    </xf>
    <xf numFmtId="164" fontId="10" fillId="2" borderId="0" xfId="0" applyNumberFormat="1" applyFont="1" applyFill="1" applyBorder="1" applyAlignment="1">
      <alignment horizontal="right" vertical="center"/>
    </xf>
    <xf numFmtId="164" fontId="10" fillId="2" borderId="11" xfId="0" applyNumberFormat="1" applyFont="1" applyFill="1" applyBorder="1" applyAlignment="1">
      <alignment horizontal="right" vertical="center"/>
    </xf>
    <xf numFmtId="164" fontId="9" fillId="2" borderId="11" xfId="0" applyNumberFormat="1" applyFont="1" applyFill="1" applyBorder="1" applyAlignment="1">
      <alignment horizontal="right" vertical="center"/>
    </xf>
    <xf numFmtId="4" fontId="10" fillId="2" borderId="0" xfId="0" applyNumberFormat="1" applyFont="1" applyFill="1" applyBorder="1" applyAlignment="1">
      <alignment horizontal="left" vertical="center"/>
    </xf>
    <xf numFmtId="4" fontId="9" fillId="2" borderId="0" xfId="0" applyNumberFormat="1" applyFont="1" applyFill="1" applyBorder="1" applyAlignment="1">
      <alignment horizontal="left" vertical="center"/>
    </xf>
    <xf numFmtId="1" fontId="10" fillId="2" borderId="8" xfId="0" applyNumberFormat="1" applyFont="1" applyFill="1" applyBorder="1" applyAlignment="1">
      <alignment horizontal="center" vertical="center"/>
    </xf>
    <xf numFmtId="0" fontId="9" fillId="2" borderId="9" xfId="0" applyFont="1" applyFill="1" applyBorder="1" applyAlignment="1">
      <alignment horizontal="left" vertical="center"/>
    </xf>
    <xf numFmtId="4" fontId="10" fillId="2" borderId="9" xfId="0" applyNumberFormat="1" applyFont="1" applyFill="1" applyBorder="1" applyAlignment="1">
      <alignment horizontal="right" vertical="center"/>
    </xf>
    <xf numFmtId="164" fontId="10" fillId="2" borderId="9" xfId="0" applyNumberFormat="1" applyFont="1" applyFill="1" applyBorder="1" applyAlignment="1">
      <alignment horizontal="right" vertical="center"/>
    </xf>
    <xf numFmtId="164" fontId="10" fillId="2" borderId="12" xfId="0" applyNumberFormat="1" applyFont="1" applyFill="1" applyBorder="1" applyAlignment="1">
      <alignment horizontal="right" vertical="center"/>
    </xf>
    <xf numFmtId="1" fontId="10" fillId="0" borderId="0" xfId="0" applyNumberFormat="1" applyFont="1" applyAlignment="1">
      <alignment horizontal="center" vertical="center"/>
    </xf>
    <xf numFmtId="0" fontId="9" fillId="0" borderId="0" xfId="0" applyFont="1" applyAlignment="1">
      <alignment horizontal="left" vertical="center"/>
    </xf>
    <xf numFmtId="4" fontId="9" fillId="0" borderId="0" xfId="0" applyNumberFormat="1" applyFont="1" applyFill="1" applyBorder="1" applyAlignment="1">
      <alignment horizontal="right" vertical="center"/>
    </xf>
    <xf numFmtId="164" fontId="10" fillId="0" borderId="0" xfId="0" applyNumberFormat="1" applyFont="1" applyBorder="1" applyAlignment="1">
      <alignment horizontal="right" vertical="center"/>
    </xf>
    <xf numFmtId="1" fontId="10" fillId="0" borderId="0" xfId="0" applyNumberFormat="1" applyFont="1" applyBorder="1" applyAlignment="1">
      <alignment horizontal="center" vertical="center"/>
    </xf>
    <xf numFmtId="0" fontId="9" fillId="0" borderId="0" xfId="0" applyFont="1" applyBorder="1" applyAlignment="1" applyProtection="1">
      <alignment horizontal="left" vertical="center"/>
    </xf>
    <xf numFmtId="0" fontId="10" fillId="0" borderId="0" xfId="0" applyFont="1" applyBorder="1" applyAlignment="1">
      <alignment vertical="center"/>
    </xf>
    <xf numFmtId="0" fontId="10" fillId="0" borderId="0" xfId="0" applyFont="1" applyBorder="1" applyAlignment="1">
      <alignment horizontal="left" vertical="center"/>
    </xf>
    <xf numFmtId="1" fontId="9" fillId="0" borderId="0" xfId="0" applyNumberFormat="1" applyFont="1" applyBorder="1" applyAlignment="1">
      <alignment horizontal="center" vertical="center"/>
    </xf>
    <xf numFmtId="0" fontId="9" fillId="0" borderId="0" xfId="0" quotePrefix="1" applyFont="1" applyBorder="1" applyAlignment="1" applyProtection="1">
      <alignment horizontal="left" vertical="center"/>
    </xf>
    <xf numFmtId="0" fontId="9" fillId="0" borderId="0" xfId="0" applyFont="1" applyBorder="1" applyAlignment="1">
      <alignment horizontal="left" vertical="center"/>
    </xf>
    <xf numFmtId="164" fontId="9" fillId="0" borderId="0" xfId="0" applyNumberFormat="1" applyFont="1" applyAlignment="1">
      <alignment horizontal="right" vertical="center"/>
    </xf>
    <xf numFmtId="1" fontId="10" fillId="0" borderId="4" xfId="0" applyNumberFormat="1" applyFont="1" applyBorder="1" applyAlignment="1">
      <alignment horizontal="center" vertical="center"/>
    </xf>
    <xf numFmtId="0" fontId="9" fillId="0" borderId="4" xfId="0" applyFont="1" applyBorder="1" applyAlignment="1" applyProtection="1">
      <alignment horizontal="left" vertical="center"/>
    </xf>
    <xf numFmtId="4" fontId="9" fillId="0" borderId="4" xfId="0" applyNumberFormat="1" applyFont="1" applyFill="1" applyBorder="1" applyAlignment="1">
      <alignment horizontal="right" vertical="center"/>
    </xf>
    <xf numFmtId="164" fontId="10" fillId="0" borderId="4" xfId="0" applyNumberFormat="1" applyFont="1" applyBorder="1" applyAlignment="1">
      <alignment horizontal="right" vertical="center"/>
    </xf>
    <xf numFmtId="164" fontId="9" fillId="0" borderId="4" xfId="0" applyNumberFormat="1" applyFont="1" applyBorder="1" applyAlignment="1">
      <alignment horizontal="right" vertical="center"/>
    </xf>
    <xf numFmtId="0" fontId="2" fillId="0" borderId="0" xfId="0" applyFont="1" applyBorder="1" applyAlignment="1" applyProtection="1">
      <alignment horizontal="left" vertical="center"/>
    </xf>
    <xf numFmtId="4" fontId="2" fillId="0" borderId="0" xfId="0" applyNumberFormat="1" applyFont="1" applyFill="1" applyBorder="1" applyAlignment="1" applyProtection="1">
      <alignment horizontal="left" vertical="center"/>
    </xf>
    <xf numFmtId="0" fontId="13" fillId="0" borderId="0" xfId="0" applyFont="1" applyBorder="1" applyAlignment="1" applyProtection="1">
      <alignment horizontal="left" vertical="center"/>
    </xf>
    <xf numFmtId="0" fontId="13" fillId="0" borderId="0" xfId="0" quotePrefix="1" applyFont="1" applyBorder="1" applyAlignment="1" applyProtection="1">
      <alignment horizontal="left" vertical="center"/>
    </xf>
    <xf numFmtId="0" fontId="13" fillId="0" borderId="4" xfId="0" applyFont="1" applyBorder="1" applyAlignment="1" applyProtection="1">
      <alignment horizontal="left" vertical="center"/>
    </xf>
    <xf numFmtId="0" fontId="10" fillId="2" borderId="5" xfId="0" applyFont="1" applyFill="1" applyBorder="1" applyAlignment="1" applyProtection="1">
      <alignment horizontal="center" vertical="center"/>
    </xf>
    <xf numFmtId="0" fontId="10" fillId="2" borderId="6" xfId="0" applyFont="1" applyFill="1" applyBorder="1" applyAlignment="1" applyProtection="1">
      <alignment vertical="center"/>
    </xf>
    <xf numFmtId="4" fontId="10" fillId="2" borderId="6" xfId="0" applyNumberFormat="1" applyFont="1" applyFill="1" applyBorder="1" applyAlignment="1" applyProtection="1">
      <alignment horizontal="right" vertical="center"/>
    </xf>
    <xf numFmtId="164" fontId="10" fillId="2" borderId="6" xfId="0" applyNumberFormat="1" applyFont="1" applyFill="1" applyBorder="1" applyAlignment="1" applyProtection="1">
      <alignment horizontal="right" vertical="center"/>
    </xf>
    <xf numFmtId="164" fontId="10" fillId="2" borderId="10" xfId="0" applyNumberFormat="1" applyFont="1" applyFill="1" applyBorder="1" applyAlignment="1" applyProtection="1">
      <alignment horizontal="right" vertical="center"/>
    </xf>
    <xf numFmtId="0" fontId="10" fillId="0" borderId="0" xfId="0" applyFont="1" applyAlignment="1" applyProtection="1">
      <alignment vertical="center"/>
    </xf>
    <xf numFmtId="0" fontId="10" fillId="2" borderId="7" xfId="0" applyFont="1" applyFill="1" applyBorder="1" applyAlignment="1" applyProtection="1">
      <alignment horizontal="center" vertical="center"/>
    </xf>
    <xf numFmtId="0" fontId="9" fillId="2" borderId="0" xfId="0" applyFont="1" applyFill="1" applyBorder="1" applyAlignment="1" applyProtection="1">
      <alignment vertical="center"/>
    </xf>
    <xf numFmtId="4" fontId="10" fillId="2" borderId="0" xfId="0" applyNumberFormat="1" applyFont="1" applyFill="1" applyBorder="1" applyAlignment="1" applyProtection="1">
      <alignment horizontal="right" vertical="center"/>
    </xf>
    <xf numFmtId="164" fontId="10" fillId="2" borderId="0" xfId="0" applyNumberFormat="1" applyFont="1" applyFill="1" applyBorder="1" applyAlignment="1" applyProtection="1">
      <alignment horizontal="right" vertical="center"/>
    </xf>
    <xf numFmtId="164" fontId="10" fillId="2" borderId="11" xfId="0" applyNumberFormat="1" applyFont="1" applyFill="1" applyBorder="1" applyAlignment="1" applyProtection="1">
      <alignment horizontal="right" vertical="center"/>
    </xf>
    <xf numFmtId="164" fontId="9" fillId="2" borderId="11" xfId="0" applyNumberFormat="1" applyFont="1" applyFill="1" applyBorder="1" applyAlignment="1" applyProtection="1">
      <alignment horizontal="right" vertical="center"/>
    </xf>
    <xf numFmtId="4" fontId="10" fillId="2" borderId="0" xfId="0" applyNumberFormat="1" applyFont="1" applyFill="1" applyBorder="1" applyAlignment="1" applyProtection="1">
      <alignment horizontal="left" vertical="center"/>
    </xf>
    <xf numFmtId="4" fontId="9" fillId="2" borderId="0" xfId="0" applyNumberFormat="1" applyFont="1" applyFill="1" applyBorder="1" applyAlignment="1" applyProtection="1">
      <alignment horizontal="left" vertical="center"/>
    </xf>
    <xf numFmtId="1" fontId="10" fillId="2" borderId="8" xfId="0" applyNumberFormat="1" applyFont="1" applyFill="1" applyBorder="1" applyAlignment="1" applyProtection="1">
      <alignment horizontal="center" vertical="center"/>
    </xf>
    <xf numFmtId="0" fontId="9" fillId="2" borderId="9" xfId="0" applyFont="1" applyFill="1" applyBorder="1" applyAlignment="1" applyProtection="1">
      <alignment horizontal="left" vertical="center"/>
    </xf>
    <xf numFmtId="4" fontId="10" fillId="2" borderId="9" xfId="0" applyNumberFormat="1" applyFont="1" applyFill="1" applyBorder="1" applyAlignment="1" applyProtection="1">
      <alignment horizontal="right" vertical="center"/>
    </xf>
    <xf numFmtId="164" fontId="10" fillId="2" borderId="9" xfId="0" applyNumberFormat="1" applyFont="1" applyFill="1" applyBorder="1" applyAlignment="1" applyProtection="1">
      <alignment horizontal="right" vertical="center"/>
    </xf>
    <xf numFmtId="164" fontId="10" fillId="2" borderId="12" xfId="0" applyNumberFormat="1" applyFont="1" applyFill="1" applyBorder="1" applyAlignment="1" applyProtection="1">
      <alignment horizontal="right" vertical="center"/>
    </xf>
    <xf numFmtId="1" fontId="12" fillId="0" borderId="0" xfId="0" applyNumberFormat="1" applyFont="1" applyAlignment="1" applyProtection="1">
      <alignment horizontal="center" vertical="center"/>
    </xf>
    <xf numFmtId="0" fontId="13" fillId="0" borderId="0" xfId="0" applyFont="1" applyAlignment="1" applyProtection="1">
      <alignment horizontal="left" vertical="center"/>
    </xf>
    <xf numFmtId="4" fontId="13" fillId="0" borderId="0" xfId="0" applyNumberFormat="1" applyFont="1" applyFill="1" applyBorder="1" applyAlignment="1" applyProtection="1">
      <alignment horizontal="right" vertical="center"/>
    </xf>
    <xf numFmtId="164" fontId="12" fillId="0" borderId="0" xfId="0" applyNumberFormat="1" applyFont="1" applyBorder="1" applyAlignment="1" applyProtection="1">
      <alignment horizontal="right" vertical="center"/>
    </xf>
    <xf numFmtId="0" fontId="12" fillId="0" borderId="0" xfId="0" applyFont="1" applyAlignment="1" applyProtection="1">
      <alignment vertical="center"/>
    </xf>
    <xf numFmtId="1" fontId="12" fillId="0" borderId="0" xfId="0" applyNumberFormat="1" applyFont="1" applyBorder="1" applyAlignment="1" applyProtection="1">
      <alignment horizontal="center"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1" fontId="13" fillId="0" borderId="0" xfId="0" applyNumberFormat="1" applyFont="1" applyBorder="1" applyAlignment="1" applyProtection="1">
      <alignment horizontal="center" vertical="center"/>
    </xf>
    <xf numFmtId="164" fontId="13" fillId="0" borderId="0" xfId="0" applyNumberFormat="1" applyFont="1" applyBorder="1" applyAlignment="1" applyProtection="1">
      <alignment horizontal="right" vertical="center"/>
    </xf>
    <xf numFmtId="164" fontId="13" fillId="0" borderId="0" xfId="0" applyNumberFormat="1" applyFont="1" applyAlignment="1" applyProtection="1">
      <alignment horizontal="right" vertical="center"/>
    </xf>
    <xf numFmtId="1" fontId="12" fillId="0" borderId="4" xfId="0" applyNumberFormat="1" applyFont="1" applyBorder="1" applyAlignment="1" applyProtection="1">
      <alignment horizontal="center" vertical="center"/>
    </xf>
    <xf numFmtId="4" fontId="13" fillId="0" borderId="4" xfId="0" applyNumberFormat="1" applyFont="1" applyFill="1" applyBorder="1" applyAlignment="1" applyProtection="1">
      <alignment horizontal="right" vertical="center"/>
    </xf>
    <xf numFmtId="164" fontId="12" fillId="0" borderId="4" xfId="0" applyNumberFormat="1" applyFont="1" applyBorder="1" applyAlignment="1" applyProtection="1">
      <alignment horizontal="right" vertical="center"/>
    </xf>
    <xf numFmtId="164" fontId="13" fillId="0" borderId="4" xfId="0" applyNumberFormat="1" applyFont="1" applyBorder="1" applyAlignment="1" applyProtection="1">
      <alignment horizontal="right" vertical="center"/>
    </xf>
    <xf numFmtId="1" fontId="10" fillId="0" borderId="0" xfId="0" applyNumberFormat="1" applyFont="1" applyBorder="1" applyAlignment="1" applyProtection="1">
      <alignment horizontal="center" vertical="center"/>
    </xf>
    <xf numFmtId="4" fontId="9" fillId="0" borderId="0" xfId="0" applyNumberFormat="1" applyFont="1" applyFill="1" applyBorder="1" applyAlignment="1" applyProtection="1">
      <alignment horizontal="right" vertical="center"/>
    </xf>
    <xf numFmtId="164" fontId="10" fillId="0" borderId="0" xfId="0" applyNumberFormat="1" applyFont="1" applyBorder="1" applyAlignment="1" applyProtection="1">
      <alignment horizontal="right" vertical="center"/>
    </xf>
    <xf numFmtId="164" fontId="9" fillId="0" borderId="0" xfId="0" applyNumberFormat="1" applyFont="1" applyBorder="1" applyAlignment="1" applyProtection="1">
      <alignment horizontal="right" vertical="center"/>
    </xf>
    <xf numFmtId="0" fontId="10" fillId="0" borderId="0" xfId="0" applyFont="1" applyBorder="1" applyAlignment="1" applyProtection="1">
      <alignment vertical="center"/>
    </xf>
    <xf numFmtId="0" fontId="3" fillId="0" borderId="0" xfId="0" applyFont="1" applyAlignment="1" applyProtection="1">
      <alignment vertical="center"/>
    </xf>
    <xf numFmtId="4" fontId="3" fillId="0" borderId="0" xfId="0" applyNumberFormat="1" applyFont="1" applyAlignment="1" applyProtection="1">
      <alignment vertical="center"/>
    </xf>
    <xf numFmtId="0" fontId="3" fillId="0" borderId="0" xfId="0" applyFont="1" applyAlignment="1" applyProtection="1">
      <alignment horizontal="center" vertical="center"/>
    </xf>
    <xf numFmtId="0" fontId="3" fillId="0" borderId="0" xfId="0" applyFont="1" applyFill="1" applyAlignment="1" applyProtection="1">
      <alignment vertical="center"/>
    </xf>
    <xf numFmtId="4" fontId="3" fillId="0" borderId="0" xfId="0" applyNumberFormat="1" applyFont="1" applyFill="1" applyAlignment="1" applyProtection="1">
      <alignment vertical="center"/>
    </xf>
    <xf numFmtId="1" fontId="2" fillId="0" borderId="0" xfId="0" applyNumberFormat="1" applyFont="1" applyBorder="1" applyAlignment="1" applyProtection="1">
      <alignment horizontal="center" vertical="center"/>
    </xf>
    <xf numFmtId="4" fontId="3" fillId="0" borderId="0" xfId="0" applyNumberFormat="1" applyFont="1" applyFill="1" applyBorder="1" applyAlignment="1" applyProtection="1">
      <alignment horizontal="right" vertical="center"/>
    </xf>
    <xf numFmtId="164" fontId="2" fillId="0" borderId="0" xfId="0" applyNumberFormat="1" applyFont="1" applyBorder="1" applyAlignment="1" applyProtection="1">
      <alignment horizontal="right" vertical="center"/>
    </xf>
    <xf numFmtId="164" fontId="3" fillId="0" borderId="0" xfId="0" applyNumberFormat="1" applyFont="1" applyBorder="1" applyAlignment="1" applyProtection="1">
      <alignment horizontal="right" vertical="center"/>
    </xf>
    <xf numFmtId="0" fontId="2" fillId="0" borderId="0" xfId="0" applyFont="1" applyBorder="1" applyAlignment="1" applyProtection="1">
      <alignment vertical="center"/>
    </xf>
    <xf numFmtId="164" fontId="3" fillId="0" borderId="0" xfId="0" applyNumberFormat="1" applyFont="1" applyAlignment="1" applyProtection="1">
      <alignment horizontal="right" vertical="center"/>
    </xf>
    <xf numFmtId="0" fontId="3" fillId="0" borderId="0" xfId="0" applyFont="1" applyBorder="1" applyAlignment="1" applyProtection="1">
      <alignment vertical="center"/>
    </xf>
    <xf numFmtId="4" fontId="2" fillId="0" borderId="0" xfId="0" applyNumberFormat="1" applyFont="1" applyFill="1" applyBorder="1" applyAlignment="1" applyProtection="1">
      <alignment horizontal="right" vertical="center"/>
    </xf>
    <xf numFmtId="164" fontId="2" fillId="0" borderId="0" xfId="0" applyNumberFormat="1" applyFont="1" applyAlignment="1" applyProtection="1">
      <alignment horizontal="righ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4" fontId="2" fillId="0" borderId="0" xfId="0" applyNumberFormat="1" applyFont="1" applyAlignment="1" applyProtection="1">
      <alignment vertical="center"/>
    </xf>
    <xf numFmtId="164" fontId="2" fillId="0" borderId="0" xfId="0" applyNumberFormat="1" applyFont="1" applyFill="1" applyBorder="1" applyAlignment="1" applyProtection="1">
      <alignment horizontal="right" vertical="center"/>
    </xf>
    <xf numFmtId="1" fontId="3" fillId="2" borderId="1" xfId="0" applyNumberFormat="1" applyFont="1" applyFill="1" applyBorder="1" applyAlignment="1" applyProtection="1">
      <alignment horizontal="center" vertical="center" wrapText="1"/>
    </xf>
    <xf numFmtId="4" fontId="3" fillId="2" borderId="2" xfId="0" applyNumberFormat="1" applyFont="1" applyFill="1" applyBorder="1" applyAlignment="1" applyProtection="1">
      <alignment horizontal="center" vertical="center"/>
    </xf>
    <xf numFmtId="164" fontId="3" fillId="2" borderId="2" xfId="0" applyNumberFormat="1" applyFont="1" applyFill="1" applyBorder="1" applyAlignment="1" applyProtection="1">
      <alignment horizontal="center" vertical="center" wrapText="1"/>
    </xf>
    <xf numFmtId="164" fontId="3" fillId="2" borderId="13" xfId="0" applyNumberFormat="1" applyFont="1" applyFill="1" applyBorder="1" applyAlignment="1" applyProtection="1">
      <alignment horizontal="center" vertical="center" wrapText="1"/>
    </xf>
    <xf numFmtId="1" fontId="3" fillId="0" borderId="0" xfId="0" applyNumberFormat="1" applyFont="1" applyFill="1" applyBorder="1" applyAlignment="1" applyProtection="1">
      <alignment horizontal="center" vertical="center" wrapText="1"/>
    </xf>
    <xf numFmtId="4" fontId="3" fillId="0" borderId="0" xfId="0" applyNumberFormat="1" applyFont="1" applyFill="1" applyBorder="1" applyAlignment="1" applyProtection="1">
      <alignment horizontal="center" vertical="center"/>
    </xf>
    <xf numFmtId="164" fontId="3" fillId="0" borderId="0" xfId="0" applyNumberFormat="1" applyFont="1" applyFill="1" applyBorder="1" applyAlignment="1" applyProtection="1">
      <alignment horizontal="center" vertical="center" wrapText="1"/>
    </xf>
    <xf numFmtId="164" fontId="3" fillId="0" borderId="0" xfId="0" applyNumberFormat="1" applyFont="1" applyFill="1" applyBorder="1" applyAlignment="1" applyProtection="1">
      <alignment horizontal="right" vertical="center"/>
    </xf>
    <xf numFmtId="0" fontId="3" fillId="0" borderId="0" xfId="0" applyFont="1" applyFill="1" applyBorder="1" applyAlignment="1" applyProtection="1">
      <alignment vertical="center"/>
    </xf>
    <xf numFmtId="164" fontId="2" fillId="0" borderId="0" xfId="0" applyNumberFormat="1" applyFont="1" applyFill="1" applyAlignment="1" applyProtection="1">
      <alignment horizontal="right" vertical="center"/>
    </xf>
    <xf numFmtId="1" fontId="2" fillId="0" borderId="4" xfId="0" applyNumberFormat="1" applyFont="1" applyBorder="1" applyAlignment="1" applyProtection="1">
      <alignment horizontal="center" vertical="center"/>
    </xf>
    <xf numFmtId="4" fontId="3" fillId="0" borderId="4" xfId="0" applyNumberFormat="1" applyFont="1" applyFill="1" applyBorder="1" applyAlignment="1" applyProtection="1">
      <alignment horizontal="right" vertical="center"/>
    </xf>
    <xf numFmtId="164" fontId="2" fillId="0" borderId="4" xfId="0" applyNumberFormat="1" applyFont="1" applyBorder="1" applyAlignment="1" applyProtection="1">
      <alignment horizontal="right" vertical="center"/>
    </xf>
    <xf numFmtId="164" fontId="3" fillId="0" borderId="4" xfId="0" applyNumberFormat="1" applyFont="1" applyBorder="1" applyAlignment="1" applyProtection="1">
      <alignment horizontal="right" vertical="center"/>
    </xf>
    <xf numFmtId="4" fontId="3" fillId="0" borderId="0" xfId="0" applyNumberFormat="1" applyFont="1" applyFill="1" applyAlignment="1" applyProtection="1">
      <alignment horizontal="right" vertical="center"/>
    </xf>
    <xf numFmtId="0" fontId="2" fillId="0" borderId="4" xfId="0" applyFont="1" applyBorder="1" applyAlignment="1" applyProtection="1">
      <alignment horizontal="center" vertical="center"/>
    </xf>
    <xf numFmtId="0" fontId="3" fillId="0" borderId="4" xfId="0" applyFont="1" applyBorder="1" applyAlignment="1" applyProtection="1">
      <alignment vertical="center"/>
    </xf>
    <xf numFmtId="0" fontId="2"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4" fontId="7" fillId="2" borderId="3" xfId="0" applyNumberFormat="1" applyFont="1" applyFill="1" applyBorder="1" applyAlignment="1" applyProtection="1">
      <alignment horizontal="center" vertical="center"/>
    </xf>
    <xf numFmtId="164" fontId="7" fillId="2" borderId="14" xfId="0" applyNumberFormat="1" applyFont="1" applyFill="1" applyBorder="1" applyAlignment="1" applyProtection="1">
      <alignment horizontal="right" vertical="center"/>
    </xf>
    <xf numFmtId="164" fontId="7" fillId="2" borderId="15" xfId="0" applyNumberFormat="1" applyFont="1" applyFill="1" applyBorder="1" applyAlignment="1" applyProtection="1">
      <alignment horizontal="right" vertical="center"/>
    </xf>
    <xf numFmtId="164" fontId="2" fillId="0" borderId="0" xfId="0" applyNumberFormat="1"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4" fontId="2" fillId="0" borderId="0" xfId="0" applyNumberFormat="1" applyFont="1" applyAlignment="1" applyProtection="1">
      <alignment horizontal="righ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164" fontId="2" fillId="0" borderId="0" xfId="0" applyNumberFormat="1" applyFont="1" applyFill="1" applyAlignment="1" applyProtection="1">
      <alignment vertical="center"/>
    </xf>
    <xf numFmtId="10" fontId="2" fillId="0" borderId="0" xfId="0" applyNumberFormat="1" applyFont="1" applyAlignment="1" applyProtection="1">
      <alignment horizontal="right" vertical="center"/>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vertical="center"/>
    </xf>
    <xf numFmtId="164" fontId="3" fillId="0" borderId="4" xfId="0" applyNumberFormat="1" applyFont="1" applyFill="1" applyBorder="1" applyAlignment="1" applyProtection="1">
      <alignment horizontal="right" vertical="center"/>
    </xf>
    <xf numFmtId="0" fontId="3" fillId="0" borderId="0" xfId="0" applyFont="1" applyFill="1" applyAlignment="1" applyProtection="1">
      <alignment horizontal="center" vertical="center"/>
    </xf>
    <xf numFmtId="164" fontId="3" fillId="0" borderId="0" xfId="0" applyNumberFormat="1" applyFont="1" applyFill="1" applyAlignment="1" applyProtection="1">
      <alignment horizontal="right" vertical="center"/>
    </xf>
    <xf numFmtId="4" fontId="2" fillId="0" borderId="0" xfId="0" applyNumberFormat="1" applyFont="1" applyFill="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center" vertical="top"/>
    </xf>
    <xf numFmtId="0" fontId="3" fillId="0" borderId="4" xfId="0" applyFont="1" applyBorder="1" applyAlignment="1" applyProtection="1">
      <alignment horizontal="center" vertical="center"/>
    </xf>
    <xf numFmtId="0" fontId="3" fillId="0" borderId="0" xfId="0" applyFont="1" applyAlignment="1" applyProtection="1">
      <alignment horizontal="left" vertical="center"/>
    </xf>
    <xf numFmtId="0" fontId="2" fillId="0" borderId="0" xfId="0" applyFont="1" applyFill="1" applyAlignment="1" applyProtection="1">
      <alignment horizontal="left" vertical="center"/>
    </xf>
    <xf numFmtId="4" fontId="3" fillId="0" borderId="0" xfId="0" applyNumberFormat="1" applyFont="1" applyAlignment="1" applyProtection="1">
      <alignment horizontal="right"/>
    </xf>
    <xf numFmtId="0" fontId="2" fillId="0" borderId="0" xfId="0" applyFont="1" applyFill="1" applyAlignment="1" applyProtection="1">
      <alignment vertical="center" wrapText="1"/>
    </xf>
    <xf numFmtId="0" fontId="3" fillId="0" borderId="0" xfId="0" applyFont="1" applyFill="1" applyAlignment="1" applyProtection="1">
      <alignment horizontal="left" vertical="center"/>
    </xf>
    <xf numFmtId="0" fontId="2" fillId="0" borderId="0" xfId="0" applyFont="1" applyAlignment="1" applyProtection="1">
      <alignment horizontal="justify" vertical="center"/>
    </xf>
    <xf numFmtId="164" fontId="3" fillId="0" borderId="0" xfId="0" applyNumberFormat="1" applyFont="1" applyFill="1" applyAlignment="1" applyProtection="1">
      <alignment vertical="center"/>
    </xf>
    <xf numFmtId="0" fontId="3" fillId="0" borderId="0" xfId="0" applyFont="1" applyBorder="1" applyAlignment="1" applyProtection="1">
      <alignment horizontal="center" vertical="center"/>
    </xf>
    <xf numFmtId="165" fontId="2" fillId="0" borderId="0" xfId="0" applyNumberFormat="1" applyFont="1" applyFill="1" applyAlignment="1" applyProtection="1">
      <alignment horizontal="right" vertical="center"/>
    </xf>
    <xf numFmtId="0" fontId="8" fillId="0" borderId="0" xfId="0" applyFont="1" applyFill="1" applyAlignment="1" applyProtection="1">
      <alignment horizontal="left" vertical="center"/>
    </xf>
    <xf numFmtId="0" fontId="2" fillId="0" borderId="0" xfId="0" applyFont="1" applyAlignment="1" applyProtection="1">
      <alignment vertical="center" wrapText="1"/>
    </xf>
    <xf numFmtId="4" fontId="7" fillId="3" borderId="3" xfId="0" applyNumberFormat="1" applyFont="1" applyFill="1" applyBorder="1" applyAlignment="1" applyProtection="1">
      <alignment horizontal="center" vertical="center"/>
    </xf>
    <xf numFmtId="164" fontId="2" fillId="0" borderId="0" xfId="0" applyNumberFormat="1" applyFont="1" applyFill="1" applyAlignment="1" applyProtection="1">
      <alignment horizontal="right"/>
    </xf>
    <xf numFmtId="0" fontId="5" fillId="0" borderId="0" xfId="0" applyFont="1" applyAlignment="1" applyProtection="1">
      <alignment vertical="center"/>
    </xf>
    <xf numFmtId="0" fontId="2" fillId="0" borderId="0" xfId="0" applyFont="1" applyProtection="1"/>
    <xf numFmtId="0" fontId="3" fillId="0" borderId="0" xfId="0" applyFont="1" applyAlignment="1" applyProtection="1">
      <alignment vertical="center" wrapText="1"/>
    </xf>
    <xf numFmtId="0" fontId="3" fillId="0" borderId="0" xfId="0" applyFont="1" applyFill="1" applyAlignment="1" applyProtection="1">
      <alignment vertical="center" wrapText="1"/>
    </xf>
    <xf numFmtId="10" fontId="2" fillId="0" borderId="0" xfId="0" applyNumberFormat="1" applyFont="1" applyFill="1" applyAlignment="1" applyProtection="1">
      <alignment horizontal="right" vertical="center"/>
    </xf>
    <xf numFmtId="0" fontId="3" fillId="0" borderId="16" xfId="0" applyFont="1" applyFill="1" applyBorder="1" applyAlignment="1" applyProtection="1">
      <alignment vertical="center"/>
      <protection locked="0"/>
    </xf>
    <xf numFmtId="164" fontId="2" fillId="0" borderId="16" xfId="0" applyNumberFormat="1" applyFont="1" applyFill="1" applyBorder="1" applyProtection="1">
      <protection locked="0"/>
    </xf>
    <xf numFmtId="164" fontId="2" fillId="0" borderId="0" xfId="0" applyNumberFormat="1" applyFont="1" applyFill="1" applyProtection="1"/>
    <xf numFmtId="4" fontId="11" fillId="0" borderId="0" xfId="0" applyNumberFormat="1" applyFont="1" applyAlignment="1" applyProtection="1">
      <alignment horizontal="right" vertical="center"/>
    </xf>
    <xf numFmtId="4" fontId="14" fillId="0" borderId="0" xfId="0" applyNumberFormat="1" applyFont="1" applyAlignment="1" applyProtection="1">
      <alignment vertical="center"/>
    </xf>
    <xf numFmtId="0" fontId="3" fillId="0" borderId="0" xfId="0" applyFont="1" applyFill="1" applyAlignment="1">
      <alignment vertical="center"/>
    </xf>
    <xf numFmtId="164" fontId="9" fillId="2" borderId="0" xfId="0" applyNumberFormat="1" applyFont="1" applyFill="1" applyBorder="1" applyAlignment="1">
      <alignment horizontal="right" vertical="center"/>
    </xf>
    <xf numFmtId="0" fontId="13" fillId="0" borderId="0" xfId="0" applyNumberFormat="1" applyFont="1" applyBorder="1" applyAlignment="1" applyProtection="1">
      <alignment horizontal="center" vertical="top"/>
    </xf>
    <xf numFmtId="0" fontId="13" fillId="0" borderId="0" xfId="0" applyFont="1" applyBorder="1" applyAlignment="1" applyProtection="1">
      <alignment horizontal="left"/>
    </xf>
    <xf numFmtId="4" fontId="12" fillId="0" borderId="0" xfId="0" applyNumberFormat="1" applyFont="1" applyBorder="1" applyAlignment="1" applyProtection="1">
      <alignment horizontal="right"/>
    </xf>
    <xf numFmtId="164" fontId="12" fillId="0" borderId="0" xfId="0" applyNumberFormat="1" applyFont="1" applyBorder="1" applyAlignment="1" applyProtection="1">
      <alignment horizontal="right"/>
    </xf>
    <xf numFmtId="0" fontId="12" fillId="0" borderId="0" xfId="0" applyFont="1" applyBorder="1" applyAlignment="1" applyProtection="1"/>
    <xf numFmtId="0" fontId="12" fillId="0" borderId="0" xfId="0" applyNumberFormat="1" applyFont="1" applyBorder="1" applyAlignment="1" applyProtection="1">
      <alignment horizontal="center" vertical="top"/>
    </xf>
    <xf numFmtId="0" fontId="13" fillId="0" borderId="0" xfId="0" applyNumberFormat="1" applyFont="1" applyBorder="1" applyAlignment="1" applyProtection="1">
      <alignment horizontal="center" vertical="top" wrapText="1"/>
    </xf>
    <xf numFmtId="4" fontId="13" fillId="0" borderId="0" xfId="0" applyNumberFormat="1" applyFont="1" applyBorder="1" applyAlignment="1" applyProtection="1">
      <alignment horizontal="right"/>
    </xf>
    <xf numFmtId="164" fontId="13" fillId="0" borderId="0" xfId="0" applyNumberFormat="1" applyFont="1" applyBorder="1" applyAlignment="1" applyProtection="1">
      <alignment horizontal="right"/>
    </xf>
    <xf numFmtId="0" fontId="13" fillId="0" borderId="0" xfId="0" applyFont="1" applyBorder="1" applyProtection="1"/>
    <xf numFmtId="0" fontId="2" fillId="0" borderId="0" xfId="0" applyNumberFormat="1" applyFont="1" applyBorder="1" applyAlignment="1" applyProtection="1">
      <alignment horizontal="center" vertical="top" wrapText="1"/>
    </xf>
    <xf numFmtId="0" fontId="2" fillId="0" borderId="0" xfId="0" applyFont="1" applyBorder="1" applyAlignment="1" applyProtection="1">
      <alignment horizontal="left" vertical="top" wrapText="1"/>
    </xf>
    <xf numFmtId="4" fontId="2" fillId="0" borderId="0" xfId="0" applyNumberFormat="1" applyFont="1" applyBorder="1" applyAlignment="1" applyProtection="1">
      <alignment horizontal="right"/>
    </xf>
    <xf numFmtId="164" fontId="2" fillId="0" borderId="0" xfId="0" applyNumberFormat="1" applyFont="1" applyBorder="1" applyAlignment="1" applyProtection="1">
      <alignment horizontal="right"/>
    </xf>
    <xf numFmtId="0" fontId="2" fillId="0" borderId="0" xfId="0" applyFont="1" applyBorder="1" applyProtection="1"/>
    <xf numFmtId="0" fontId="3" fillId="0" borderId="0" xfId="0" applyFont="1" applyBorder="1" applyAlignment="1" applyProtection="1">
      <alignment horizontal="left" vertical="top" wrapText="1"/>
    </xf>
    <xf numFmtId="49" fontId="2" fillId="0" borderId="0" xfId="0" applyNumberFormat="1" applyFont="1" applyBorder="1" applyAlignment="1" applyProtection="1">
      <alignment horizontal="center" vertical="top" wrapText="1"/>
    </xf>
    <xf numFmtId="4" fontId="2" fillId="0" borderId="0" xfId="0" applyNumberFormat="1" applyFont="1" applyBorder="1" applyAlignment="1" applyProtection="1">
      <alignment horizontal="right" vertical="top" wrapText="1"/>
    </xf>
    <xf numFmtId="164" fontId="2" fillId="0" borderId="0" xfId="0" applyNumberFormat="1" applyFont="1" applyBorder="1" applyAlignment="1" applyProtection="1">
      <alignment horizontal="right" vertical="top" wrapText="1"/>
    </xf>
    <xf numFmtId="0" fontId="3" fillId="0" borderId="0" xfId="0" applyFont="1" applyBorder="1" applyAlignment="1" applyProtection="1">
      <alignment horizontal="left"/>
    </xf>
    <xf numFmtId="0" fontId="3" fillId="0" borderId="0" xfId="0" applyFont="1" applyBorder="1" applyAlignment="1" applyProtection="1">
      <alignment horizontal="center"/>
    </xf>
    <xf numFmtId="0" fontId="2" fillId="0" borderId="0" xfId="0" applyNumberFormat="1" applyFont="1" applyBorder="1" applyAlignment="1" applyProtection="1">
      <alignment horizontal="center"/>
    </xf>
    <xf numFmtId="4" fontId="3" fillId="0" borderId="0" xfId="0" applyNumberFormat="1" applyFont="1" applyBorder="1" applyAlignment="1" applyProtection="1">
      <alignment horizontal="right" vertical="top" wrapText="1"/>
    </xf>
    <xf numFmtId="164" fontId="3" fillId="0" borderId="0" xfId="0" applyNumberFormat="1" applyFont="1" applyBorder="1" applyAlignment="1" applyProtection="1">
      <alignment horizontal="right" vertical="top" wrapText="1"/>
    </xf>
    <xf numFmtId="164" fontId="2" fillId="0" borderId="16" xfId="0" applyNumberFormat="1" applyFont="1" applyBorder="1" applyAlignment="1" applyProtection="1">
      <alignment horizontal="right"/>
      <protection locked="0"/>
    </xf>
    <xf numFmtId="0" fontId="2" fillId="0" borderId="0" xfId="0" applyFont="1" applyBorder="1" applyAlignment="1" applyProtection="1">
      <alignment horizontal="center"/>
    </xf>
    <xf numFmtId="0" fontId="3" fillId="0" borderId="4" xfId="0" applyFont="1" applyBorder="1" applyAlignment="1" applyProtection="1">
      <alignment horizontal="center"/>
    </xf>
    <xf numFmtId="0" fontId="3" fillId="0" borderId="4" xfId="0" applyFont="1" applyBorder="1" applyAlignment="1" applyProtection="1">
      <alignment horizontal="left" vertical="top" wrapText="1"/>
    </xf>
    <xf numFmtId="4" fontId="3" fillId="0" borderId="4" xfId="0" applyNumberFormat="1" applyFont="1" applyBorder="1" applyAlignment="1" applyProtection="1">
      <alignment horizontal="right" vertical="top" wrapText="1"/>
    </xf>
    <xf numFmtId="164" fontId="3" fillId="0" borderId="4" xfId="0" applyNumberFormat="1" applyFont="1" applyBorder="1" applyAlignment="1" applyProtection="1">
      <alignment horizontal="right" vertical="top" wrapText="1"/>
    </xf>
    <xf numFmtId="0" fontId="2" fillId="0" borderId="0" xfId="0" applyNumberFormat="1" applyFont="1" applyBorder="1" applyAlignment="1" applyProtection="1">
      <alignment horizontal="center" vertical="top"/>
    </xf>
    <xf numFmtId="0" fontId="3" fillId="0" borderId="0" xfId="0" applyFont="1" applyBorder="1" applyAlignment="1" applyProtection="1">
      <alignment horizontal="center" vertical="top" wrapText="1"/>
    </xf>
    <xf numFmtId="0" fontId="2" fillId="0" borderId="0" xfId="0" applyFont="1" applyBorder="1" applyAlignment="1" applyProtection="1">
      <alignment horizontal="left"/>
    </xf>
    <xf numFmtId="0" fontId="3" fillId="0" borderId="0" xfId="0" applyFont="1" applyBorder="1" applyAlignment="1" applyProtection="1">
      <alignment horizontal="center" vertical="top"/>
    </xf>
    <xf numFmtId="0" fontId="3" fillId="0" borderId="0" xfId="0" applyFont="1" applyBorder="1" applyAlignment="1" applyProtection="1">
      <alignment horizontal="left" wrapText="1"/>
    </xf>
    <xf numFmtId="0" fontId="3" fillId="0" borderId="4" xfId="0" applyFont="1" applyBorder="1" applyAlignment="1" applyProtection="1">
      <alignment horizontal="center" vertical="top" wrapText="1"/>
    </xf>
    <xf numFmtId="0" fontId="3" fillId="0" borderId="0" xfId="0" applyFont="1" applyBorder="1" applyProtection="1"/>
    <xf numFmtId="164" fontId="2" fillId="0" borderId="16" xfId="0" applyNumberFormat="1" applyFont="1" applyBorder="1" applyAlignment="1" applyProtection="1">
      <alignment horizontal="right"/>
    </xf>
    <xf numFmtId="0" fontId="3" fillId="0" borderId="4" xfId="0" applyFont="1" applyFill="1" applyBorder="1" applyAlignment="1" applyProtection="1">
      <alignment horizontal="left" vertical="top" wrapText="1"/>
    </xf>
    <xf numFmtId="4" fontId="3" fillId="0" borderId="4" xfId="0" applyNumberFormat="1" applyFont="1" applyBorder="1" applyAlignment="1" applyProtection="1">
      <alignment horizontal="right"/>
    </xf>
    <xf numFmtId="164" fontId="3" fillId="0" borderId="4" xfId="0" applyNumberFormat="1" applyFont="1" applyBorder="1" applyAlignment="1" applyProtection="1">
      <alignment horizontal="right"/>
    </xf>
    <xf numFmtId="0" fontId="3" fillId="0" borderId="0" xfId="0" applyFont="1" applyFill="1" applyBorder="1" applyAlignment="1" applyProtection="1">
      <alignment horizontal="left" vertical="top" wrapText="1"/>
    </xf>
    <xf numFmtId="4" fontId="3" fillId="0" borderId="0" xfId="0" applyNumberFormat="1" applyFont="1" applyBorder="1" applyAlignment="1" applyProtection="1">
      <alignment horizontal="right"/>
    </xf>
    <xf numFmtId="164" fontId="3" fillId="0" borderId="0" xfId="0" applyNumberFormat="1" applyFont="1" applyBorder="1" applyAlignment="1" applyProtection="1">
      <alignment horizontal="right"/>
    </xf>
    <xf numFmtId="4" fontId="2" fillId="0" borderId="0" xfId="0" applyNumberFormat="1" applyFont="1" applyFill="1" applyBorder="1" applyAlignment="1" applyProtection="1">
      <alignment horizontal="left" vertical="top" wrapText="1"/>
    </xf>
    <xf numFmtId="4" fontId="2" fillId="0" borderId="0" xfId="0" applyNumberFormat="1" applyFont="1" applyFill="1" applyBorder="1" applyAlignment="1" applyProtection="1">
      <alignment horizontal="right" vertical="top" wrapText="1"/>
    </xf>
    <xf numFmtId="4" fontId="2" fillId="0" borderId="0" xfId="0" applyNumberFormat="1" applyFont="1" applyBorder="1" applyAlignment="1" applyProtection="1">
      <alignment horizontal="left" vertical="top" wrapText="1"/>
    </xf>
    <xf numFmtId="0" fontId="3" fillId="0" borderId="4" xfId="0" applyNumberFormat="1" applyFont="1" applyBorder="1" applyAlignment="1" applyProtection="1">
      <alignment horizontal="center" vertical="top"/>
    </xf>
    <xf numFmtId="0" fontId="3" fillId="0" borderId="4" xfId="0" applyFont="1" applyBorder="1" applyAlignment="1" applyProtection="1">
      <alignment horizontal="left"/>
    </xf>
    <xf numFmtId="164" fontId="5" fillId="0" borderId="0" xfId="0" applyNumberFormat="1" applyFont="1" applyBorder="1" applyAlignment="1" applyProtection="1">
      <alignment horizontal="right"/>
    </xf>
    <xf numFmtId="0" fontId="5" fillId="0" borderId="0" xfId="0" applyFont="1" applyBorder="1" applyProtection="1"/>
    <xf numFmtId="0" fontId="16" fillId="0" borderId="0" xfId="0" applyFont="1" applyBorder="1" applyAlignment="1" applyProtection="1">
      <alignment horizontal="left" vertical="top" wrapText="1"/>
    </xf>
    <xf numFmtId="0" fontId="3" fillId="0" borderId="0" xfId="0" applyNumberFormat="1" applyFont="1" applyBorder="1" applyAlignment="1" applyProtection="1">
      <alignment horizontal="center" vertical="top" wrapText="1"/>
    </xf>
    <xf numFmtId="0" fontId="2" fillId="0" borderId="0" xfId="0" applyFont="1"/>
    <xf numFmtId="0" fontId="2" fillId="0" borderId="0" xfId="2" applyFont="1" applyAlignment="1">
      <alignment wrapText="1"/>
    </xf>
    <xf numFmtId="0" fontId="3" fillId="0" borderId="0" xfId="1" applyFont="1" applyFill="1" applyAlignment="1" applyProtection="1">
      <alignment horizontal="left" vertical="top" wrapText="1"/>
    </xf>
    <xf numFmtId="0" fontId="3" fillId="0" borderId="0" xfId="1" applyFont="1" applyFill="1" applyBorder="1" applyAlignment="1" applyProtection="1">
      <alignment horizontal="center"/>
    </xf>
    <xf numFmtId="164" fontId="3" fillId="0" borderId="0" xfId="1" applyNumberFormat="1" applyFont="1" applyFill="1" applyBorder="1" applyAlignment="1" applyProtection="1">
      <alignment horizontal="right"/>
    </xf>
    <xf numFmtId="0" fontId="2" fillId="0" borderId="0" xfId="1" applyFont="1" applyFill="1" applyAlignment="1" applyProtection="1">
      <alignment horizontal="right"/>
    </xf>
    <xf numFmtId="0" fontId="3" fillId="0" borderId="0" xfId="1" applyFont="1" applyFill="1" applyBorder="1" applyAlignment="1" applyProtection="1">
      <alignment vertical="top" wrapText="1"/>
    </xf>
    <xf numFmtId="0" fontId="17" fillId="0" borderId="0" xfId="0" applyFont="1" applyFill="1" applyBorder="1" applyAlignment="1">
      <alignment horizontal="center"/>
    </xf>
    <xf numFmtId="0" fontId="17" fillId="0" borderId="0" xfId="0" applyFont="1" applyFill="1" applyBorder="1"/>
    <xf numFmtId="0" fontId="17" fillId="0" borderId="0" xfId="0" applyFont="1" applyFill="1"/>
    <xf numFmtId="0" fontId="17" fillId="0" borderId="0" xfId="0" applyFont="1" applyFill="1" applyAlignment="1">
      <alignment horizontal="center"/>
    </xf>
    <xf numFmtId="0" fontId="3" fillId="0" borderId="0" xfId="1" applyFont="1" applyFill="1" applyBorder="1" applyAlignment="1">
      <alignment vertical="top" wrapText="1"/>
    </xf>
    <xf numFmtId="0" fontId="3" fillId="0" borderId="0" xfId="1" applyFont="1" applyFill="1" applyBorder="1" applyAlignment="1">
      <alignment horizontal="center"/>
    </xf>
    <xf numFmtId="4" fontId="2" fillId="0" borderId="0" xfId="1" applyNumberFormat="1" applyFont="1" applyFill="1" applyBorder="1" applyAlignment="1">
      <alignment horizontal="right"/>
    </xf>
    <xf numFmtId="0" fontId="3" fillId="0" borderId="0" xfId="1" applyFont="1" applyFill="1" applyBorder="1" applyAlignment="1" applyProtection="1">
      <alignment horizontal="left" vertical="top" wrapText="1"/>
    </xf>
    <xf numFmtId="4" fontId="2" fillId="0" borderId="0" xfId="1" applyNumberFormat="1" applyFont="1" applyFill="1" applyBorder="1" applyAlignment="1">
      <alignment horizontal="center"/>
    </xf>
    <xf numFmtId="0" fontId="17" fillId="0" borderId="0" xfId="0" applyFont="1" applyFill="1" applyBorder="1" applyAlignment="1"/>
    <xf numFmtId="0" fontId="2" fillId="0" borderId="0" xfId="2" applyFont="1"/>
    <xf numFmtId="0" fontId="2" fillId="0" borderId="0" xfId="2" applyFont="1" applyAlignment="1"/>
    <xf numFmtId="164" fontId="2" fillId="0" borderId="0" xfId="2" applyNumberFormat="1" applyFont="1"/>
    <xf numFmtId="0" fontId="2" fillId="0" borderId="0" xfId="1" applyFont="1" applyFill="1" applyBorder="1" applyProtection="1"/>
    <xf numFmtId="0" fontId="3" fillId="0" borderId="0" xfId="1" applyFont="1" applyFill="1" applyBorder="1" applyAlignment="1" applyProtection="1">
      <alignment horizontal="right"/>
    </xf>
    <xf numFmtId="0" fontId="2" fillId="0" borderId="0" xfId="1" applyFont="1" applyFill="1" applyBorder="1" applyAlignment="1" applyProtection="1">
      <alignment horizontal="right"/>
    </xf>
    <xf numFmtId="0" fontId="17" fillId="0" borderId="0" xfId="0" applyFont="1" applyFill="1" applyBorder="1" applyAlignment="1">
      <alignment vertical="top" wrapText="1"/>
    </xf>
    <xf numFmtId="0" fontId="17" fillId="0" borderId="0" xfId="0" applyFont="1" applyFill="1" applyBorder="1" applyAlignment="1">
      <alignment horizontal="right"/>
    </xf>
    <xf numFmtId="49" fontId="3" fillId="0" borderId="0" xfId="1" applyNumberFormat="1" applyFont="1" applyFill="1" applyBorder="1" applyAlignment="1" applyProtection="1">
      <alignment horizontal="left" vertical="top" wrapText="1"/>
    </xf>
    <xf numFmtId="0" fontId="17" fillId="0" borderId="0" xfId="0" applyFont="1" applyFill="1" applyBorder="1" applyAlignment="1">
      <alignment wrapText="1"/>
    </xf>
    <xf numFmtId="164" fontId="17" fillId="0" borderId="0" xfId="0" applyNumberFormat="1" applyFont="1" applyFill="1" applyBorder="1" applyAlignment="1">
      <alignment wrapText="1"/>
    </xf>
    <xf numFmtId="0" fontId="17" fillId="0" borderId="0" xfId="0" applyFont="1" applyFill="1" applyBorder="1" applyAlignment="1">
      <alignment horizontal="center" wrapText="1"/>
    </xf>
    <xf numFmtId="164" fontId="3" fillId="0" borderId="0" xfId="1" applyNumberFormat="1" applyFont="1" applyFill="1" applyBorder="1" applyAlignment="1" applyProtection="1">
      <alignment horizontal="center"/>
    </xf>
    <xf numFmtId="0" fontId="18" fillId="0" borderId="0" xfId="0" applyFont="1" applyFill="1" applyBorder="1" applyAlignment="1">
      <alignment horizontal="right"/>
    </xf>
    <xf numFmtId="0" fontId="18" fillId="0" borderId="0" xfId="0" applyFont="1" applyFill="1" applyBorder="1" applyAlignment="1">
      <alignment horizontal="left" wrapText="1"/>
    </xf>
    <xf numFmtId="0" fontId="18" fillId="0" borderId="0" xfId="0" applyFont="1" applyFill="1" applyBorder="1" applyAlignment="1">
      <alignment horizontal="center"/>
    </xf>
    <xf numFmtId="0" fontId="18" fillId="0" borderId="0" xfId="0" applyFont="1" applyFill="1" applyBorder="1" applyAlignment="1">
      <alignment horizontal="center" wrapText="1"/>
    </xf>
    <xf numFmtId="0" fontId="2" fillId="0" borderId="0" xfId="0" applyFont="1" applyFill="1" applyBorder="1"/>
    <xf numFmtId="0" fontId="2" fillId="0" borderId="0" xfId="0" applyFont="1" applyFill="1"/>
    <xf numFmtId="0" fontId="2" fillId="0" borderId="0" xfId="0" applyFont="1" applyAlignment="1">
      <alignment horizontal="center"/>
    </xf>
    <xf numFmtId="0" fontId="2" fillId="0" borderId="0" xfId="2" applyFont="1" applyAlignment="1">
      <alignment horizontal="center" vertical="top"/>
    </xf>
    <xf numFmtId="0" fontId="17" fillId="0" borderId="0" xfId="0" applyFont="1" applyFill="1" applyAlignment="1">
      <alignment horizontal="center" vertical="top"/>
    </xf>
    <xf numFmtId="49" fontId="3" fillId="0" borderId="0" xfId="1" applyNumberFormat="1" applyFont="1" applyFill="1" applyBorder="1" applyAlignment="1">
      <alignment horizontal="center" vertical="top"/>
    </xf>
    <xf numFmtId="0" fontId="3" fillId="0" borderId="0" xfId="1" applyFont="1" applyFill="1" applyBorder="1" applyAlignment="1" applyProtection="1">
      <alignment horizontal="center" vertical="top"/>
    </xf>
    <xf numFmtId="166" fontId="2" fillId="0" borderId="0" xfId="1" applyNumberFormat="1" applyFont="1" applyFill="1" applyBorder="1" applyAlignment="1">
      <alignment horizontal="center" vertical="top"/>
    </xf>
    <xf numFmtId="0" fontId="17" fillId="0" borderId="0" xfId="0" applyFont="1" applyFill="1" applyBorder="1" applyAlignment="1">
      <alignment horizontal="center" vertical="top"/>
    </xf>
    <xf numFmtId="0" fontId="2" fillId="0" borderId="0" xfId="0" applyFont="1" applyFill="1" applyBorder="1" applyAlignment="1">
      <alignment horizontal="center"/>
    </xf>
    <xf numFmtId="0" fontId="2" fillId="0" borderId="0" xfId="0" applyFont="1" applyFill="1" applyAlignment="1">
      <alignment horizontal="center"/>
    </xf>
    <xf numFmtId="0" fontId="18" fillId="0" borderId="0" xfId="0" applyFont="1" applyFill="1" applyBorder="1" applyAlignment="1">
      <alignment horizontal="center" vertical="center" wrapText="1"/>
    </xf>
    <xf numFmtId="164" fontId="3" fillId="0" borderId="0" xfId="1" applyNumberFormat="1" applyFont="1" applyFill="1" applyBorder="1" applyAlignment="1">
      <alignment horizontal="right"/>
    </xf>
    <xf numFmtId="164" fontId="2" fillId="0" borderId="0" xfId="1" applyNumberFormat="1" applyFont="1" applyFill="1" applyBorder="1" applyAlignment="1" applyProtection="1">
      <alignment horizontal="right"/>
      <protection locked="0"/>
    </xf>
    <xf numFmtId="164" fontId="2" fillId="0" borderId="0" xfId="1" applyNumberFormat="1" applyFont="1" applyFill="1" applyBorder="1" applyAlignment="1" applyProtection="1">
      <alignment horizontal="right"/>
    </xf>
    <xf numFmtId="4" fontId="18" fillId="0" borderId="0" xfId="0" applyNumberFormat="1" applyFont="1" applyFill="1" applyBorder="1" applyAlignment="1">
      <alignment horizontal="center"/>
    </xf>
    <xf numFmtId="4" fontId="17" fillId="0" borderId="0" xfId="0" applyNumberFormat="1" applyFont="1" applyFill="1" applyBorder="1" applyAlignment="1">
      <alignment horizontal="center"/>
    </xf>
    <xf numFmtId="4" fontId="3" fillId="0" borderId="0" xfId="1" applyNumberFormat="1" applyFont="1" applyFill="1" applyBorder="1" applyAlignment="1" applyProtection="1">
      <alignment horizontal="center"/>
    </xf>
    <xf numFmtId="4" fontId="18" fillId="0" borderId="0" xfId="0" applyNumberFormat="1" applyFont="1" applyFill="1" applyBorder="1" applyAlignment="1">
      <alignment horizontal="center" wrapText="1"/>
    </xf>
    <xf numFmtId="4" fontId="18" fillId="0" borderId="0" xfId="0" applyNumberFormat="1" applyFont="1" applyFill="1" applyBorder="1" applyAlignment="1">
      <alignment horizontal="center" vertical="center" wrapText="1"/>
    </xf>
    <xf numFmtId="4" fontId="17" fillId="0" borderId="0" xfId="0" applyNumberFormat="1" applyFont="1" applyFill="1" applyBorder="1" applyAlignment="1">
      <alignment horizontal="center" wrapText="1"/>
    </xf>
    <xf numFmtId="4" fontId="2" fillId="0" borderId="0" xfId="0" applyNumberFormat="1" applyFont="1" applyFill="1" applyBorder="1" applyAlignment="1">
      <alignment horizontal="center"/>
    </xf>
    <xf numFmtId="4" fontId="2" fillId="0" borderId="0" xfId="0" applyNumberFormat="1" applyFont="1" applyFill="1" applyAlignment="1">
      <alignment horizontal="center"/>
    </xf>
    <xf numFmtId="4" fontId="2" fillId="0" borderId="0" xfId="0" applyNumberFormat="1" applyFont="1" applyAlignment="1">
      <alignment horizontal="center"/>
    </xf>
    <xf numFmtId="164" fontId="2" fillId="0" borderId="0" xfId="0" applyNumberFormat="1" applyFont="1"/>
    <xf numFmtId="164" fontId="17" fillId="0" borderId="0" xfId="0" applyNumberFormat="1" applyFont="1" applyFill="1" applyBorder="1"/>
    <xf numFmtId="164" fontId="17" fillId="0" borderId="0" xfId="0" applyNumberFormat="1" applyFont="1" applyFill="1"/>
    <xf numFmtId="164" fontId="17" fillId="0" borderId="0" xfId="0" applyNumberFormat="1" applyFont="1" applyFill="1" applyBorder="1" applyAlignment="1">
      <alignment horizontal="right"/>
    </xf>
    <xf numFmtId="164" fontId="17" fillId="0" borderId="0" xfId="0" applyNumberFormat="1" applyFont="1" applyFill="1" applyBorder="1" applyAlignment="1">
      <alignment horizontal="right" wrapText="1"/>
    </xf>
    <xf numFmtId="164" fontId="2" fillId="0" borderId="0" xfId="0" applyNumberFormat="1" applyFont="1" applyFill="1" applyBorder="1" applyAlignment="1">
      <alignment horizontal="right"/>
    </xf>
    <xf numFmtId="164" fontId="2" fillId="0" borderId="0" xfId="0" applyNumberFormat="1" applyFont="1" applyFill="1" applyAlignment="1">
      <alignment horizontal="right"/>
    </xf>
    <xf numFmtId="164" fontId="2" fillId="0" borderId="0" xfId="0" applyNumberFormat="1" applyFont="1" applyAlignment="1">
      <alignment horizontal="right"/>
    </xf>
    <xf numFmtId="166" fontId="2" fillId="0" borderId="4" xfId="1" applyNumberFormat="1" applyFont="1" applyFill="1" applyBorder="1" applyAlignment="1">
      <alignment horizontal="center" vertical="top"/>
    </xf>
    <xf numFmtId="0" fontId="18" fillId="0" borderId="4" xfId="0" applyFont="1" applyFill="1" applyBorder="1" applyAlignment="1">
      <alignment horizontal="center"/>
    </xf>
    <xf numFmtId="4" fontId="18" fillId="0" borderId="4" xfId="0" applyNumberFormat="1" applyFont="1" applyFill="1" applyBorder="1" applyAlignment="1">
      <alignment horizontal="center"/>
    </xf>
    <xf numFmtId="164" fontId="2" fillId="0" borderId="4" xfId="1" applyNumberFormat="1" applyFont="1" applyFill="1" applyBorder="1" applyAlignment="1" applyProtection="1">
      <alignment horizontal="right"/>
      <protection locked="0"/>
    </xf>
    <xf numFmtId="164" fontId="3" fillId="0" borderId="4" xfId="1" applyNumberFormat="1" applyFont="1" applyFill="1" applyBorder="1" applyAlignment="1" applyProtection="1">
      <alignment horizontal="right"/>
    </xf>
    <xf numFmtId="166" fontId="3" fillId="0" borderId="4" xfId="1" applyNumberFormat="1" applyFont="1" applyFill="1" applyBorder="1" applyAlignment="1">
      <alignment horizontal="center" vertical="top"/>
    </xf>
    <xf numFmtId="0" fontId="19" fillId="0" borderId="4" xfId="0" applyFont="1" applyFill="1" applyBorder="1" applyAlignment="1">
      <alignment horizontal="center" wrapText="1"/>
    </xf>
    <xf numFmtId="4" fontId="19" fillId="0" borderId="4" xfId="0" applyNumberFormat="1" applyFont="1" applyFill="1" applyBorder="1" applyAlignment="1">
      <alignment horizontal="center" wrapText="1"/>
    </xf>
    <xf numFmtId="164" fontId="3" fillId="0" borderId="4" xfId="1" applyNumberFormat="1" applyFont="1" applyFill="1" applyBorder="1" applyAlignment="1" applyProtection="1">
      <alignment horizontal="right"/>
      <protection locked="0"/>
    </xf>
    <xf numFmtId="166" fontId="3" fillId="0" borderId="0" xfId="1" applyNumberFormat="1" applyFont="1" applyFill="1" applyBorder="1" applyAlignment="1">
      <alignment horizontal="center" vertical="top"/>
    </xf>
    <xf numFmtId="0" fontId="19" fillId="0" borderId="0" xfId="0" applyFont="1" applyFill="1" applyBorder="1" applyAlignment="1">
      <alignment horizontal="center" wrapText="1"/>
    </xf>
    <xf numFmtId="4" fontId="19" fillId="0" borderId="0" xfId="0" applyNumberFormat="1" applyFont="1" applyFill="1" applyBorder="1" applyAlignment="1">
      <alignment horizontal="center" wrapText="1"/>
    </xf>
    <xf numFmtId="164" fontId="3" fillId="0" borderId="0" xfId="1" applyNumberFormat="1" applyFont="1" applyFill="1" applyBorder="1" applyAlignment="1" applyProtection="1">
      <alignment horizontal="right"/>
      <protection locked="0"/>
    </xf>
    <xf numFmtId="0" fontId="3" fillId="0" borderId="4" xfId="0" applyFont="1" applyFill="1" applyBorder="1" applyAlignment="1">
      <alignment horizontal="center"/>
    </xf>
    <xf numFmtId="4" fontId="3" fillId="0" borderId="4" xfId="0" applyNumberFormat="1" applyFont="1" applyFill="1" applyBorder="1" applyAlignment="1">
      <alignment horizontal="center"/>
    </xf>
    <xf numFmtId="164" fontId="3" fillId="0" borderId="4" xfId="0" applyNumberFormat="1" applyFont="1" applyFill="1" applyBorder="1" applyAlignment="1">
      <alignment horizontal="right"/>
    </xf>
    <xf numFmtId="0" fontId="3" fillId="0" borderId="0" xfId="0" applyFont="1" applyFill="1" applyBorder="1" applyAlignment="1">
      <alignment horizontal="center"/>
    </xf>
    <xf numFmtId="4" fontId="3" fillId="0" borderId="0" xfId="0" applyNumberFormat="1" applyFont="1" applyFill="1" applyBorder="1" applyAlignment="1">
      <alignment horizontal="center"/>
    </xf>
    <xf numFmtId="164" fontId="3" fillId="0" borderId="0" xfId="0" applyNumberFormat="1" applyFont="1" applyFill="1" applyBorder="1" applyAlignment="1">
      <alignment horizontal="right"/>
    </xf>
    <xf numFmtId="0" fontId="2" fillId="0" borderId="0" xfId="0" applyFont="1" applyAlignment="1" applyProtection="1">
      <alignment horizontal="center"/>
    </xf>
    <xf numFmtId="164" fontId="2" fillId="0" borderId="0" xfId="0" applyNumberFormat="1" applyFont="1" applyProtection="1"/>
    <xf numFmtId="0" fontId="3" fillId="0" borderId="0" xfId="2" applyFont="1" applyAlignment="1" applyProtection="1">
      <alignment horizontal="center" vertical="top"/>
    </xf>
    <xf numFmtId="0" fontId="3" fillId="0" borderId="0" xfId="2" applyFont="1" applyAlignment="1" applyProtection="1"/>
    <xf numFmtId="164" fontId="3" fillId="0" borderId="0" xfId="2" applyNumberFormat="1" applyFont="1" applyProtection="1"/>
    <xf numFmtId="164" fontId="2" fillId="0" borderId="0" xfId="2" applyNumberFormat="1" applyFont="1" applyProtection="1"/>
    <xf numFmtId="0" fontId="2" fillId="0" borderId="0" xfId="2" applyFont="1" applyProtection="1"/>
    <xf numFmtId="0" fontId="12" fillId="0" borderId="0" xfId="2" applyFont="1" applyBorder="1" applyAlignment="1" applyProtection="1">
      <alignment horizontal="center"/>
    </xf>
    <xf numFmtId="0" fontId="13" fillId="0" borderId="0" xfId="2" applyFont="1" applyBorder="1" applyAlignment="1" applyProtection="1"/>
    <xf numFmtId="0" fontId="13" fillId="0" borderId="0" xfId="2" applyFont="1" applyBorder="1" applyAlignment="1" applyProtection="1">
      <alignment horizontal="left"/>
    </xf>
    <xf numFmtId="0" fontId="12" fillId="0" borderId="0" xfId="2" applyFont="1" applyBorder="1" applyAlignment="1" applyProtection="1">
      <alignment horizontal="right"/>
    </xf>
    <xf numFmtId="164" fontId="13" fillId="0" borderId="0" xfId="2" applyNumberFormat="1" applyFont="1" applyBorder="1" applyAlignment="1" applyProtection="1">
      <alignment horizontal="right"/>
    </xf>
    <xf numFmtId="0" fontId="13" fillId="0" borderId="16" xfId="2" applyFont="1" applyBorder="1" applyAlignment="1" applyProtection="1">
      <alignment horizontal="center"/>
    </xf>
    <xf numFmtId="0" fontId="13" fillId="0" borderId="16" xfId="2" applyFont="1" applyBorder="1" applyAlignment="1" applyProtection="1">
      <alignment horizontal="left"/>
    </xf>
    <xf numFmtId="164" fontId="13" fillId="0" borderId="16" xfId="2" applyNumberFormat="1" applyFont="1" applyBorder="1" applyAlignment="1" applyProtection="1">
      <alignment horizontal="right"/>
    </xf>
    <xf numFmtId="0" fontId="12" fillId="0" borderId="0" xfId="2" applyFont="1" applyAlignment="1" applyProtection="1">
      <alignment horizontal="right"/>
    </xf>
    <xf numFmtId="0" fontId="13" fillId="0" borderId="0" xfId="2" applyFont="1" applyBorder="1" applyAlignment="1" applyProtection="1">
      <alignment horizontal="center"/>
    </xf>
    <xf numFmtId="49" fontId="13" fillId="0" borderId="0" xfId="2" applyNumberFormat="1" applyFont="1" applyAlignment="1" applyProtection="1">
      <alignment horizontal="center" vertical="top"/>
    </xf>
    <xf numFmtId="164" fontId="13" fillId="0" borderId="0" xfId="2" applyNumberFormat="1" applyFont="1" applyBorder="1" applyProtection="1"/>
    <xf numFmtId="0" fontId="13" fillId="0" borderId="0" xfId="2" applyFont="1" applyProtection="1"/>
    <xf numFmtId="49" fontId="12" fillId="0" borderId="0" xfId="2" applyNumberFormat="1" applyFont="1" applyAlignment="1" applyProtection="1">
      <alignment horizontal="center" vertical="top"/>
    </xf>
    <xf numFmtId="0" fontId="12" fillId="0" borderId="0" xfId="2" applyFont="1" applyBorder="1" applyAlignment="1" applyProtection="1"/>
    <xf numFmtId="164" fontId="12" fillId="0" borderId="0" xfId="2" applyNumberFormat="1" applyFont="1" applyBorder="1" applyAlignment="1" applyProtection="1">
      <alignment horizontal="right"/>
    </xf>
    <xf numFmtId="0" fontId="12" fillId="0" borderId="0" xfId="2" applyFont="1" applyProtection="1"/>
    <xf numFmtId="0" fontId="12" fillId="0" borderId="6" xfId="2" applyFont="1" applyBorder="1" applyAlignment="1" applyProtection="1">
      <alignment horizontal="center" vertical="top"/>
    </xf>
    <xf numFmtId="4" fontId="13" fillId="0" borderId="6" xfId="2" applyNumberFormat="1" applyFont="1" applyBorder="1" applyProtection="1"/>
    <xf numFmtId="164" fontId="13" fillId="0" borderId="6" xfId="2" applyNumberFormat="1" applyFont="1" applyBorder="1" applyProtection="1"/>
    <xf numFmtId="0" fontId="2" fillId="0" borderId="0" xfId="2" applyFont="1" applyAlignment="1" applyProtection="1">
      <alignment horizontal="center" vertical="top"/>
    </xf>
    <xf numFmtId="0" fontId="2" fillId="0" borderId="0" xfId="2" applyFont="1" applyAlignment="1" applyProtection="1"/>
    <xf numFmtId="0" fontId="2" fillId="0" borderId="0" xfId="2" applyFont="1" applyAlignment="1">
      <alignment horizontal="right" vertical="top"/>
    </xf>
    <xf numFmtId="164" fontId="3" fillId="0" borderId="9" xfId="2" applyNumberFormat="1" applyFont="1" applyBorder="1"/>
    <xf numFmtId="0" fontId="2" fillId="0" borderId="9" xfId="2" applyFont="1" applyBorder="1" applyAlignment="1"/>
    <xf numFmtId="164" fontId="2" fillId="0" borderId="9" xfId="2" applyNumberFormat="1" applyFont="1" applyBorder="1"/>
    <xf numFmtId="0" fontId="2" fillId="0" borderId="9" xfId="2" applyFont="1" applyBorder="1" applyAlignment="1">
      <alignment horizontal="right"/>
    </xf>
    <xf numFmtId="164" fontId="3" fillId="0" borderId="9" xfId="2" applyNumberFormat="1" applyFont="1" applyBorder="1" applyAlignment="1">
      <alignment horizontal="right"/>
    </xf>
    <xf numFmtId="0" fontId="2" fillId="0" borderId="16" xfId="2" applyFont="1" applyBorder="1" applyAlignment="1">
      <alignment horizontal="right"/>
    </xf>
    <xf numFmtId="164" fontId="3" fillId="0" borderId="16" xfId="2" applyNumberFormat="1" applyFont="1" applyBorder="1" applyAlignment="1">
      <alignment horizontal="right"/>
    </xf>
    <xf numFmtId="0" fontId="3" fillId="0" borderId="17" xfId="2" applyFont="1" applyBorder="1" applyAlignment="1"/>
    <xf numFmtId="0" fontId="2" fillId="0" borderId="17" xfId="2" applyFont="1" applyBorder="1" applyAlignment="1">
      <alignment horizontal="right"/>
    </xf>
    <xf numFmtId="164" fontId="3" fillId="0" borderId="17" xfId="2" applyNumberFormat="1" applyFont="1" applyBorder="1" applyAlignment="1">
      <alignment horizontal="right"/>
    </xf>
    <xf numFmtId="0" fontId="3" fillId="0" borderId="0" xfId="2" applyFont="1" applyBorder="1" applyAlignment="1"/>
    <xf numFmtId="0" fontId="2" fillId="0" borderId="0" xfId="2" applyFont="1" applyBorder="1" applyAlignment="1">
      <alignment horizontal="right"/>
    </xf>
    <xf numFmtId="0" fontId="2" fillId="0" borderId="0" xfId="2" applyFont="1" applyAlignment="1">
      <alignment horizontal="right"/>
    </xf>
    <xf numFmtId="164" fontId="3" fillId="0" borderId="0" xfId="2" applyNumberFormat="1" applyFont="1" applyBorder="1" applyAlignment="1">
      <alignment horizontal="right"/>
    </xf>
    <xf numFmtId="164" fontId="3" fillId="0" borderId="0" xfId="2" applyNumberFormat="1" applyFont="1" applyBorder="1" applyAlignment="1">
      <alignment wrapText="1"/>
    </xf>
    <xf numFmtId="164" fontId="2" fillId="0" borderId="0" xfId="2" applyNumberFormat="1" applyFont="1" applyBorder="1" applyAlignment="1">
      <alignment horizontal="right"/>
    </xf>
    <xf numFmtId="49" fontId="2" fillId="0" borderId="0" xfId="2" applyNumberFormat="1" applyFont="1" applyAlignment="1">
      <alignment horizontal="center" vertical="top"/>
    </xf>
    <xf numFmtId="49" fontId="2" fillId="0" borderId="9" xfId="2" applyNumberFormat="1" applyFont="1" applyBorder="1" applyAlignment="1">
      <alignment horizontal="center" vertical="top"/>
    </xf>
    <xf numFmtId="164" fontId="3" fillId="0" borderId="9" xfId="2" applyNumberFormat="1" applyFont="1" applyBorder="1" applyAlignment="1">
      <alignment wrapText="1"/>
    </xf>
    <xf numFmtId="164" fontId="2" fillId="0" borderId="9" xfId="2" applyNumberFormat="1" applyFont="1" applyBorder="1" applyAlignment="1">
      <alignment horizontal="right"/>
    </xf>
    <xf numFmtId="0" fontId="3" fillId="0" borderId="0" xfId="2" applyFont="1" applyAlignment="1"/>
    <xf numFmtId="164" fontId="3" fillId="0" borderId="0" xfId="2" applyNumberFormat="1" applyFont="1"/>
    <xf numFmtId="164" fontId="2" fillId="0" borderId="0" xfId="2" applyNumberFormat="1" applyFont="1" applyBorder="1" applyAlignment="1">
      <alignment wrapText="1"/>
    </xf>
    <xf numFmtId="0" fontId="2" fillId="0" borderId="16" xfId="2" applyFont="1" applyBorder="1" applyAlignment="1">
      <alignment horizontal="right" vertical="top"/>
    </xf>
    <xf numFmtId="0" fontId="2" fillId="0" borderId="16" xfId="2" applyFont="1" applyBorder="1" applyAlignment="1">
      <alignment wrapText="1"/>
    </xf>
    <xf numFmtId="0" fontId="2" fillId="0" borderId="16" xfId="2" applyFont="1" applyBorder="1" applyAlignment="1"/>
    <xf numFmtId="164" fontId="2" fillId="0" borderId="16" xfId="2" applyNumberFormat="1" applyFont="1" applyBorder="1"/>
    <xf numFmtId="164" fontId="2" fillId="0" borderId="16" xfId="2" applyNumberFormat="1" applyFont="1" applyBorder="1" applyAlignment="1">
      <alignment horizontal="right"/>
    </xf>
    <xf numFmtId="164" fontId="2" fillId="0" borderId="0" xfId="2" applyNumberFormat="1" applyFont="1" applyAlignment="1">
      <alignment horizontal="right"/>
    </xf>
    <xf numFmtId="0" fontId="3" fillId="0" borderId="16" xfId="2" applyFont="1" applyBorder="1" applyAlignment="1">
      <alignment wrapText="1"/>
    </xf>
    <xf numFmtId="0" fontId="3" fillId="0" borderId="16" xfId="2" applyFont="1" applyBorder="1" applyAlignment="1"/>
    <xf numFmtId="164" fontId="3" fillId="0" borderId="16" xfId="2" applyNumberFormat="1" applyFont="1" applyBorder="1"/>
    <xf numFmtId="0" fontId="2" fillId="0" borderId="6" xfId="2" applyFont="1" applyBorder="1" applyAlignment="1">
      <alignment horizontal="right" vertical="top"/>
    </xf>
    <xf numFmtId="0" fontId="2" fillId="0" borderId="0" xfId="2" applyFont="1" applyBorder="1" applyAlignment="1">
      <alignment wrapText="1"/>
    </xf>
    <xf numFmtId="164" fontId="2" fillId="0" borderId="0" xfId="2" applyNumberFormat="1" applyFont="1" applyBorder="1" applyAlignment="1">
      <alignment horizontal="right" wrapText="1"/>
    </xf>
    <xf numFmtId="165" fontId="2" fillId="0" borderId="0" xfId="2" applyNumberFormat="1" applyFont="1" applyBorder="1" applyAlignment="1">
      <alignment horizontal="right" wrapText="1"/>
    </xf>
    <xf numFmtId="49" fontId="2" fillId="0" borderId="0" xfId="2" applyNumberFormat="1" applyFont="1" applyFill="1" applyAlignment="1">
      <alignment horizontal="center" vertical="top"/>
    </xf>
    <xf numFmtId="0" fontId="2" fillId="0" borderId="0" xfId="2" applyFont="1" applyFill="1" applyBorder="1" applyAlignment="1">
      <alignment wrapText="1"/>
    </xf>
    <xf numFmtId="0" fontId="2" fillId="0" borderId="0" xfId="2" applyFont="1" applyFill="1"/>
    <xf numFmtId="164" fontId="2" fillId="0" borderId="0" xfId="2" applyNumberFormat="1" applyFont="1" applyFill="1" applyBorder="1" applyAlignment="1">
      <alignment horizontal="right" wrapText="1"/>
    </xf>
    <xf numFmtId="0" fontId="3" fillId="0" borderId="0" xfId="2" applyFont="1" applyBorder="1" applyAlignment="1">
      <alignment wrapText="1"/>
    </xf>
    <xf numFmtId="164" fontId="9" fillId="0" borderId="6" xfId="2" applyNumberFormat="1" applyFont="1" applyBorder="1" applyAlignment="1">
      <alignment horizontal="right"/>
    </xf>
    <xf numFmtId="0" fontId="2" fillId="0" borderId="9" xfId="2" applyFont="1" applyBorder="1" applyAlignment="1">
      <alignment horizontal="right" vertical="top"/>
    </xf>
    <xf numFmtId="0" fontId="17" fillId="0" borderId="9" xfId="0" applyFont="1" applyBorder="1" applyAlignment="1">
      <alignment horizontal="left" vertical="top" wrapText="1"/>
    </xf>
    <xf numFmtId="49" fontId="3" fillId="0" borderId="0" xfId="1" applyNumberFormat="1" applyFont="1" applyFill="1" applyBorder="1" applyAlignment="1">
      <alignment horizontal="right" vertical="top"/>
    </xf>
    <xf numFmtId="0" fontId="3" fillId="0" borderId="0" xfId="1" applyFont="1" applyFill="1" applyBorder="1" applyAlignment="1" applyProtection="1">
      <alignment horizontal="right" vertical="top"/>
    </xf>
    <xf numFmtId="0" fontId="3" fillId="0" borderId="0" xfId="1" applyFont="1" applyFill="1" applyAlignment="1" applyProtection="1">
      <alignment horizontal="right" vertical="top"/>
    </xf>
    <xf numFmtId="0" fontId="17" fillId="0" borderId="0" xfId="0" applyFont="1" applyFill="1" applyAlignment="1">
      <alignment horizontal="right"/>
    </xf>
    <xf numFmtId="0" fontId="17" fillId="0" borderId="0" xfId="0" applyFont="1" applyFill="1" applyAlignment="1">
      <alignment horizontal="right" vertical="top"/>
    </xf>
    <xf numFmtId="0" fontId="17" fillId="0" borderId="0" xfId="0" applyFont="1" applyFill="1" applyAlignment="1">
      <alignment vertical="top" wrapText="1"/>
    </xf>
    <xf numFmtId="0" fontId="17" fillId="0" borderId="0" xfId="0" applyFont="1" applyFill="1" applyAlignment="1">
      <alignment horizontal="left" vertical="top" wrapText="1"/>
    </xf>
    <xf numFmtId="0" fontId="17" fillId="0" borderId="0" xfId="0" applyFont="1" applyAlignment="1">
      <alignment horizontal="justify"/>
    </xf>
    <xf numFmtId="0" fontId="21" fillId="0" borderId="0" xfId="0" applyFont="1" applyFill="1" applyAlignment="1">
      <alignment horizontal="right" vertical="top"/>
    </xf>
    <xf numFmtId="0" fontId="21" fillId="0" borderId="0" xfId="0" applyFont="1" applyFill="1" applyAlignment="1">
      <alignment horizontal="left" vertical="top" wrapText="1"/>
    </xf>
    <xf numFmtId="0" fontId="21" fillId="0" borderId="0" xfId="0" applyFont="1" applyFill="1" applyBorder="1" applyAlignment="1">
      <alignment horizontal="right" vertical="top"/>
    </xf>
    <xf numFmtId="0" fontId="21" fillId="0" borderId="0" xfId="0" applyFont="1" applyFill="1" applyBorder="1" applyAlignment="1">
      <alignment horizontal="left" vertical="top" wrapText="1"/>
    </xf>
    <xf numFmtId="0" fontId="2" fillId="0" borderId="0" xfId="2" applyFont="1" applyBorder="1" applyAlignment="1"/>
    <xf numFmtId="164" fontId="2" fillId="0" borderId="0" xfId="2" applyNumberFormat="1" applyFont="1" applyBorder="1"/>
    <xf numFmtId="0" fontId="21" fillId="0" borderId="9" xfId="0" applyFont="1" applyFill="1" applyBorder="1" applyAlignment="1">
      <alignment horizontal="right" vertical="top"/>
    </xf>
    <xf numFmtId="0" fontId="21" fillId="0" borderId="9" xfId="0" applyFont="1" applyFill="1" applyBorder="1" applyAlignment="1">
      <alignment horizontal="left" vertical="top" wrapText="1"/>
    </xf>
    <xf numFmtId="3" fontId="2" fillId="0" borderId="0" xfId="1" applyNumberFormat="1" applyFont="1" applyFill="1" applyBorder="1" applyAlignment="1">
      <alignment horizontal="center"/>
    </xf>
    <xf numFmtId="4" fontId="3" fillId="0" borderId="0" xfId="1" applyNumberFormat="1" applyFont="1" applyFill="1" applyBorder="1" applyAlignment="1" applyProtection="1">
      <alignment horizontal="right"/>
      <protection locked="0"/>
    </xf>
    <xf numFmtId="165" fontId="3" fillId="4" borderId="18" xfId="1" applyNumberFormat="1" applyFont="1" applyFill="1" applyBorder="1" applyAlignment="1">
      <alignment horizontal="right"/>
    </xf>
    <xf numFmtId="3" fontId="3" fillId="0" borderId="0" xfId="1" applyNumberFormat="1" applyFont="1" applyFill="1" applyBorder="1" applyAlignment="1" applyProtection="1">
      <alignment horizontal="center"/>
    </xf>
    <xf numFmtId="165" fontId="3" fillId="0" borderId="0" xfId="1" applyNumberFormat="1" applyFont="1" applyFill="1" applyBorder="1" applyAlignment="1" applyProtection="1">
      <alignment horizontal="right"/>
    </xf>
    <xf numFmtId="0" fontId="3" fillId="0" borderId="19" xfId="1" applyFont="1" applyFill="1" applyBorder="1" applyAlignment="1" applyProtection="1">
      <alignment horizontal="left" vertical="top" wrapText="1"/>
    </xf>
    <xf numFmtId="0" fontId="3" fillId="0" borderId="19" xfId="1" applyFont="1" applyFill="1" applyBorder="1" applyAlignment="1" applyProtection="1">
      <alignment horizontal="center"/>
    </xf>
    <xf numFmtId="3" fontId="3" fillId="0" borderId="19" xfId="1" applyNumberFormat="1" applyFont="1" applyFill="1" applyBorder="1" applyAlignment="1" applyProtection="1">
      <alignment horizontal="center"/>
    </xf>
    <xf numFmtId="4" fontId="3" fillId="0" borderId="19" xfId="1" applyNumberFormat="1" applyFont="1" applyFill="1" applyBorder="1" applyAlignment="1" applyProtection="1">
      <alignment horizontal="right"/>
      <protection locked="0"/>
    </xf>
    <xf numFmtId="165" fontId="3" fillId="0" borderId="19" xfId="1" applyNumberFormat="1" applyFont="1" applyFill="1" applyBorder="1" applyAlignment="1" applyProtection="1">
      <alignment horizontal="right"/>
    </xf>
    <xf numFmtId="166" fontId="2" fillId="0" borderId="0" xfId="3" applyNumberFormat="1" applyFont="1" applyFill="1" applyAlignment="1">
      <alignment vertical="top"/>
    </xf>
    <xf numFmtId="0" fontId="2" fillId="0" borderId="0" xfId="3" applyFont="1" applyFill="1" applyAlignment="1">
      <alignment horizontal="left" vertical="top" wrapText="1"/>
    </xf>
    <xf numFmtId="0" fontId="2" fillId="0" borderId="0" xfId="3" applyFont="1" applyFill="1" applyAlignment="1">
      <alignment horizontal="right"/>
    </xf>
    <xf numFmtId="3" fontId="2" fillId="0" borderId="0" xfId="3" applyNumberFormat="1" applyFont="1" applyFill="1" applyAlignment="1">
      <alignment horizontal="right"/>
    </xf>
    <xf numFmtId="4" fontId="2" fillId="0" borderId="0" xfId="4" applyNumberFormat="1" applyFont="1" applyFill="1" applyBorder="1" applyAlignment="1" applyProtection="1">
      <alignment horizontal="right"/>
      <protection locked="0"/>
    </xf>
    <xf numFmtId="4" fontId="2" fillId="0" borderId="0" xfId="4" applyNumberFormat="1" applyFont="1" applyFill="1" applyBorder="1" applyAlignment="1">
      <alignment horizontal="right"/>
    </xf>
    <xf numFmtId="166" fontId="2" fillId="0" borderId="0" xfId="3" applyNumberFormat="1" applyFont="1" applyFill="1" applyAlignment="1">
      <alignment horizontal="right" vertical="top"/>
    </xf>
    <xf numFmtId="4" fontId="2" fillId="5" borderId="18" xfId="1" applyNumberFormat="1" applyFont="1" applyFill="1" applyBorder="1" applyAlignment="1" applyProtection="1">
      <alignment horizontal="right"/>
      <protection locked="0"/>
    </xf>
    <xf numFmtId="165" fontId="2" fillId="0" borderId="0" xfId="1" applyNumberFormat="1" applyFont="1" applyFill="1" applyBorder="1" applyAlignment="1" applyProtection="1">
      <alignment horizontal="right"/>
    </xf>
    <xf numFmtId="0" fontId="17" fillId="0" borderId="0" xfId="5" applyFont="1" applyFill="1"/>
    <xf numFmtId="0" fontId="17" fillId="0" borderId="0" xfId="5" applyFont="1" applyFill="1" applyAlignment="1" applyProtection="1">
      <alignment horizontal="right"/>
      <protection locked="0"/>
    </xf>
    <xf numFmtId="0" fontId="17" fillId="0" borderId="0" xfId="5" applyFont="1" applyFill="1" applyAlignment="1">
      <alignment horizontal="right"/>
    </xf>
    <xf numFmtId="0" fontId="2" fillId="0" borderId="0" xfId="3" quotePrefix="1" applyFont="1" applyFill="1" applyAlignment="1">
      <alignment vertical="top"/>
    </xf>
    <xf numFmtId="165" fontId="2" fillId="0" borderId="0" xfId="4" applyNumberFormat="1" applyFont="1" applyFill="1" applyBorder="1" applyAlignment="1">
      <alignment horizontal="right"/>
    </xf>
    <xf numFmtId="0" fontId="2" fillId="0" borderId="0" xfId="3" applyFont="1" applyFill="1" applyBorder="1" applyAlignment="1">
      <alignment horizontal="left" vertical="top" wrapText="1"/>
    </xf>
    <xf numFmtId="0" fontId="2" fillId="0" borderId="0" xfId="3" applyFont="1" applyFill="1" applyBorder="1" applyAlignment="1">
      <alignment horizontal="right"/>
    </xf>
    <xf numFmtId="3" fontId="2" fillId="0" borderId="0" xfId="3" applyNumberFormat="1" applyFont="1" applyFill="1" applyBorder="1" applyAlignment="1">
      <alignment horizontal="right"/>
    </xf>
    <xf numFmtId="0" fontId="17" fillId="0" borderId="0" xfId="0" applyFont="1" applyFill="1" applyBorder="1" applyAlignment="1" applyProtection="1">
      <alignment horizontal="right"/>
      <protection locked="0"/>
    </xf>
    <xf numFmtId="0" fontId="2" fillId="0" borderId="0" xfId="6" applyFont="1" applyFill="1" applyBorder="1" applyAlignment="1">
      <alignment horizontal="left" vertical="center" wrapText="1"/>
    </xf>
    <xf numFmtId="49" fontId="2" fillId="0" borderId="0" xfId="0" applyNumberFormat="1" applyFont="1" applyFill="1" applyBorder="1" applyAlignment="1">
      <alignment horizontal="left" vertical="top" wrapText="1"/>
    </xf>
    <xf numFmtId="0" fontId="2" fillId="0" borderId="0" xfId="7" applyFont="1" applyFill="1" applyAlignment="1">
      <alignment horizontal="right"/>
    </xf>
    <xf numFmtId="3" fontId="2" fillId="0" borderId="0" xfId="7" applyNumberFormat="1" applyFont="1" applyFill="1" applyAlignment="1">
      <alignment horizontal="right"/>
    </xf>
    <xf numFmtId="0" fontId="2" fillId="0" borderId="0" xfId="7" applyFont="1" applyFill="1" applyAlignment="1">
      <alignment horizontal="left" vertical="top" wrapText="1"/>
    </xf>
    <xf numFmtId="166" fontId="2" fillId="0" borderId="9" xfId="3" applyNumberFormat="1" applyFont="1" applyFill="1" applyBorder="1" applyAlignment="1">
      <alignment vertical="top"/>
    </xf>
    <xf numFmtId="0" fontId="2" fillId="0" borderId="9" xfId="7" applyFont="1" applyFill="1" applyBorder="1" applyAlignment="1">
      <alignment horizontal="left" vertical="top" wrapText="1"/>
    </xf>
    <xf numFmtId="0" fontId="2" fillId="0" borderId="9" xfId="7" applyFont="1" applyFill="1" applyBorder="1" applyAlignment="1">
      <alignment horizontal="right"/>
    </xf>
    <xf numFmtId="3" fontId="2" fillId="0" borderId="9" xfId="7" applyNumberFormat="1" applyFont="1" applyFill="1" applyBorder="1" applyAlignment="1">
      <alignment horizontal="right"/>
    </xf>
    <xf numFmtId="4" fontId="2" fillId="0" borderId="9" xfId="4" applyNumberFormat="1" applyFont="1" applyFill="1" applyBorder="1" applyAlignment="1" applyProtection="1">
      <alignment horizontal="right"/>
      <protection locked="0"/>
    </xf>
    <xf numFmtId="165" fontId="2" fillId="0" borderId="9" xfId="4" applyNumberFormat="1" applyFont="1" applyFill="1" applyBorder="1" applyAlignment="1">
      <alignment horizontal="right"/>
    </xf>
    <xf numFmtId="164" fontId="3" fillId="4" borderId="18" xfId="1" applyNumberFormat="1" applyFont="1" applyFill="1" applyBorder="1" applyAlignment="1">
      <alignment horizontal="right"/>
    </xf>
    <xf numFmtId="164" fontId="3" fillId="0" borderId="19" xfId="1" applyNumberFormat="1" applyFont="1" applyFill="1" applyBorder="1" applyAlignment="1" applyProtection="1">
      <alignment horizontal="right"/>
    </xf>
    <xf numFmtId="0" fontId="17" fillId="0" borderId="0" xfId="5" applyFont="1" applyFill="1" applyAlignment="1">
      <alignment vertical="top" wrapText="1"/>
    </xf>
    <xf numFmtId="166" fontId="2" fillId="0" borderId="0" xfId="3" applyNumberFormat="1" applyFont="1" applyFill="1" applyBorder="1" applyAlignment="1">
      <alignment horizontal="right" vertical="top"/>
    </xf>
    <xf numFmtId="0" fontId="17" fillId="0" borderId="0" xfId="5" applyFont="1" applyFill="1" applyAlignment="1">
      <alignment horizontal="center"/>
    </xf>
    <xf numFmtId="3" fontId="17" fillId="0" borderId="0" xfId="5" applyNumberFormat="1" applyFont="1" applyFill="1" applyAlignment="1">
      <alignment horizontal="center"/>
    </xf>
    <xf numFmtId="164" fontId="2" fillId="5" borderId="18" xfId="1" applyNumberFormat="1" applyFont="1" applyFill="1" applyBorder="1" applyAlignment="1" applyProtection="1">
      <alignment horizontal="right"/>
      <protection locked="0"/>
    </xf>
    <xf numFmtId="164" fontId="2" fillId="0" borderId="0" xfId="1" applyNumberFormat="1" applyFont="1" applyBorder="1" applyAlignment="1" applyProtection="1">
      <alignment horizontal="right"/>
    </xf>
    <xf numFmtId="0" fontId="17" fillId="0" borderId="0" xfId="5" applyFont="1" applyFill="1" applyBorder="1" applyAlignment="1">
      <alignment horizontal="right"/>
    </xf>
    <xf numFmtId="3" fontId="17" fillId="0" borderId="0" xfId="0" applyNumberFormat="1" applyFont="1" applyFill="1" applyAlignment="1">
      <alignment horizontal="center"/>
    </xf>
    <xf numFmtId="0" fontId="2" fillId="0" borderId="0" xfId="7" applyFont="1" applyFill="1" applyBorder="1" applyAlignment="1">
      <alignment horizontal="left" vertical="top" wrapText="1"/>
    </xf>
    <xf numFmtId="0" fontId="2" fillId="0" borderId="9" xfId="3" applyFont="1" applyFill="1" applyBorder="1" applyAlignment="1">
      <alignment horizontal="right" vertical="top"/>
    </xf>
    <xf numFmtId="0" fontId="17" fillId="0" borderId="9" xfId="5" applyFont="1" applyFill="1" applyBorder="1" applyAlignment="1">
      <alignment vertical="top" wrapText="1"/>
    </xf>
    <xf numFmtId="0" fontId="17" fillId="0" borderId="9" xfId="5" applyFont="1" applyFill="1" applyBorder="1" applyAlignment="1">
      <alignment horizontal="center"/>
    </xf>
    <xf numFmtId="0" fontId="17" fillId="0" borderId="9" xfId="5" applyFont="1" applyFill="1" applyBorder="1" applyAlignment="1">
      <alignment horizontal="right"/>
    </xf>
    <xf numFmtId="164" fontId="17" fillId="0" borderId="9" xfId="5" applyNumberFormat="1" applyFont="1" applyFill="1" applyBorder="1" applyAlignment="1">
      <alignment horizontal="right"/>
    </xf>
    <xf numFmtId="0" fontId="3" fillId="0" borderId="0" xfId="7" applyFont="1" applyFill="1" applyBorder="1" applyAlignment="1">
      <alignment vertical="top" wrapText="1"/>
    </xf>
    <xf numFmtId="164" fontId="3" fillId="0" borderId="19" xfId="1" applyNumberFormat="1" applyFont="1" applyFill="1" applyBorder="1" applyAlignment="1" applyProtection="1">
      <alignment horizontal="right"/>
      <protection locked="0"/>
    </xf>
    <xf numFmtId="0" fontId="2" fillId="0" borderId="0" xfId="3" applyFont="1" applyFill="1" applyBorder="1" applyAlignment="1">
      <alignment horizontal="center"/>
    </xf>
    <xf numFmtId="1" fontId="2" fillId="0" borderId="0" xfId="3" applyNumberFormat="1" applyFont="1" applyFill="1" applyBorder="1" applyAlignment="1">
      <alignment horizontal="center"/>
    </xf>
    <xf numFmtId="0" fontId="2" fillId="0" borderId="0" xfId="3" applyFont="1" applyFill="1" applyBorder="1" applyAlignment="1">
      <alignment horizontal="right" vertical="center"/>
    </xf>
    <xf numFmtId="0" fontId="8" fillId="0" borderId="0" xfId="3" applyFont="1" applyFill="1" applyBorder="1" applyAlignment="1">
      <alignment horizontal="left" vertical="top" wrapText="1"/>
    </xf>
    <xf numFmtId="0" fontId="17" fillId="0" borderId="0" xfId="5" applyFont="1" applyFill="1" applyAlignment="1">
      <alignment horizontal="left" wrapText="1"/>
    </xf>
    <xf numFmtId="0" fontId="17" fillId="0" borderId="0" xfId="5" applyFont="1" applyFill="1" applyAlignment="1">
      <alignment horizontal="center" wrapText="1"/>
    </xf>
    <xf numFmtId="0" fontId="17" fillId="0" borderId="0" xfId="5" applyFont="1" applyFill="1" applyBorder="1" applyAlignment="1" applyProtection="1">
      <alignment horizontal="right" wrapText="1"/>
      <protection locked="0"/>
    </xf>
    <xf numFmtId="0" fontId="2" fillId="0" borderId="0" xfId="5" applyFont="1" applyFill="1" applyBorder="1" applyAlignment="1">
      <alignment horizontal="center"/>
    </xf>
    <xf numFmtId="1" fontId="2" fillId="0" borderId="0" xfId="5" applyNumberFormat="1" applyFont="1" applyFill="1" applyBorder="1" applyAlignment="1">
      <alignment horizontal="center"/>
    </xf>
    <xf numFmtId="0" fontId="24" fillId="0" borderId="0" xfId="3" applyFont="1" applyFill="1" applyBorder="1" applyAlignment="1">
      <alignment horizontal="right" vertical="top"/>
    </xf>
    <xf numFmtId="0" fontId="2" fillId="0" borderId="0" xfId="0" applyFont="1" applyAlignment="1">
      <alignment horizontal="left" vertical="center" wrapText="1"/>
    </xf>
    <xf numFmtId="0" fontId="2" fillId="0" borderId="0" xfId="0" applyFont="1" applyFill="1" applyBorder="1" applyAlignment="1">
      <alignment horizontal="center" wrapText="1"/>
    </xf>
    <xf numFmtId="3" fontId="2" fillId="0" borderId="0" xfId="0" applyNumberFormat="1" applyFont="1" applyBorder="1" applyAlignment="1">
      <alignment horizontal="center"/>
    </xf>
    <xf numFmtId="4" fontId="2" fillId="6" borderId="18" xfId="1" applyNumberFormat="1" applyFont="1" applyFill="1" applyBorder="1" applyAlignment="1" applyProtection="1">
      <alignment horizontal="right"/>
      <protection locked="0"/>
    </xf>
    <xf numFmtId="4" fontId="2" fillId="0" borderId="0" xfId="7" applyNumberFormat="1" applyFont="1" applyAlignment="1">
      <alignment horizontal="right"/>
    </xf>
    <xf numFmtId="0" fontId="2" fillId="0" borderId="0" xfId="5" applyFont="1" applyFill="1" applyAlignment="1">
      <alignment horizontal="left" wrapText="1"/>
    </xf>
    <xf numFmtId="166" fontId="2" fillId="0" borderId="0" xfId="5" applyNumberFormat="1" applyFont="1" applyFill="1" applyBorder="1" applyAlignment="1">
      <alignment horizontal="right" vertical="top"/>
    </xf>
    <xf numFmtId="3" fontId="2" fillId="0" borderId="0" xfId="3" applyNumberFormat="1" applyFont="1" applyFill="1" applyBorder="1" applyAlignment="1">
      <alignment horizontal="center"/>
    </xf>
    <xf numFmtId="4" fontId="2" fillId="0" borderId="0" xfId="1" applyNumberFormat="1" applyFont="1" applyFill="1" applyBorder="1" applyAlignment="1" applyProtection="1">
      <alignment horizontal="right"/>
      <protection locked="0"/>
    </xf>
    <xf numFmtId="0" fontId="17" fillId="0" borderId="0" xfId="0" applyFont="1" applyFill="1" applyAlignment="1">
      <alignment horizontal="left" wrapText="1"/>
    </xf>
    <xf numFmtId="0" fontId="17" fillId="0" borderId="0" xfId="0" applyFont="1" applyFill="1" applyAlignment="1">
      <alignment horizontal="center" wrapText="1"/>
    </xf>
    <xf numFmtId="166" fontId="2" fillId="0" borderId="0" xfId="0" applyNumberFormat="1" applyFont="1" applyFill="1" applyBorder="1" applyAlignment="1">
      <alignment horizontal="right" vertical="top"/>
    </xf>
    <xf numFmtId="0" fontId="17" fillId="0" borderId="0" xfId="0" applyFont="1" applyFill="1" applyBorder="1" applyAlignment="1" applyProtection="1">
      <alignment horizontal="right" wrapText="1"/>
      <protection locked="0"/>
    </xf>
    <xf numFmtId="1" fontId="2" fillId="0" borderId="0" xfId="7" applyNumberFormat="1" applyFont="1" applyFill="1" applyBorder="1" applyAlignment="1">
      <alignment horizontal="right" vertical="top"/>
    </xf>
    <xf numFmtId="4" fontId="25" fillId="0" borderId="0" xfId="0" applyNumberFormat="1" applyFont="1" applyFill="1" applyBorder="1" applyAlignment="1">
      <alignment horizontal="right" vertical="top"/>
    </xf>
    <xf numFmtId="0" fontId="25" fillId="0" borderId="0" xfId="0" applyFont="1" applyFill="1" applyAlignment="1">
      <alignment horizontal="right" vertical="top"/>
    </xf>
    <xf numFmtId="0" fontId="2" fillId="0" borderId="0" xfId="5" applyFont="1" applyFill="1" applyBorder="1" applyAlignment="1">
      <alignment horizontal="justify" vertical="top" wrapText="1"/>
    </xf>
    <xf numFmtId="0" fontId="2" fillId="0" borderId="9" xfId="5" applyFont="1" applyFill="1" applyBorder="1" applyAlignment="1">
      <alignment horizontal="justify" vertical="top" wrapText="1"/>
    </xf>
    <xf numFmtId="0" fontId="2" fillId="0" borderId="9" xfId="5" applyFont="1" applyFill="1" applyBorder="1" applyAlignment="1">
      <alignment horizontal="center"/>
    </xf>
    <xf numFmtId="1" fontId="2" fillId="0" borderId="9" xfId="3" applyNumberFormat="1" applyFont="1" applyFill="1" applyBorder="1" applyAlignment="1">
      <alignment horizontal="center"/>
    </xf>
    <xf numFmtId="164" fontId="2" fillId="0" borderId="9" xfId="1" applyNumberFormat="1" applyFont="1" applyBorder="1" applyAlignment="1" applyProtection="1">
      <alignment horizontal="right"/>
      <protection locked="0"/>
    </xf>
    <xf numFmtId="164" fontId="2" fillId="0" borderId="9" xfId="1" applyNumberFormat="1" applyFont="1" applyBorder="1" applyAlignment="1" applyProtection="1">
      <alignment horizontal="right"/>
    </xf>
    <xf numFmtId="0" fontId="3" fillId="0" borderId="0" xfId="3" applyFont="1" applyFill="1" applyAlignment="1">
      <alignment horizontal="left" vertical="top" wrapText="1"/>
    </xf>
    <xf numFmtId="0" fontId="2" fillId="0" borderId="0" xfId="3" applyFont="1" applyFill="1" applyAlignment="1">
      <alignment horizontal="center"/>
    </xf>
    <xf numFmtId="3" fontId="2" fillId="0" borderId="0" xfId="3" applyNumberFormat="1" applyFont="1" applyFill="1" applyAlignment="1">
      <alignment horizontal="center"/>
    </xf>
    <xf numFmtId="0" fontId="2" fillId="0" borderId="0" xfId="3" applyFont="1" applyFill="1" applyAlignment="1">
      <alignment horizontal="right" vertical="top"/>
    </xf>
    <xf numFmtId="0" fontId="2" fillId="0" borderId="0" xfId="3" quotePrefix="1" applyFont="1" applyFill="1" applyAlignment="1">
      <alignment horizontal="right" vertical="top"/>
    </xf>
    <xf numFmtId="0" fontId="17" fillId="0" borderId="0" xfId="0" applyFont="1" applyAlignment="1">
      <alignment horizontal="center" wrapText="1"/>
    </xf>
    <xf numFmtId="0" fontId="17" fillId="0" borderId="9" xfId="0" applyFont="1" applyFill="1" applyBorder="1" applyAlignment="1">
      <alignment horizontal="right"/>
    </xf>
    <xf numFmtId="0" fontId="17" fillId="0" borderId="9" xfId="0" applyFont="1" applyFill="1" applyBorder="1" applyAlignment="1">
      <alignment horizontal="center" wrapText="1"/>
    </xf>
    <xf numFmtId="0" fontId="17" fillId="0" borderId="9" xfId="0" applyFont="1" applyFill="1" applyBorder="1" applyAlignment="1" applyProtection="1">
      <alignment horizontal="right" wrapText="1"/>
      <protection locked="0"/>
    </xf>
    <xf numFmtId="0" fontId="3" fillId="0" borderId="0" xfId="3" applyFont="1" applyFill="1" applyBorder="1" applyAlignment="1">
      <alignment horizontal="justify" vertical="top" wrapText="1"/>
    </xf>
    <xf numFmtId="165" fontId="17" fillId="0" borderId="0" xfId="0" applyNumberFormat="1" applyFont="1" applyFill="1" applyAlignment="1">
      <alignment horizontal="right"/>
    </xf>
    <xf numFmtId="0" fontId="2" fillId="0" borderId="0" xfId="7" applyFont="1" applyFill="1" applyAlignment="1">
      <alignment horizontal="center"/>
    </xf>
    <xf numFmtId="3" fontId="2" fillId="0" borderId="0" xfId="7" applyNumberFormat="1" applyFont="1" applyFill="1" applyAlignment="1">
      <alignment horizontal="center"/>
    </xf>
    <xf numFmtId="0" fontId="2" fillId="0" borderId="0" xfId="6" applyFont="1" applyFill="1" applyBorder="1" applyAlignment="1">
      <alignment horizontal="right" vertical="center" wrapText="1"/>
    </xf>
    <xf numFmtId="0" fontId="2" fillId="0" borderId="9" xfId="0" applyFont="1" applyFill="1" applyBorder="1" applyAlignment="1">
      <alignment horizontal="left" vertical="top" wrapText="1"/>
    </xf>
    <xf numFmtId="0" fontId="2" fillId="0" borderId="9" xfId="0" applyFont="1" applyFill="1" applyBorder="1" applyAlignment="1">
      <alignment horizontal="center" wrapText="1"/>
    </xf>
    <xf numFmtId="2" fontId="2" fillId="0" borderId="9" xfId="0" applyNumberFormat="1" applyFont="1" applyFill="1" applyBorder="1" applyAlignment="1">
      <alignment horizontal="center"/>
    </xf>
    <xf numFmtId="164" fontId="2" fillId="0" borderId="9" xfId="1" applyNumberFormat="1" applyFont="1" applyFill="1" applyBorder="1" applyAlignment="1" applyProtection="1">
      <alignment horizontal="right"/>
      <protection locked="0"/>
    </xf>
    <xf numFmtId="164" fontId="2" fillId="0" borderId="9" xfId="1" applyNumberFormat="1" applyFont="1" applyFill="1" applyBorder="1" applyAlignment="1" applyProtection="1">
      <alignment horizontal="right"/>
    </xf>
    <xf numFmtId="166" fontId="2" fillId="0" borderId="0" xfId="7" applyNumberFormat="1" applyFont="1" applyFill="1" applyAlignment="1">
      <alignment horizontal="right" vertical="top"/>
    </xf>
    <xf numFmtId="0" fontId="2" fillId="0" borderId="0" xfId="5" applyFont="1" applyFill="1" applyBorder="1" applyAlignment="1">
      <alignment horizontal="left" vertical="top" wrapText="1"/>
    </xf>
    <xf numFmtId="0" fontId="2" fillId="0" borderId="0" xfId="5" applyFont="1" applyFill="1" applyBorder="1" applyAlignment="1">
      <alignment horizontal="right"/>
    </xf>
    <xf numFmtId="1" fontId="2" fillId="0" borderId="0" xfId="7" applyNumberFormat="1" applyFont="1" applyFill="1" applyAlignment="1">
      <alignment horizontal="left" vertical="top"/>
    </xf>
    <xf numFmtId="49" fontId="2" fillId="0" borderId="0" xfId="5" applyNumberFormat="1" applyFont="1" applyFill="1" applyAlignment="1">
      <alignment horizontal="left" vertical="top" wrapText="1"/>
    </xf>
    <xf numFmtId="0" fontId="2" fillId="0" borderId="0" xfId="5" applyFont="1" applyFill="1" applyAlignment="1">
      <alignment horizontal="right"/>
    </xf>
    <xf numFmtId="4" fontId="17" fillId="0" borderId="0" xfId="5" applyNumberFormat="1" applyFont="1" applyFill="1" applyBorder="1" applyAlignment="1" applyProtection="1">
      <alignment horizontal="right"/>
      <protection locked="0"/>
    </xf>
    <xf numFmtId="0" fontId="2" fillId="0" borderId="9" xfId="3" applyFont="1" applyFill="1" applyBorder="1" applyAlignment="1">
      <alignment vertical="top"/>
    </xf>
    <xf numFmtId="0" fontId="2" fillId="0" borderId="9" xfId="5" applyFont="1" applyFill="1" applyBorder="1" applyAlignment="1">
      <alignment horizontal="right" wrapText="1"/>
    </xf>
    <xf numFmtId="3" fontId="2" fillId="0" borderId="9" xfId="5" applyNumberFormat="1" applyFont="1" applyFill="1" applyBorder="1" applyAlignment="1">
      <alignment horizontal="center" wrapText="1"/>
    </xf>
    <xf numFmtId="4" fontId="2" fillId="0" borderId="9" xfId="1" applyNumberFormat="1" applyFont="1" applyFill="1" applyBorder="1" applyAlignment="1" applyProtection="1">
      <alignment horizontal="right"/>
      <protection locked="0"/>
    </xf>
    <xf numFmtId="165" fontId="2" fillId="0" borderId="9" xfId="1" applyNumberFormat="1" applyFont="1" applyFill="1" applyBorder="1" applyAlignment="1" applyProtection="1">
      <alignment horizontal="right"/>
    </xf>
    <xf numFmtId="0" fontId="2" fillId="0" borderId="0" xfId="5" applyFont="1" applyFill="1" applyBorder="1" applyAlignment="1" applyProtection="1">
      <alignment horizontal="left"/>
      <protection locked="0"/>
    </xf>
    <xf numFmtId="0" fontId="2" fillId="0" borderId="0" xfId="5" applyNumberFormat="1" applyFont="1" applyFill="1" applyBorder="1" applyAlignment="1" applyProtection="1">
      <alignment horizontal="left" vertical="top" wrapText="1"/>
      <protection locked="0"/>
    </xf>
    <xf numFmtId="0" fontId="2" fillId="0" borderId="0" xfId="5" applyFont="1" applyFill="1" applyBorder="1" applyAlignment="1" applyProtection="1">
      <alignment horizontal="right"/>
      <protection locked="0"/>
    </xf>
    <xf numFmtId="3" fontId="2" fillId="0" borderId="0" xfId="5" applyNumberFormat="1" applyFont="1" applyFill="1" applyBorder="1" applyAlignment="1" applyProtection="1">
      <alignment horizontal="right"/>
      <protection locked="0"/>
    </xf>
    <xf numFmtId="166" fontId="2" fillId="0" borderId="0" xfId="6" applyNumberFormat="1" applyFont="1" applyFill="1" applyBorder="1" applyAlignment="1">
      <alignment horizontal="right" vertical="top" wrapText="1"/>
    </xf>
    <xf numFmtId="1" fontId="2" fillId="0" borderId="0" xfId="3" applyNumberFormat="1" applyFont="1" applyFill="1" applyBorder="1" applyAlignment="1">
      <alignment horizontal="right"/>
    </xf>
    <xf numFmtId="166" fontId="2" fillId="0" borderId="0" xfId="7" applyNumberFormat="1" applyFont="1" applyFill="1" applyAlignment="1" applyProtection="1">
      <alignment vertical="top"/>
      <protection locked="0"/>
    </xf>
    <xf numFmtId="0" fontId="17" fillId="0" borderId="0" xfId="5" applyFont="1" applyFill="1" applyBorder="1" applyAlignment="1" applyProtection="1">
      <alignment horizontal="right"/>
      <protection locked="0"/>
    </xf>
    <xf numFmtId="0" fontId="2" fillId="0" borderId="0" xfId="7" applyFont="1" applyFill="1" applyBorder="1" applyAlignment="1">
      <alignment horizontal="right"/>
    </xf>
    <xf numFmtId="1" fontId="2" fillId="0" borderId="0" xfId="7" applyNumberFormat="1" applyFont="1" applyFill="1" applyBorder="1" applyAlignment="1"/>
    <xf numFmtId="0" fontId="17" fillId="0" borderId="9" xfId="5" applyFont="1" applyFill="1" applyBorder="1" applyAlignment="1">
      <alignment horizontal="center" wrapText="1"/>
    </xf>
    <xf numFmtId="3" fontId="17" fillId="0" borderId="9" xfId="5" applyNumberFormat="1" applyFont="1" applyFill="1" applyBorder="1" applyAlignment="1">
      <alignment horizontal="center" wrapText="1"/>
    </xf>
    <xf numFmtId="4" fontId="17" fillId="0" borderId="9" xfId="5" applyNumberFormat="1" applyFont="1" applyFill="1" applyBorder="1" applyAlignment="1" applyProtection="1">
      <alignment horizontal="right" wrapText="1"/>
      <protection locked="0"/>
    </xf>
    <xf numFmtId="165" fontId="17" fillId="0" borderId="9" xfId="5" applyNumberFormat="1" applyFont="1" applyFill="1" applyBorder="1" applyAlignment="1">
      <alignment horizontal="right"/>
    </xf>
    <xf numFmtId="0" fontId="3" fillId="0" borderId="0" xfId="3" applyFont="1" applyFill="1" applyBorder="1" applyAlignment="1">
      <alignment horizontal="left" vertical="top"/>
    </xf>
    <xf numFmtId="1" fontId="2" fillId="0" borderId="0" xfId="5" applyNumberFormat="1" applyFont="1" applyFill="1" applyBorder="1" applyAlignment="1"/>
    <xf numFmtId="0" fontId="2" fillId="0" borderId="0" xfId="5" applyFont="1" applyFill="1" applyBorder="1" applyAlignment="1">
      <alignment horizontal="left" vertical="top"/>
    </xf>
    <xf numFmtId="49" fontId="2" fillId="0" borderId="0" xfId="5" applyNumberFormat="1" applyFont="1" applyFill="1" applyBorder="1" applyAlignment="1">
      <alignment horizontal="left" vertical="top" wrapText="1"/>
    </xf>
    <xf numFmtId="49" fontId="2" fillId="0" borderId="0" xfId="5" applyNumberFormat="1" applyFont="1" applyFill="1" applyBorder="1" applyAlignment="1">
      <alignment horizontal="center" vertical="center" wrapText="1"/>
    </xf>
    <xf numFmtId="0" fontId="2" fillId="0" borderId="0" xfId="7" applyNumberFormat="1" applyFont="1" applyFill="1" applyAlignment="1">
      <alignment horizontal="center"/>
    </xf>
    <xf numFmtId="4" fontId="2" fillId="0" borderId="0" xfId="7" applyNumberFormat="1" applyFont="1" applyFill="1" applyAlignment="1">
      <alignment horizontal="right"/>
    </xf>
    <xf numFmtId="0" fontId="3" fillId="0" borderId="0" xfId="7" applyFont="1" applyFill="1" applyAlignment="1">
      <alignment horizontal="left" vertical="top" wrapText="1"/>
    </xf>
    <xf numFmtId="1" fontId="2" fillId="0" borderId="0" xfId="7" applyNumberFormat="1" applyFont="1" applyFill="1" applyBorder="1" applyAlignment="1">
      <alignment horizontal="left" vertical="top"/>
    </xf>
    <xf numFmtId="0" fontId="2" fillId="0" borderId="0" xfId="3" applyFont="1" applyFill="1" applyBorder="1" applyAlignment="1">
      <alignment vertical="top"/>
    </xf>
    <xf numFmtId="0" fontId="2" fillId="0" borderId="0" xfId="5" applyFont="1" applyFill="1" applyBorder="1" applyAlignment="1">
      <alignment horizontal="right" vertical="top"/>
    </xf>
    <xf numFmtId="0" fontId="17" fillId="0" borderId="9" xfId="5" applyFont="1" applyBorder="1" applyAlignment="1">
      <alignment horizontal="center" wrapText="1"/>
    </xf>
    <xf numFmtId="0" fontId="3" fillId="0" borderId="0" xfId="1" applyFont="1" applyFill="1" applyBorder="1" applyAlignment="1">
      <alignment horizontal="right"/>
    </xf>
    <xf numFmtId="3" fontId="2" fillId="0" borderId="0" xfId="1" applyNumberFormat="1" applyFont="1" applyFill="1" applyBorder="1" applyAlignment="1">
      <alignment horizontal="right"/>
    </xf>
    <xf numFmtId="3" fontId="3" fillId="0" borderId="0" xfId="1" applyNumberFormat="1" applyFont="1" applyFill="1" applyBorder="1" applyAlignment="1" applyProtection="1">
      <alignment horizontal="right"/>
    </xf>
    <xf numFmtId="0" fontId="3" fillId="0" borderId="19" xfId="1" applyFont="1" applyFill="1" applyBorder="1" applyAlignment="1" applyProtection="1">
      <alignment horizontal="right"/>
    </xf>
    <xf numFmtId="3" fontId="3" fillId="0" borderId="19" xfId="1" applyNumberFormat="1" applyFont="1" applyFill="1" applyBorder="1" applyAlignment="1" applyProtection="1">
      <alignment horizontal="right"/>
    </xf>
    <xf numFmtId="3" fontId="2" fillId="0" borderId="0" xfId="5" applyNumberFormat="1" applyFont="1" applyFill="1" applyBorder="1" applyAlignment="1">
      <alignment horizontal="right"/>
    </xf>
    <xf numFmtId="165" fontId="17" fillId="0" borderId="0" xfId="5" applyNumberFormat="1" applyFont="1" applyFill="1" applyBorder="1" applyAlignment="1">
      <alignment horizontal="right"/>
    </xf>
    <xf numFmtId="0" fontId="2" fillId="0" borderId="0" xfId="0" applyFont="1" applyFill="1" applyBorder="1" applyAlignment="1">
      <alignment horizontal="right"/>
    </xf>
    <xf numFmtId="1" fontId="2" fillId="0" borderId="0" xfId="0" applyNumberFormat="1" applyFont="1" applyFill="1" applyBorder="1" applyAlignment="1">
      <alignment horizontal="right"/>
    </xf>
    <xf numFmtId="0" fontId="2" fillId="0" borderId="0" xfId="0" applyFont="1" applyFill="1" applyBorder="1" applyAlignment="1">
      <alignment horizontal="right" vertical="top"/>
    </xf>
    <xf numFmtId="1" fontId="2" fillId="0" borderId="0" xfId="5" applyNumberFormat="1" applyFont="1" applyFill="1" applyBorder="1" applyAlignment="1">
      <alignment horizontal="right"/>
    </xf>
    <xf numFmtId="0" fontId="2" fillId="0" borderId="0" xfId="5" applyFont="1" applyBorder="1" applyAlignment="1">
      <alignment horizontal="right"/>
    </xf>
    <xf numFmtId="168" fontId="2" fillId="0" borderId="0" xfId="8" applyNumberFormat="1" applyFont="1" applyFill="1" applyBorder="1" applyAlignment="1" applyProtection="1">
      <alignment horizontal="right"/>
      <protection locked="0"/>
    </xf>
    <xf numFmtId="2" fontId="17" fillId="0" borderId="0" xfId="5" applyNumberFormat="1" applyFont="1" applyBorder="1" applyAlignment="1">
      <alignment horizontal="right"/>
    </xf>
    <xf numFmtId="166" fontId="2" fillId="0" borderId="0" xfId="1" applyNumberFormat="1" applyFont="1" applyFill="1" applyAlignment="1" applyProtection="1">
      <alignment horizontal="right" vertical="top"/>
    </xf>
    <xf numFmtId="168" fontId="2" fillId="0" borderId="0" xfId="8" applyNumberFormat="1" applyFont="1" applyFill="1" applyBorder="1" applyAlignment="1">
      <alignment horizontal="right"/>
    </xf>
    <xf numFmtId="1" fontId="2" fillId="0" borderId="0" xfId="7" applyNumberFormat="1" applyFont="1" applyFill="1" applyAlignment="1" applyProtection="1">
      <alignment vertical="top"/>
      <protection locked="0"/>
    </xf>
    <xf numFmtId="0" fontId="17" fillId="0" borderId="0" xfId="5" applyFont="1" applyFill="1" applyAlignment="1">
      <alignment horizontal="right" wrapText="1"/>
    </xf>
    <xf numFmtId="3" fontId="17" fillId="0" borderId="0" xfId="5" applyNumberFormat="1" applyFont="1" applyFill="1" applyAlignment="1">
      <alignment horizontal="right" wrapText="1"/>
    </xf>
    <xf numFmtId="0" fontId="2" fillId="0" borderId="0" xfId="5" applyFont="1" applyFill="1" applyBorder="1" applyAlignment="1">
      <alignment horizontal="right" wrapText="1"/>
    </xf>
    <xf numFmtId="3" fontId="2" fillId="0" borderId="0" xfId="5" applyNumberFormat="1" applyFont="1" applyFill="1" applyBorder="1" applyAlignment="1">
      <alignment horizontal="right" wrapText="1"/>
    </xf>
    <xf numFmtId="4" fontId="17" fillId="0" borderId="0" xfId="5" applyNumberFormat="1" applyFont="1" applyFill="1" applyBorder="1" applyAlignment="1" applyProtection="1">
      <alignment horizontal="right" wrapText="1"/>
      <protection locked="0"/>
    </xf>
    <xf numFmtId="2" fontId="2" fillId="0" borderId="0" xfId="0" applyNumberFormat="1" applyFont="1" applyFill="1" applyBorder="1" applyAlignment="1">
      <alignment horizontal="right"/>
    </xf>
    <xf numFmtId="4" fontId="2" fillId="0" borderId="0" xfId="7" applyNumberFormat="1" applyFont="1" applyFill="1" applyAlignment="1" applyProtection="1">
      <alignment horizontal="right"/>
      <protection locked="0"/>
    </xf>
    <xf numFmtId="0" fontId="2" fillId="0" borderId="0" xfId="0" applyFont="1" applyFill="1" applyBorder="1" applyAlignment="1">
      <alignment horizontal="justify" vertical="top" wrapText="1"/>
    </xf>
    <xf numFmtId="2" fontId="2" fillId="0" borderId="0" xfId="7" applyNumberFormat="1" applyFont="1" applyFill="1" applyAlignment="1">
      <alignment horizontal="right"/>
    </xf>
    <xf numFmtId="1" fontId="2" fillId="0" borderId="0" xfId="0" applyNumberFormat="1" applyFont="1" applyFill="1" applyBorder="1" applyAlignment="1">
      <alignment horizontal="center"/>
    </xf>
    <xf numFmtId="166" fontId="2" fillId="0" borderId="9" xfId="3" applyNumberFormat="1" applyFont="1" applyFill="1" applyBorder="1" applyAlignment="1">
      <alignment horizontal="right" vertical="top"/>
    </xf>
    <xf numFmtId="0" fontId="2" fillId="0" borderId="9" xfId="3" applyFont="1" applyFill="1" applyBorder="1" applyAlignment="1">
      <alignment horizontal="left" vertical="top" wrapText="1"/>
    </xf>
    <xf numFmtId="0" fontId="2" fillId="0" borderId="9" xfId="3" applyFont="1" applyFill="1" applyBorder="1" applyAlignment="1">
      <alignment horizontal="right"/>
    </xf>
    <xf numFmtId="2" fontId="2" fillId="0" borderId="9" xfId="3" applyNumberFormat="1" applyFont="1" applyFill="1" applyBorder="1" applyAlignment="1">
      <alignment horizontal="right"/>
    </xf>
    <xf numFmtId="164" fontId="3" fillId="0" borderId="9" xfId="1" applyNumberFormat="1" applyFont="1" applyFill="1" applyBorder="1" applyAlignment="1" applyProtection="1">
      <alignment horizontal="right"/>
      <protection locked="0"/>
    </xf>
    <xf numFmtId="0" fontId="3" fillId="0" borderId="0" xfId="2" applyFont="1" applyAlignment="1">
      <alignment horizontal="right" vertical="top"/>
    </xf>
    <xf numFmtId="0" fontId="3" fillId="0" borderId="9" xfId="2" applyFont="1" applyBorder="1" applyAlignment="1"/>
    <xf numFmtId="0" fontId="3" fillId="0" borderId="0" xfId="2" applyFont="1" applyBorder="1" applyAlignment="1">
      <alignment horizontal="left"/>
    </xf>
    <xf numFmtId="0" fontId="2" fillId="0" borderId="17" xfId="2" applyFont="1" applyBorder="1" applyAlignment="1">
      <alignment horizontal="right" vertical="top"/>
    </xf>
    <xf numFmtId="0" fontId="2" fillId="0" borderId="17" xfId="2" applyFont="1" applyBorder="1" applyAlignment="1"/>
    <xf numFmtId="164" fontId="2" fillId="0" borderId="17" xfId="2" applyNumberFormat="1" applyFont="1" applyBorder="1" applyAlignment="1">
      <alignment horizontal="right"/>
    </xf>
    <xf numFmtId="4" fontId="9" fillId="0" borderId="6" xfId="2" applyNumberFormat="1" applyFont="1" applyBorder="1"/>
    <xf numFmtId="0" fontId="3" fillId="0" borderId="0" xfId="1" applyFont="1" applyBorder="1" applyAlignment="1">
      <alignment horizontal="right" vertical="top"/>
    </xf>
    <xf numFmtId="0" fontId="3" fillId="0" borderId="0" xfId="1" applyFont="1" applyBorder="1" applyAlignment="1">
      <alignment horizontal="left" vertical="top" wrapText="1"/>
    </xf>
    <xf numFmtId="0" fontId="3" fillId="0" borderId="0" xfId="1" applyFont="1" applyBorder="1" applyAlignment="1" applyProtection="1">
      <alignment horizontal="right" vertical="top"/>
    </xf>
    <xf numFmtId="0" fontId="3" fillId="0" borderId="19" xfId="1" applyFont="1" applyBorder="1" applyAlignment="1" applyProtection="1">
      <alignment horizontal="left" vertical="top" wrapText="1"/>
    </xf>
    <xf numFmtId="0" fontId="17" fillId="0" borderId="0" xfId="0" applyFont="1" applyAlignment="1">
      <alignment vertical="top"/>
    </xf>
    <xf numFmtId="0" fontId="17" fillId="0" borderId="0" xfId="0" applyFont="1" applyAlignment="1">
      <alignment horizontal="left" vertical="top" wrapText="1"/>
    </xf>
    <xf numFmtId="166" fontId="2" fillId="0" borderId="0" xfId="1" applyNumberFormat="1" applyFont="1" applyAlignment="1">
      <alignment vertical="top"/>
    </xf>
    <xf numFmtId="0" fontId="29" fillId="0" borderId="0" xfId="0" applyFont="1" applyAlignment="1"/>
    <xf numFmtId="0" fontId="29" fillId="0" borderId="0" xfId="0" applyFont="1" applyAlignment="1">
      <alignment horizontal="right" vertical="top"/>
    </xf>
    <xf numFmtId="0" fontId="2" fillId="0" borderId="0" xfId="9" applyFont="1" applyAlignment="1">
      <alignment horizontal="right" vertical="top"/>
    </xf>
    <xf numFmtId="0" fontId="2" fillId="0" borderId="9" xfId="9" applyFont="1" applyBorder="1" applyAlignment="1">
      <alignment horizontal="right" vertical="top"/>
    </xf>
    <xf numFmtId="0" fontId="2" fillId="0" borderId="0" xfId="3" applyFont="1" applyFill="1" applyBorder="1" applyAlignment="1">
      <alignment horizontal="right" vertical="top"/>
    </xf>
    <xf numFmtId="1" fontId="2" fillId="0" borderId="0" xfId="0" applyNumberFormat="1" applyFont="1" applyBorder="1" applyAlignment="1">
      <alignment vertical="top" wrapText="1"/>
    </xf>
    <xf numFmtId="0" fontId="17" fillId="0" borderId="9" xfId="0" applyFont="1" applyFill="1" applyBorder="1" applyAlignment="1">
      <alignment vertical="top" wrapText="1"/>
    </xf>
    <xf numFmtId="0" fontId="17" fillId="0" borderId="9" xfId="0" applyFont="1" applyFill="1" applyBorder="1" applyAlignment="1">
      <alignment horizontal="center"/>
    </xf>
    <xf numFmtId="164" fontId="17" fillId="0" borderId="9" xfId="0" applyNumberFormat="1" applyFont="1" applyFill="1" applyBorder="1" applyAlignment="1">
      <alignment horizontal="right"/>
    </xf>
    <xf numFmtId="0" fontId="2" fillId="0" borderId="0" xfId="3" applyFont="1" applyFill="1" applyBorder="1" applyAlignment="1">
      <alignment horizontal="justify" vertical="top" wrapText="1"/>
    </xf>
    <xf numFmtId="0" fontId="2" fillId="0" borderId="0" xfId="0" applyFont="1" applyFill="1" applyAlignment="1">
      <alignment horizontal="right"/>
    </xf>
    <xf numFmtId="0" fontId="2" fillId="0" borderId="0" xfId="3" quotePrefix="1" applyFont="1" applyFill="1" applyBorder="1" applyAlignment="1">
      <alignment horizontal="right" vertical="top"/>
    </xf>
    <xf numFmtId="0" fontId="2" fillId="0" borderId="9" xfId="3" quotePrefix="1" applyFont="1" applyFill="1" applyBorder="1" applyAlignment="1">
      <alignment horizontal="right" vertical="top"/>
    </xf>
    <xf numFmtId="0" fontId="3" fillId="0" borderId="0" xfId="3" applyFont="1" applyFill="1" applyBorder="1" applyAlignment="1">
      <alignment horizontal="right" vertical="top"/>
    </xf>
    <xf numFmtId="49" fontId="2" fillId="0" borderId="0" xfId="0" applyNumberFormat="1" applyFont="1" applyFill="1" applyBorder="1" applyAlignment="1">
      <alignment horizontal="right" vertical="center" wrapText="1"/>
    </xf>
    <xf numFmtId="0" fontId="3" fillId="0" borderId="0" xfId="9" applyFont="1" applyAlignment="1">
      <alignment horizontal="right" vertical="top"/>
    </xf>
    <xf numFmtId="0" fontId="3" fillId="0" borderId="9" xfId="9" applyFont="1" applyBorder="1" applyAlignment="1"/>
    <xf numFmtId="164" fontId="3" fillId="0" borderId="9" xfId="9" applyNumberFormat="1" applyFont="1" applyBorder="1"/>
    <xf numFmtId="0" fontId="2" fillId="0" borderId="9" xfId="9" applyFont="1" applyBorder="1" applyAlignment="1">
      <alignment horizontal="right"/>
    </xf>
    <xf numFmtId="0" fontId="3" fillId="0" borderId="16" xfId="9" applyFont="1" applyBorder="1" applyAlignment="1">
      <alignment horizontal="left"/>
    </xf>
    <xf numFmtId="164" fontId="3" fillId="0" borderId="16" xfId="9" applyNumberFormat="1" applyFont="1" applyBorder="1" applyAlignment="1">
      <alignment horizontal="right"/>
    </xf>
    <xf numFmtId="0" fontId="3" fillId="0" borderId="17" xfId="9" applyFont="1" applyBorder="1" applyAlignment="1"/>
    <xf numFmtId="0" fontId="3" fillId="0" borderId="17" xfId="9" applyFont="1" applyBorder="1" applyAlignment="1">
      <alignment horizontal="left"/>
    </xf>
    <xf numFmtId="164" fontId="2" fillId="0" borderId="17" xfId="2" applyNumberFormat="1" applyFont="1" applyBorder="1"/>
    <xf numFmtId="164" fontId="3" fillId="0" borderId="17" xfId="9" applyNumberFormat="1" applyFont="1" applyBorder="1" applyAlignment="1">
      <alignment horizontal="right"/>
    </xf>
    <xf numFmtId="0" fontId="2" fillId="0" borderId="0" xfId="9" applyFont="1" applyAlignment="1">
      <alignment horizontal="right"/>
    </xf>
    <xf numFmtId="0" fontId="2" fillId="0" borderId="0" xfId="9" applyFont="1" applyBorder="1" applyAlignment="1"/>
    <xf numFmtId="164" fontId="2" fillId="0" borderId="0" xfId="9" applyNumberFormat="1" applyFont="1" applyBorder="1" applyAlignment="1">
      <alignment horizontal="right"/>
    </xf>
    <xf numFmtId="49" fontId="2" fillId="0" borderId="0" xfId="9" applyNumberFormat="1" applyFont="1" applyAlignment="1">
      <alignment horizontal="center"/>
    </xf>
    <xf numFmtId="0" fontId="3" fillId="0" borderId="0" xfId="9" applyFont="1" applyBorder="1" applyAlignment="1"/>
    <xf numFmtId="0" fontId="2" fillId="0" borderId="6" xfId="9" applyFont="1" applyBorder="1" applyAlignment="1">
      <alignment horizontal="right" vertical="top"/>
    </xf>
    <xf numFmtId="4" fontId="3" fillId="0" borderId="6" xfId="9" applyNumberFormat="1" applyFont="1" applyBorder="1"/>
    <xf numFmtId="164" fontId="3" fillId="0" borderId="6" xfId="9" applyNumberFormat="1" applyFont="1" applyBorder="1" applyAlignment="1">
      <alignment horizontal="right"/>
    </xf>
    <xf numFmtId="9" fontId="2" fillId="0" borderId="0" xfId="9" applyNumberFormat="1" applyFont="1" applyAlignment="1"/>
    <xf numFmtId="164" fontId="2" fillId="0" borderId="0" xfId="9" applyNumberFormat="1" applyFont="1"/>
    <xf numFmtId="164" fontId="2" fillId="0" borderId="0" xfId="9" applyNumberFormat="1" applyFont="1" applyAlignment="1">
      <alignment horizontal="right"/>
    </xf>
    <xf numFmtId="4" fontId="3" fillId="0" borderId="19" xfId="1" applyNumberFormat="1" applyFont="1" applyFill="1" applyBorder="1" applyAlignment="1" applyProtection="1">
      <alignment horizontal="right"/>
    </xf>
    <xf numFmtId="0" fontId="2" fillId="0" borderId="0" xfId="1" applyFont="1" applyFill="1" applyAlignment="1" applyProtection="1">
      <alignment horizontal="left" vertical="top" wrapText="1"/>
    </xf>
    <xf numFmtId="4" fontId="3" fillId="0" borderId="0" xfId="1" applyNumberFormat="1" applyFont="1" applyFill="1" applyBorder="1" applyAlignment="1" applyProtection="1">
      <alignment horizontal="right"/>
    </xf>
    <xf numFmtId="0" fontId="2" fillId="0" borderId="0" xfId="1" applyFont="1" applyFill="1" applyBorder="1" applyAlignment="1" applyProtection="1">
      <alignment horizontal="center"/>
    </xf>
    <xf numFmtId="3" fontId="2" fillId="0" borderId="0" xfId="1" applyNumberFormat="1" applyFont="1" applyFill="1" applyBorder="1" applyAlignment="1" applyProtection="1">
      <alignment horizontal="center"/>
    </xf>
    <xf numFmtId="4" fontId="2" fillId="0" borderId="0" xfId="1" applyNumberFormat="1" applyFont="1" applyFill="1" applyBorder="1" applyAlignment="1" applyProtection="1">
      <alignment horizontal="right"/>
    </xf>
    <xf numFmtId="0" fontId="2" fillId="0" borderId="9" xfId="3" applyFont="1" applyFill="1" applyBorder="1" applyAlignment="1">
      <alignment horizontal="center"/>
    </xf>
    <xf numFmtId="3" fontId="2" fillId="0" borderId="9" xfId="3" applyNumberFormat="1" applyFont="1" applyFill="1" applyBorder="1" applyAlignment="1">
      <alignment horizontal="center"/>
    </xf>
    <xf numFmtId="4" fontId="2" fillId="0" borderId="9" xfId="1" applyNumberFormat="1" applyFont="1" applyFill="1" applyBorder="1" applyAlignment="1" applyProtection="1">
      <alignment horizontal="right"/>
    </xf>
    <xf numFmtId="166" fontId="2" fillId="0" borderId="0" xfId="0" applyNumberFormat="1" applyFont="1" applyAlignment="1">
      <alignment horizontal="right" vertical="top"/>
    </xf>
    <xf numFmtId="3" fontId="2" fillId="0" borderId="0" xfId="0" applyNumberFormat="1" applyFont="1" applyAlignment="1">
      <alignment horizontal="center"/>
    </xf>
    <xf numFmtId="0" fontId="2"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xf>
    <xf numFmtId="0" fontId="2" fillId="0" borderId="0" xfId="0" quotePrefix="1" applyFont="1" applyAlignment="1">
      <alignment horizontal="left" vertical="top" wrapText="1"/>
    </xf>
    <xf numFmtId="3" fontId="2" fillId="0" borderId="0" xfId="0" applyNumberFormat="1" applyFont="1" applyAlignment="1">
      <alignment horizontal="right"/>
    </xf>
    <xf numFmtId="0" fontId="2" fillId="0" borderId="0" xfId="0" applyFont="1" applyAlignment="1">
      <alignment horizontal="left" vertical="top" wrapText="1"/>
    </xf>
    <xf numFmtId="164" fontId="9" fillId="0" borderId="6" xfId="2" applyNumberFormat="1" applyFont="1" applyBorder="1"/>
    <xf numFmtId="0" fontId="10" fillId="0" borderId="6" xfId="2" applyFont="1" applyBorder="1" applyAlignment="1">
      <alignment horizontal="right" vertical="top"/>
    </xf>
    <xf numFmtId="164" fontId="9" fillId="0" borderId="0" xfId="0" applyNumberFormat="1" applyFont="1" applyFill="1" applyAlignment="1">
      <alignment horizontal="right" vertical="center"/>
    </xf>
    <xf numFmtId="164" fontId="10" fillId="2" borderId="10" xfId="0" applyNumberFormat="1" applyFont="1" applyFill="1" applyBorder="1" applyAlignment="1" applyProtection="1">
      <alignment horizontal="right" vertical="center"/>
      <protection locked="0"/>
    </xf>
    <xf numFmtId="164" fontId="10" fillId="2" borderId="11" xfId="0" applyNumberFormat="1" applyFont="1" applyFill="1" applyBorder="1" applyAlignment="1" applyProtection="1">
      <alignment horizontal="right" vertical="center"/>
      <protection locked="0"/>
    </xf>
    <xf numFmtId="164" fontId="9" fillId="2" borderId="11" xfId="0" applyNumberFormat="1" applyFont="1" applyFill="1" applyBorder="1" applyAlignment="1" applyProtection="1">
      <alignment horizontal="right" vertical="center"/>
      <protection locked="0"/>
    </xf>
    <xf numFmtId="164" fontId="10" fillId="2" borderId="12" xfId="0" applyNumberFormat="1" applyFont="1" applyFill="1" applyBorder="1" applyAlignment="1" applyProtection="1">
      <alignment horizontal="right" vertical="center"/>
      <protection locked="0"/>
    </xf>
    <xf numFmtId="0" fontId="2" fillId="0" borderId="0" xfId="0" applyFont="1" applyProtection="1">
      <protection locked="0"/>
    </xf>
    <xf numFmtId="0" fontId="2" fillId="0" borderId="9" xfId="2" applyFont="1" applyBorder="1" applyAlignment="1" applyProtection="1">
      <alignment horizontal="right"/>
      <protection locked="0"/>
    </xf>
    <xf numFmtId="0" fontId="3" fillId="0" borderId="16" xfId="2" applyFont="1" applyBorder="1" applyAlignment="1" applyProtection="1">
      <alignment horizontal="right"/>
      <protection locked="0"/>
    </xf>
    <xf numFmtId="0" fontId="3" fillId="0" borderId="17" xfId="2" applyFont="1" applyBorder="1" applyAlignment="1" applyProtection="1">
      <alignment horizontal="right"/>
      <protection locked="0"/>
    </xf>
    <xf numFmtId="0" fontId="3" fillId="0" borderId="0" xfId="2" applyFont="1" applyBorder="1" applyAlignment="1" applyProtection="1">
      <alignment horizontal="right"/>
      <protection locked="0"/>
    </xf>
    <xf numFmtId="0" fontId="2" fillId="0" borderId="0" xfId="2" applyFont="1" applyBorder="1" applyAlignment="1" applyProtection="1">
      <alignment horizontal="right"/>
      <protection locked="0"/>
    </xf>
    <xf numFmtId="164" fontId="2" fillId="0" borderId="16" xfId="2" applyNumberFormat="1" applyFont="1" applyBorder="1" applyAlignment="1" applyProtection="1">
      <alignment horizontal="right"/>
      <protection locked="0"/>
    </xf>
    <xf numFmtId="9" fontId="2" fillId="0" borderId="0" xfId="2" applyNumberFormat="1" applyFont="1" applyAlignment="1" applyProtection="1">
      <alignment horizontal="right"/>
      <protection locked="0"/>
    </xf>
    <xf numFmtId="164" fontId="3" fillId="0" borderId="16" xfId="2" applyNumberFormat="1" applyFont="1" applyBorder="1" applyAlignment="1" applyProtection="1">
      <alignment horizontal="right"/>
      <protection locked="0"/>
    </xf>
    <xf numFmtId="164" fontId="2" fillId="0" borderId="0" xfId="2" applyNumberFormat="1" applyFont="1" applyAlignment="1" applyProtection="1">
      <alignment horizontal="right"/>
      <protection locked="0"/>
    </xf>
    <xf numFmtId="0" fontId="2" fillId="0" borderId="0" xfId="2" applyFont="1" applyFill="1" applyBorder="1" applyAlignment="1" applyProtection="1">
      <alignment horizontal="right"/>
      <protection locked="0"/>
    </xf>
    <xf numFmtId="164" fontId="9" fillId="0" borderId="6" xfId="2" applyNumberFormat="1" applyFont="1" applyBorder="1" applyAlignment="1" applyProtection="1">
      <alignment horizontal="right"/>
      <protection locked="0"/>
    </xf>
    <xf numFmtId="164" fontId="2" fillId="0" borderId="9" xfId="2" applyNumberFormat="1" applyFont="1" applyBorder="1" applyAlignment="1" applyProtection="1">
      <alignment horizontal="right"/>
      <protection locked="0"/>
    </xf>
    <xf numFmtId="164" fontId="2" fillId="0" borderId="0" xfId="2" applyNumberFormat="1" applyFont="1" applyBorder="1" applyAlignment="1" applyProtection="1">
      <alignment horizontal="right"/>
      <protection locked="0"/>
    </xf>
    <xf numFmtId="3" fontId="2" fillId="0" borderId="0" xfId="3" applyNumberFormat="1" applyFont="1" applyFill="1" applyAlignment="1" applyProtection="1">
      <alignment horizontal="right"/>
      <protection locked="0"/>
    </xf>
    <xf numFmtId="0" fontId="17" fillId="0" borderId="9" xfId="5" applyFont="1" applyFill="1" applyBorder="1" applyAlignment="1" applyProtection="1">
      <alignment horizontal="right"/>
      <protection locked="0"/>
    </xf>
    <xf numFmtId="4" fontId="25" fillId="0" borderId="0" xfId="0" applyNumberFormat="1" applyFont="1" applyFill="1" applyBorder="1" applyAlignment="1" applyProtection="1">
      <alignment horizontal="right" vertical="top"/>
      <protection locked="0"/>
    </xf>
    <xf numFmtId="0" fontId="17" fillId="0" borderId="0" xfId="0" applyFont="1" applyFill="1" applyAlignment="1" applyProtection="1">
      <alignment horizontal="right"/>
      <protection locked="0"/>
    </xf>
    <xf numFmtId="2" fontId="2" fillId="0" borderId="0" xfId="5" applyNumberFormat="1" applyFont="1" applyFill="1" applyBorder="1" applyAlignment="1" applyProtection="1">
      <alignment horizontal="right" wrapText="1"/>
      <protection locked="0"/>
    </xf>
    <xf numFmtId="0" fontId="17" fillId="0" borderId="9" xfId="5" applyFont="1" applyFill="1" applyBorder="1" applyAlignment="1" applyProtection="1">
      <alignment horizontal="right" wrapText="1"/>
      <protection locked="0"/>
    </xf>
    <xf numFmtId="2" fontId="2" fillId="0" borderId="0" xfId="0" applyNumberFormat="1" applyFont="1" applyFill="1" applyBorder="1" applyAlignment="1" applyProtection="1">
      <alignment horizontal="right" wrapText="1"/>
      <protection locked="0"/>
    </xf>
    <xf numFmtId="0" fontId="2" fillId="0" borderId="0" xfId="2" applyFont="1" applyAlignment="1" applyProtection="1">
      <alignment horizontal="right"/>
      <protection locked="0"/>
    </xf>
    <xf numFmtId="0" fontId="17" fillId="0" borderId="9" xfId="0" applyFont="1" applyFill="1" applyBorder="1" applyAlignment="1" applyProtection="1">
      <alignment horizontal="right"/>
      <protection locked="0"/>
    </xf>
    <xf numFmtId="164" fontId="2" fillId="0" borderId="0" xfId="1" applyNumberFormat="1" applyFont="1" applyBorder="1" applyAlignment="1" applyProtection="1">
      <alignment horizontal="right"/>
      <protection locked="0"/>
    </xf>
    <xf numFmtId="0" fontId="2" fillId="0" borderId="0" xfId="3" applyFont="1" applyFill="1" applyBorder="1" applyAlignment="1" applyProtection="1">
      <alignment horizontal="right" vertical="top"/>
      <protection locked="0"/>
    </xf>
    <xf numFmtId="0" fontId="2" fillId="0" borderId="9" xfId="3" applyFont="1" applyFill="1" applyBorder="1" applyAlignment="1" applyProtection="1">
      <alignment horizontal="right" vertical="top"/>
      <protection locked="0"/>
    </xf>
    <xf numFmtId="0" fontId="2" fillId="0" borderId="9" xfId="9" applyFont="1" applyBorder="1" applyAlignment="1" applyProtection="1">
      <alignment horizontal="right"/>
      <protection locked="0"/>
    </xf>
    <xf numFmtId="164" fontId="2" fillId="0" borderId="17" xfId="2" applyNumberFormat="1" applyFont="1" applyBorder="1" applyAlignment="1" applyProtection="1">
      <alignment horizontal="right"/>
      <protection locked="0"/>
    </xf>
    <xf numFmtId="164" fontId="2" fillId="0" borderId="0" xfId="9" applyNumberFormat="1" applyFont="1" applyAlignment="1" applyProtection="1">
      <alignment horizontal="right"/>
      <protection locked="0"/>
    </xf>
    <xf numFmtId="2" fontId="2" fillId="0" borderId="0" xfId="7" applyNumberFormat="1" applyFont="1" applyAlignment="1" applyProtection="1">
      <alignment horizontal="right"/>
      <protection locked="0"/>
    </xf>
    <xf numFmtId="169" fontId="2" fillId="0" borderId="0" xfId="0" applyNumberFormat="1" applyFont="1" applyAlignment="1" applyProtection="1">
      <alignment horizontal="right" vertical="center"/>
      <protection locked="0"/>
    </xf>
    <xf numFmtId="0" fontId="2" fillId="7" borderId="0" xfId="3" applyFont="1" applyFill="1" applyAlignment="1">
      <alignment horizontal="left" vertical="top" wrapText="1"/>
    </xf>
    <xf numFmtId="0" fontId="2" fillId="7" borderId="0" xfId="3" applyFont="1" applyFill="1" applyAlignment="1">
      <alignment horizontal="center"/>
    </xf>
    <xf numFmtId="3" fontId="2" fillId="7" borderId="0" xfId="3" applyNumberFormat="1" applyFont="1" applyFill="1" applyAlignment="1">
      <alignment horizontal="center"/>
    </xf>
    <xf numFmtId="0" fontId="3" fillId="7" borderId="0" xfId="3" applyFont="1" applyFill="1" applyAlignment="1">
      <alignment horizontal="left" vertical="top" wrapText="1"/>
    </xf>
    <xf numFmtId="0" fontId="17" fillId="7" borderId="0" xfId="5" applyFont="1" applyFill="1" applyAlignment="1">
      <alignment horizontal="center" wrapText="1"/>
    </xf>
    <xf numFmtId="0" fontId="2" fillId="7" borderId="0" xfId="0" applyFont="1" applyFill="1" applyBorder="1" applyAlignment="1">
      <alignment horizontal="center" wrapText="1"/>
    </xf>
    <xf numFmtId="3" fontId="2" fillId="7" borderId="0" xfId="0" applyNumberFormat="1" applyFont="1" applyFill="1" applyBorder="1" applyAlignment="1">
      <alignment horizontal="center" wrapText="1"/>
    </xf>
    <xf numFmtId="0" fontId="2" fillId="7" borderId="0" xfId="7" applyFont="1" applyFill="1" applyAlignment="1">
      <alignment horizontal="left" vertical="top" wrapText="1"/>
    </xf>
    <xf numFmtId="0" fontId="2" fillId="7" borderId="0" xfId="7" applyFont="1" applyFill="1" applyAlignment="1">
      <alignment horizontal="center"/>
    </xf>
    <xf numFmtId="3" fontId="2" fillId="7" borderId="0" xfId="7" applyNumberFormat="1" applyFont="1" applyFill="1" applyAlignment="1">
      <alignment horizontal="center"/>
    </xf>
    <xf numFmtId="0" fontId="2" fillId="7" borderId="0" xfId="6" applyFont="1" applyFill="1" applyBorder="1" applyAlignment="1">
      <alignment horizontal="center" wrapText="1"/>
    </xf>
    <xf numFmtId="2" fontId="2" fillId="7" borderId="0" xfId="0" applyNumberFormat="1" applyFont="1" applyFill="1" applyBorder="1" applyAlignment="1">
      <alignment horizontal="center"/>
    </xf>
    <xf numFmtId="0" fontId="2" fillId="7" borderId="0" xfId="6" applyFont="1" applyFill="1" applyBorder="1" applyAlignment="1">
      <alignment horizontal="center" vertical="center" wrapText="1"/>
    </xf>
    <xf numFmtId="0" fontId="2" fillId="7" borderId="0" xfId="0" applyFont="1" applyFill="1" applyAlignment="1">
      <alignment horizontal="left" vertical="top" wrapText="1"/>
    </xf>
    <xf numFmtId="0" fontId="18" fillId="7" borderId="0" xfId="0" applyFont="1" applyFill="1" applyBorder="1" applyAlignment="1">
      <alignment horizontal="center"/>
    </xf>
    <xf numFmtId="4" fontId="18" fillId="7" borderId="0" xfId="0" applyNumberFormat="1" applyFont="1" applyFill="1" applyBorder="1" applyAlignment="1">
      <alignment horizontal="center"/>
    </xf>
    <xf numFmtId="0" fontId="18" fillId="7" borderId="0" xfId="0" applyFont="1" applyFill="1" applyBorder="1" applyAlignment="1">
      <alignment horizontal="center" wrapText="1"/>
    </xf>
    <xf numFmtId="4" fontId="18" fillId="7" borderId="0" xfId="0" applyNumberFormat="1" applyFont="1" applyFill="1" applyBorder="1" applyAlignment="1">
      <alignment horizontal="center" wrapText="1"/>
    </xf>
    <xf numFmtId="0" fontId="2" fillId="7" borderId="0" xfId="0" applyFont="1" applyFill="1" applyAlignment="1" applyProtection="1">
      <alignment horizontal="center" vertical="center"/>
    </xf>
    <xf numFmtId="0" fontId="3" fillId="7" borderId="0" xfId="0" applyFont="1" applyFill="1" applyAlignment="1" applyProtection="1">
      <alignment vertical="center"/>
    </xf>
    <xf numFmtId="4" fontId="14" fillId="7" borderId="0" xfId="0" applyNumberFormat="1" applyFont="1" applyFill="1" applyAlignment="1" applyProtection="1">
      <alignment vertical="center"/>
    </xf>
    <xf numFmtId="0" fontId="2" fillId="7" borderId="0" xfId="0" applyFont="1" applyFill="1" applyAlignment="1" applyProtection="1">
      <alignment vertical="center"/>
    </xf>
    <xf numFmtId="0" fontId="2" fillId="7" borderId="0" xfId="0" applyFont="1" applyFill="1" applyAlignment="1" applyProtection="1">
      <alignment vertical="center" wrapText="1"/>
    </xf>
    <xf numFmtId="4" fontId="2" fillId="7" borderId="0" xfId="0" applyNumberFormat="1" applyFont="1" applyFill="1" applyAlignment="1" applyProtection="1">
      <alignment horizontal="right" vertical="center"/>
    </xf>
    <xf numFmtId="0" fontId="5" fillId="7" borderId="0" xfId="0" applyFont="1" applyFill="1" applyAlignment="1" applyProtection="1">
      <alignment vertical="center"/>
    </xf>
    <xf numFmtId="0" fontId="2" fillId="7" borderId="0" xfId="0" applyFont="1" applyFill="1" applyAlignment="1" applyProtection="1">
      <alignment horizontal="justify" vertical="center"/>
    </xf>
    <xf numFmtId="0" fontId="2" fillId="7" borderId="0" xfId="0" applyFont="1" applyFill="1" applyAlignment="1" applyProtection="1">
      <alignment horizontal="left" vertical="center"/>
    </xf>
    <xf numFmtId="0" fontId="3" fillId="7" borderId="0" xfId="0" applyFont="1" applyFill="1" applyAlignment="1" applyProtection="1">
      <alignment horizontal="justify" vertical="center"/>
    </xf>
    <xf numFmtId="0" fontId="2" fillId="7" borderId="0" xfId="0" applyFont="1" applyFill="1" applyBorder="1" applyAlignment="1" applyProtection="1">
      <alignment horizontal="center" vertical="center"/>
    </xf>
    <xf numFmtId="0" fontId="2" fillId="7" borderId="0" xfId="0" applyFont="1" applyFill="1" applyBorder="1" applyAlignment="1" applyProtection="1">
      <alignment vertical="center"/>
    </xf>
    <xf numFmtId="4" fontId="14" fillId="0" borderId="0" xfId="0" applyNumberFormat="1" applyFont="1" applyFill="1" applyAlignment="1" applyProtection="1">
      <alignment vertical="center"/>
    </xf>
    <xf numFmtId="4" fontId="2" fillId="0" borderId="0" xfId="0" applyNumberFormat="1" applyFont="1" applyFill="1" applyAlignment="1" applyProtection="1">
      <alignment horizontal="right" vertical="center"/>
    </xf>
    <xf numFmtId="0" fontId="2" fillId="7" borderId="0" xfId="0" applyFont="1" applyFill="1" applyAlignment="1" applyProtection="1">
      <alignment horizontal="center" vertical="top"/>
    </xf>
    <xf numFmtId="164" fontId="2" fillId="0" borderId="0" xfId="0" applyNumberFormat="1" applyFont="1" applyFill="1" applyBorder="1" applyProtection="1">
      <protection locked="0"/>
    </xf>
    <xf numFmtId="0" fontId="17" fillId="0" borderId="0" xfId="0" applyFont="1" applyAlignment="1" applyProtection="1">
      <alignment horizontal="left" vertical="top" wrapText="1"/>
    </xf>
    <xf numFmtId="4" fontId="32" fillId="0" borderId="0" xfId="0" applyNumberFormat="1" applyFont="1" applyFill="1" applyBorder="1" applyAlignment="1">
      <alignment horizontal="center"/>
    </xf>
    <xf numFmtId="0" fontId="33" fillId="0" borderId="0" xfId="1" applyFont="1" applyFill="1" applyBorder="1" applyAlignment="1" applyProtection="1">
      <alignment vertical="top" wrapText="1"/>
    </xf>
    <xf numFmtId="0" fontId="2" fillId="0" borderId="0" xfId="5" applyFont="1" applyFill="1" applyAlignment="1">
      <alignment horizontal="left" vertical="top" wrapText="1"/>
    </xf>
    <xf numFmtId="0" fontId="2" fillId="0" borderId="0" xfId="2" applyFont="1" applyAlignment="1">
      <alignment vertical="top" wrapText="1"/>
    </xf>
    <xf numFmtId="0" fontId="2" fillId="7" borderId="0" xfId="0" applyFont="1" applyFill="1" applyAlignment="1">
      <alignment horizontal="left" vertical="top"/>
    </xf>
    <xf numFmtId="0" fontId="17" fillId="7" borderId="0" xfId="5" applyFont="1" applyFill="1" applyAlignment="1">
      <alignment horizontal="left" vertical="top" wrapText="1"/>
    </xf>
    <xf numFmtId="0" fontId="2" fillId="7" borderId="0" xfId="0" applyFont="1" applyFill="1" applyBorder="1" applyAlignment="1">
      <alignment horizontal="left" vertical="top" wrapText="1"/>
    </xf>
    <xf numFmtId="0" fontId="2" fillId="7" borderId="0" xfId="6" applyFont="1" applyFill="1" applyBorder="1" applyAlignment="1">
      <alignment horizontal="left" vertical="top" wrapText="1"/>
    </xf>
    <xf numFmtId="0" fontId="17" fillId="0" borderId="9" xfId="5" applyFont="1" applyFill="1" applyBorder="1" applyAlignment="1">
      <alignment horizontal="left" vertical="top" wrapText="1"/>
    </xf>
    <xf numFmtId="0" fontId="17" fillId="0" borderId="9" xfId="5" applyFont="1" applyBorder="1" applyAlignment="1">
      <alignment vertical="top" wrapText="1"/>
    </xf>
    <xf numFmtId="0" fontId="2" fillId="0" borderId="0" xfId="6" applyFont="1" applyFill="1" applyBorder="1" applyAlignment="1">
      <alignment horizontal="left" vertical="top" wrapText="1"/>
    </xf>
    <xf numFmtId="0" fontId="8" fillId="0" borderId="0" xfId="6" applyFont="1" applyFill="1" applyBorder="1" applyAlignment="1">
      <alignment horizontal="left" vertical="top" wrapText="1"/>
    </xf>
    <xf numFmtId="0" fontId="28" fillId="0" borderId="0" xfId="5" applyFont="1" applyFill="1" applyAlignment="1">
      <alignment vertical="top" wrapText="1"/>
    </xf>
    <xf numFmtId="0" fontId="2" fillId="0" borderId="9" xfId="2" applyFont="1" applyBorder="1" applyAlignment="1">
      <alignment vertical="top" wrapText="1"/>
    </xf>
    <xf numFmtId="0" fontId="2" fillId="0" borderId="0" xfId="2" applyFont="1" applyFill="1" applyBorder="1" applyAlignment="1">
      <alignment vertical="top" wrapText="1"/>
    </xf>
    <xf numFmtId="0" fontId="3" fillId="0" borderId="9" xfId="2" applyFont="1" applyBorder="1" applyAlignment="1">
      <alignment vertical="top" wrapText="1"/>
    </xf>
    <xf numFmtId="0" fontId="2" fillId="0" borderId="0" xfId="2" applyFont="1" applyBorder="1" applyAlignment="1">
      <alignment horizontal="right" vertical="top"/>
    </xf>
    <xf numFmtId="0" fontId="2" fillId="0" borderId="17" xfId="2" applyFont="1" applyBorder="1" applyAlignment="1">
      <alignment vertical="top" wrapText="1"/>
    </xf>
    <xf numFmtId="0" fontId="2" fillId="0" borderId="0" xfId="2" applyFont="1" applyBorder="1" applyAlignment="1">
      <alignment vertical="top" wrapText="1"/>
    </xf>
    <xf numFmtId="0" fontId="3" fillId="0" borderId="0" xfId="2" applyFont="1" applyBorder="1" applyAlignment="1">
      <alignment vertical="top" wrapText="1"/>
    </xf>
    <xf numFmtId="164" fontId="9" fillId="0" borderId="6" xfId="2" applyNumberFormat="1" applyFont="1" applyBorder="1" applyAlignment="1">
      <alignment vertical="top"/>
    </xf>
    <xf numFmtId="0" fontId="21" fillId="0" borderId="0" xfId="0" applyFont="1" applyAlignment="1">
      <alignment horizontal="justify" vertical="top"/>
    </xf>
    <xf numFmtId="0" fontId="29" fillId="0" borderId="0" xfId="0" applyFont="1" applyAlignment="1">
      <alignment horizontal="left" vertical="top"/>
    </xf>
    <xf numFmtId="0" fontId="17" fillId="0" borderId="0" xfId="0" applyFont="1" applyAlignment="1">
      <alignment horizontal="justify" vertical="top"/>
    </xf>
    <xf numFmtId="0" fontId="2" fillId="0" borderId="9" xfId="9" applyFont="1" applyBorder="1" applyAlignment="1">
      <alignment vertical="top" wrapText="1"/>
    </xf>
    <xf numFmtId="0" fontId="17" fillId="0" borderId="0" xfId="0" applyFont="1" applyAlignment="1">
      <alignment vertical="top" wrapText="1"/>
    </xf>
    <xf numFmtId="0" fontId="30" fillId="0" borderId="0" xfId="0" applyFont="1" applyFill="1" applyAlignment="1">
      <alignment vertical="top" wrapText="1"/>
    </xf>
    <xf numFmtId="0" fontId="31" fillId="0" borderId="0" xfId="0" applyFont="1" applyAlignment="1">
      <alignment vertical="top"/>
    </xf>
    <xf numFmtId="0" fontId="3" fillId="0" borderId="9" xfId="9" applyFont="1" applyBorder="1" applyAlignment="1">
      <alignment vertical="top" wrapText="1"/>
    </xf>
    <xf numFmtId="0" fontId="2" fillId="0" borderId="16" xfId="9" applyFont="1" applyBorder="1" applyAlignment="1">
      <alignment horizontal="right" vertical="top"/>
    </xf>
    <xf numFmtId="0" fontId="2" fillId="0" borderId="17" xfId="9" applyFont="1" applyBorder="1" applyAlignment="1">
      <alignment horizontal="right" vertical="top"/>
    </xf>
    <xf numFmtId="0" fontId="2" fillId="0" borderId="0" xfId="9" applyFont="1" applyBorder="1" applyAlignment="1">
      <alignment vertical="top" wrapText="1"/>
    </xf>
    <xf numFmtId="0" fontId="3" fillId="0" borderId="0" xfId="9" applyFont="1" applyBorder="1" applyAlignment="1">
      <alignment vertical="top" wrapText="1"/>
    </xf>
    <xf numFmtId="0" fontId="2" fillId="0" borderId="0" xfId="9" applyFont="1" applyAlignment="1">
      <alignment vertical="top" wrapText="1"/>
    </xf>
    <xf numFmtId="0" fontId="2" fillId="0" borderId="0" xfId="0" applyFont="1" applyFill="1" applyAlignment="1">
      <alignment horizontal="left" vertical="top" wrapText="1"/>
    </xf>
    <xf numFmtId="0" fontId="2" fillId="0" borderId="9" xfId="0" applyNumberFormat="1" applyFont="1" applyFill="1" applyBorder="1" applyAlignment="1">
      <alignment horizontal="left" vertical="top" wrapText="1"/>
    </xf>
    <xf numFmtId="0" fontId="2" fillId="0" borderId="0" xfId="0" applyFont="1" applyAlignment="1">
      <alignment vertical="top"/>
    </xf>
    <xf numFmtId="0" fontId="18" fillId="0" borderId="0" xfId="0" applyFont="1" applyFill="1" applyBorder="1" applyAlignment="1">
      <alignment horizontal="left" vertical="top" wrapText="1"/>
    </xf>
    <xf numFmtId="0" fontId="19" fillId="0" borderId="4" xfId="0" applyFont="1" applyFill="1" applyBorder="1" applyAlignment="1">
      <alignment horizontal="left" vertical="top" wrapText="1"/>
    </xf>
    <xf numFmtId="0" fontId="17" fillId="0" borderId="0" xfId="0" applyFont="1" applyFill="1" applyBorder="1" applyAlignment="1">
      <alignment horizontal="center" vertical="top" wrapText="1"/>
    </xf>
    <xf numFmtId="49" fontId="18" fillId="0" borderId="0" xfId="0" applyNumberFormat="1" applyFont="1" applyFill="1" applyBorder="1" applyAlignment="1">
      <alignment horizontal="left" vertical="top" wrapText="1"/>
    </xf>
    <xf numFmtId="0" fontId="3" fillId="0" borderId="4" xfId="0" applyFont="1" applyFill="1" applyBorder="1" applyAlignment="1">
      <alignment horizontal="center" vertical="top"/>
    </xf>
    <xf numFmtId="0" fontId="3" fillId="0" borderId="0" xfId="0" applyFont="1" applyFill="1" applyBorder="1" applyAlignment="1">
      <alignment horizontal="center" vertical="top"/>
    </xf>
    <xf numFmtId="0" fontId="2" fillId="0" borderId="0" xfId="0" applyFont="1" applyFill="1" applyBorder="1" applyAlignment="1">
      <alignment horizontal="center" vertical="top"/>
    </xf>
    <xf numFmtId="49" fontId="18" fillId="0" borderId="0" xfId="0" applyNumberFormat="1" applyFont="1" applyFill="1" applyBorder="1" applyAlignment="1">
      <alignment horizontal="left" vertical="top" wrapText="1" readingOrder="1"/>
    </xf>
    <xf numFmtId="0" fontId="18" fillId="0" borderId="0" xfId="0" applyFont="1" applyFill="1" applyBorder="1" applyAlignment="1">
      <alignment horizontal="center" vertical="top" wrapText="1"/>
    </xf>
    <xf numFmtId="4" fontId="18" fillId="0" borderId="0" xfId="0" applyNumberFormat="1" applyFont="1" applyFill="1" applyBorder="1" applyAlignment="1">
      <alignment horizontal="center" vertical="top" wrapText="1"/>
    </xf>
    <xf numFmtId="164" fontId="17" fillId="0" borderId="0" xfId="0" applyNumberFormat="1" applyFont="1" applyFill="1" applyBorder="1" applyAlignment="1">
      <alignment horizontal="right" vertical="top" wrapText="1"/>
    </xf>
    <xf numFmtId="0" fontId="18" fillId="0" borderId="0" xfId="0" applyFont="1" applyAlignment="1">
      <alignment horizontal="left" vertical="top" wrapText="1"/>
    </xf>
    <xf numFmtId="0" fontId="10" fillId="2" borderId="6"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9" xfId="0" applyFont="1" applyFill="1" applyBorder="1" applyAlignment="1" applyProtection="1">
      <alignment horizontal="left" vertical="center" wrapText="1"/>
    </xf>
    <xf numFmtId="0" fontId="2" fillId="0" borderId="0" xfId="0" applyFont="1" applyAlignment="1" applyProtection="1">
      <alignment horizontal="left" wrapText="1"/>
    </xf>
    <xf numFmtId="0" fontId="3" fillId="0" borderId="0" xfId="2" applyFont="1" applyAlignment="1" applyProtection="1">
      <alignment horizontal="left" wrapText="1"/>
    </xf>
    <xf numFmtId="0" fontId="13" fillId="0" borderId="0" xfId="2" applyFont="1" applyBorder="1" applyAlignment="1" applyProtection="1">
      <alignment horizontal="left" wrapText="1"/>
    </xf>
    <xf numFmtId="0" fontId="12" fillId="0" borderId="16" xfId="2" applyFont="1" applyBorder="1" applyAlignment="1" applyProtection="1">
      <alignment horizontal="left" wrapText="1"/>
    </xf>
    <xf numFmtId="0" fontId="12" fillId="0" borderId="0" xfId="2" applyFont="1" applyBorder="1" applyAlignment="1" applyProtection="1">
      <alignment horizontal="left" wrapText="1"/>
    </xf>
    <xf numFmtId="0" fontId="13" fillId="0" borderId="0" xfId="0" applyFont="1" applyAlignment="1" applyProtection="1">
      <alignment horizontal="left" vertical="center" wrapText="1"/>
    </xf>
    <xf numFmtId="0" fontId="13" fillId="0" borderId="6" xfId="2" applyFont="1" applyBorder="1" applyAlignment="1" applyProtection="1">
      <alignment horizontal="left" wrapText="1"/>
    </xf>
    <xf numFmtId="0" fontId="13" fillId="0" borderId="0" xfId="0" applyFont="1" applyBorder="1" applyAlignment="1" applyProtection="1">
      <alignment horizontal="left" vertical="center" wrapText="1"/>
    </xf>
    <xf numFmtId="0" fontId="13" fillId="0" borderId="4" xfId="0" applyFont="1" applyBorder="1" applyAlignment="1" applyProtection="1">
      <alignment horizontal="left" vertical="center" wrapText="1"/>
    </xf>
    <xf numFmtId="0" fontId="2" fillId="0" borderId="0" xfId="2" applyFont="1" applyAlignment="1" applyProtection="1">
      <alignment horizontal="left" wrapText="1"/>
    </xf>
    <xf numFmtId="0" fontId="9" fillId="0" borderId="0"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16" xfId="0" applyFont="1" applyFill="1" applyBorder="1" applyAlignment="1" applyProtection="1">
      <alignment horizontal="left" vertical="center" wrapText="1"/>
      <protection locked="0"/>
    </xf>
    <xf numFmtId="0" fontId="2" fillId="0" borderId="0" xfId="2" applyFont="1" applyAlignment="1">
      <alignment horizontal="left" wrapText="1"/>
    </xf>
    <xf numFmtId="0" fontId="3" fillId="0" borderId="0" xfId="1" applyFont="1" applyFill="1" applyBorder="1" applyAlignment="1">
      <alignment horizontal="left" vertical="top" wrapText="1"/>
    </xf>
    <xf numFmtId="0" fontId="19"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49" fontId="3" fillId="0" borderId="0" xfId="1" applyNumberFormat="1" applyFont="1" applyFill="1" applyBorder="1" applyAlignment="1">
      <alignment horizontal="left" vertical="top" wrapText="1"/>
    </xf>
    <xf numFmtId="49" fontId="19" fillId="0" borderId="0" xfId="0" applyNumberFormat="1" applyFont="1" applyFill="1" applyBorder="1" applyAlignment="1">
      <alignment horizontal="left" vertical="top" wrapText="1"/>
    </xf>
    <xf numFmtId="0" fontId="17" fillId="0" borderId="0" xfId="0" applyNumberFormat="1" applyFont="1" applyFill="1" applyBorder="1" applyAlignment="1">
      <alignment horizontal="left" vertical="top" wrapText="1"/>
    </xf>
    <xf numFmtId="49" fontId="19" fillId="0" borderId="4" xfId="0" applyNumberFormat="1" applyFont="1" applyFill="1" applyBorder="1" applyAlignment="1">
      <alignment horizontal="left" vertical="top" wrapText="1"/>
    </xf>
    <xf numFmtId="49" fontId="17" fillId="0" borderId="0" xfId="0" applyNumberFormat="1" applyFont="1" applyFill="1" applyBorder="1" applyAlignment="1">
      <alignment horizontal="left" vertical="top" wrapText="1"/>
    </xf>
    <xf numFmtId="0" fontId="18" fillId="7" borderId="0" xfId="0" applyFont="1" applyFill="1" applyBorder="1" applyAlignment="1">
      <alignment horizontal="left" vertical="top" wrapText="1"/>
    </xf>
    <xf numFmtId="0" fontId="19" fillId="7" borderId="0"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wrapText="1"/>
    </xf>
    <xf numFmtId="0" fontId="3" fillId="0" borderId="4" xfId="0" applyFont="1" applyFill="1" applyBorder="1" applyAlignment="1">
      <alignment horizontal="left" wrapText="1"/>
    </xf>
    <xf numFmtId="0" fontId="2" fillId="0" borderId="0" xfId="0" applyFont="1" applyFill="1" applyAlignment="1">
      <alignment horizontal="left" wrapText="1"/>
    </xf>
    <xf numFmtId="0" fontId="2" fillId="0" borderId="0" xfId="0" applyFont="1" applyAlignment="1">
      <alignment horizontal="left" wrapText="1"/>
    </xf>
    <xf numFmtId="4" fontId="34" fillId="7" borderId="0" xfId="0" applyNumberFormat="1" applyFont="1" applyFill="1" applyBorder="1" applyAlignment="1">
      <alignment horizontal="center"/>
    </xf>
    <xf numFmtId="0" fontId="9" fillId="2" borderId="0" xfId="0" applyFont="1" applyFill="1" applyBorder="1" applyAlignment="1" applyProtection="1">
      <alignment horizontal="left" vertical="center"/>
    </xf>
    <xf numFmtId="164" fontId="2" fillId="5" borderId="18" xfId="1" applyNumberFormat="1" applyFont="1" applyFill="1" applyBorder="1" applyAlignment="1" applyProtection="1">
      <alignment horizontal="center"/>
      <protection locked="0"/>
    </xf>
    <xf numFmtId="4" fontId="2" fillId="5" borderId="18" xfId="1" applyNumberFormat="1" applyFont="1" applyFill="1" applyBorder="1" applyAlignment="1" applyProtection="1">
      <alignment horizontal="center"/>
      <protection locked="0"/>
    </xf>
    <xf numFmtId="4" fontId="3" fillId="0" borderId="0" xfId="1" applyNumberFormat="1" applyFont="1" applyFill="1" applyBorder="1" applyAlignment="1" applyProtection="1">
      <alignment horizontal="center"/>
      <protection locked="0"/>
    </xf>
    <xf numFmtId="4" fontId="17" fillId="0" borderId="0" xfId="0" applyNumberFormat="1" applyFont="1" applyFill="1" applyBorder="1" applyAlignment="1" applyProtection="1">
      <alignment horizontal="center" wrapText="1"/>
      <protection locked="0"/>
    </xf>
    <xf numFmtId="4" fontId="2" fillId="0" borderId="0" xfId="4" applyNumberFormat="1" applyFont="1" applyFill="1" applyBorder="1" applyAlignment="1" applyProtection="1">
      <alignment horizontal="center"/>
      <protection locked="0"/>
    </xf>
    <xf numFmtId="164" fontId="3" fillId="0" borderId="0" xfId="1" applyNumberFormat="1" applyFont="1" applyFill="1" applyBorder="1" applyAlignment="1" applyProtection="1">
      <alignment horizontal="center"/>
      <protection locked="0"/>
    </xf>
    <xf numFmtId="164" fontId="2" fillId="0" borderId="0" xfId="1" applyNumberFormat="1" applyFont="1" applyFill="1" applyBorder="1" applyAlignment="1" applyProtection="1">
      <alignment horizontal="center"/>
      <protection locked="0"/>
    </xf>
    <xf numFmtId="4" fontId="2" fillId="5" borderId="18" xfId="1" applyNumberFormat="1" applyFont="1" applyFill="1" applyBorder="1" applyProtection="1">
      <protection locked="0"/>
    </xf>
    <xf numFmtId="4" fontId="2" fillId="0" borderId="0" xfId="1" applyNumberFormat="1" applyFont="1" applyFill="1" applyBorder="1" applyProtection="1">
      <protection locked="0"/>
    </xf>
    <xf numFmtId="4" fontId="17" fillId="0" borderId="0" xfId="5" applyNumberFormat="1" applyFont="1" applyFill="1" applyBorder="1" applyProtection="1">
      <protection locked="0"/>
    </xf>
    <xf numFmtId="164" fontId="2" fillId="5" borderId="18" xfId="1" applyNumberFormat="1" applyFont="1" applyFill="1" applyBorder="1" applyProtection="1">
      <protection locked="0"/>
    </xf>
    <xf numFmtId="4" fontId="2" fillId="0" borderId="0" xfId="5" applyNumberFormat="1" applyFont="1" applyFill="1" applyBorder="1" applyProtection="1">
      <protection locked="0"/>
    </xf>
    <xf numFmtId="4" fontId="2" fillId="0" borderId="0" xfId="7" applyNumberFormat="1" applyFont="1" applyFill="1" applyAlignment="1" applyProtection="1">
      <alignment horizontal="center"/>
      <protection locked="0"/>
    </xf>
    <xf numFmtId="0" fontId="17" fillId="0" borderId="0" xfId="0" applyFont="1" applyFill="1" applyBorder="1" applyProtection="1">
      <protection locked="0"/>
    </xf>
    <xf numFmtId="0" fontId="2" fillId="0" borderId="0" xfId="0" applyFont="1" applyFill="1" applyProtection="1">
      <protection locked="0"/>
    </xf>
    <xf numFmtId="164" fontId="2" fillId="0" borderId="0" xfId="1" applyNumberFormat="1" applyFont="1" applyBorder="1" applyAlignment="1" applyProtection="1">
      <alignment horizontal="center"/>
      <protection locked="0"/>
    </xf>
    <xf numFmtId="0" fontId="17" fillId="0" borderId="0" xfId="0" applyFont="1" applyFill="1" applyAlignment="1" applyProtection="1">
      <alignment horizontal="center"/>
      <protection locked="0"/>
    </xf>
    <xf numFmtId="0" fontId="17" fillId="0" borderId="0" xfId="0" applyFont="1" applyFill="1" applyBorder="1" applyAlignment="1" applyProtection="1">
      <alignment horizontal="center"/>
      <protection locked="0"/>
    </xf>
    <xf numFmtId="4" fontId="2" fillId="6" borderId="18" xfId="1" applyNumberFormat="1" applyFont="1" applyFill="1" applyBorder="1" applyAlignment="1" applyProtection="1">
      <alignment horizontal="center"/>
      <protection locked="0"/>
    </xf>
    <xf numFmtId="4" fontId="2" fillId="0" borderId="0" xfId="1" applyNumberFormat="1" applyFont="1" applyFill="1" applyBorder="1" applyAlignment="1" applyProtection="1">
      <alignment horizontal="center"/>
      <protection locked="0"/>
    </xf>
    <xf numFmtId="169" fontId="2" fillId="0" borderId="0" xfId="0" applyNumberFormat="1" applyFont="1" applyBorder="1" applyAlignment="1" applyProtection="1">
      <alignment horizontal="center" vertical="center"/>
      <protection locked="0"/>
    </xf>
    <xf numFmtId="2" fontId="2" fillId="0" borderId="0" xfId="7" applyNumberFormat="1" applyFont="1" applyAlignment="1" applyProtection="1">
      <alignment horizontal="center"/>
      <protection locked="0"/>
    </xf>
    <xf numFmtId="4" fontId="2" fillId="6" borderId="18" xfId="1" applyNumberFormat="1" applyFont="1" applyFill="1" applyBorder="1" applyProtection="1">
      <protection locked="0"/>
    </xf>
    <xf numFmtId="169" fontId="2" fillId="0" borderId="0" xfId="0" applyNumberFormat="1" applyFont="1" applyAlignment="1" applyProtection="1">
      <alignment vertical="center"/>
      <protection locked="0"/>
    </xf>
    <xf numFmtId="164" fontId="9" fillId="2" borderId="0" xfId="0" applyNumberFormat="1" applyFont="1" applyFill="1" applyBorder="1" applyAlignment="1" applyProtection="1">
      <alignment horizontal="right" vertical="center"/>
    </xf>
    <xf numFmtId="8" fontId="2" fillId="0" borderId="0" xfId="0" applyNumberFormat="1" applyFont="1" applyAlignment="1">
      <alignment horizontal="right"/>
    </xf>
    <xf numFmtId="0" fontId="14" fillId="0" borderId="0" xfId="0" applyFont="1" applyAlignment="1"/>
    <xf numFmtId="0" fontId="17" fillId="0" borderId="0" xfId="0" applyFont="1" applyAlignment="1" applyProtection="1">
      <alignment horizontal="left" vertical="top" wrapText="1"/>
    </xf>
  </cellXfs>
  <cellStyles count="10">
    <cellStyle name="Navadno" xfId="0" builtinId="0"/>
    <cellStyle name="Navadno 2" xfId="1"/>
    <cellStyle name="Navadno 3" xfId="5"/>
    <cellStyle name="Navadno_FORMULA" xfId="7"/>
    <cellStyle name="Navadno_LG PZI popis strojne instalacije popravljen popis" xfId="2"/>
    <cellStyle name="Navadno_LG PZI popis strojne instalacije popravljen popis 2" xfId="9"/>
    <cellStyle name="Navadno_List1" xfId="3"/>
    <cellStyle name="Navadno_Popis Materiala" xfId="6"/>
    <cellStyle name="Normal 11 2" xfId="8"/>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393</xdr:row>
      <xdr:rowOff>0</xdr:rowOff>
    </xdr:from>
    <xdr:to>
      <xdr:col>2</xdr:col>
      <xdr:colOff>76200</xdr:colOff>
      <xdr:row>393</xdr:row>
      <xdr:rowOff>400050</xdr:rowOff>
    </xdr:to>
    <xdr:sp macro="" textlink="">
      <xdr:nvSpPr>
        <xdr:cNvPr id="962"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63"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64"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65"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66"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67"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68"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69"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70"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71"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72"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73"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74"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75"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76"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77"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78"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79"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80"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81"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82"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83"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84"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85"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86"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87"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88"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89"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90"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91"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92"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93"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94"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95"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96"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997"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98"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999"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00"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01"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02"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03"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04"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05"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06"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07"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08"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09"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10"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11"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12"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13"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14"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15"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16"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17"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18"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19"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20"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21"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22"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23"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24"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25"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26"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27"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28"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29"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30"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31"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32"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33"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34"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35"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36"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37"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38"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39"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40"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41"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42"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43"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44"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45"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46"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47"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48"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49"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50"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51"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52"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53"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54"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55"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56"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57"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58"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59"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60"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61"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62"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63"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64"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65"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66"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67"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68"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69"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70"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71"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72"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73"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74"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75"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76"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077"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78"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79"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80"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081"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082" name="Text Box 87"/>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083" name="Text Box 88"/>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084" name="Text Box 89"/>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085" name="Text Box 90"/>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086" name="Text Box 91"/>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087" name="Text Box 92"/>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088" name="Text Box 93"/>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089" name="Text Box 94"/>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090" name="Text Box 87"/>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091" name="Text Box 88"/>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092" name="Text Box 89"/>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093" name="Text Box 90"/>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094" name="Text Box 91"/>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095" name="Text Box 92"/>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096" name="Text Box 93"/>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097" name="Text Box 94"/>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098" name="Text Box 87"/>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099" name="Text Box 88"/>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00" name="Text Box 89"/>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01" name="Text Box 90"/>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02" name="Text Box 91"/>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03" name="Text Box 92"/>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04" name="Text Box 93"/>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05" name="Text Box 94"/>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06"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07"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08"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09"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10"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11"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12"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13"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14"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15"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16"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17"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18"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19"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20"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21"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22"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23"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24"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25"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26"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27"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28"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29"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30" name="Text Box 87"/>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31" name="Text Box 88"/>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32" name="Text Box 89"/>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33" name="Text Box 90"/>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34" name="Text Box 91"/>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35" name="Text Box 92"/>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36" name="Text Box 93"/>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37" name="Text Box 94"/>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38" name="Text Box 87"/>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39" name="Text Box 88"/>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40" name="Text Box 89"/>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41" name="Text Box 90"/>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42" name="Text Box 91"/>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43" name="Text Box 92"/>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44" name="Text Box 93"/>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45" name="Text Box 94"/>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46" name="Text Box 87"/>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47" name="Text Box 88"/>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48" name="Text Box 89"/>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447675</xdr:rowOff>
    </xdr:to>
    <xdr:sp macro="" textlink="">
      <xdr:nvSpPr>
        <xdr:cNvPr id="1149" name="Text Box 90"/>
        <xdr:cNvSpPr txBox="1">
          <a:spLocks noChangeArrowheads="1"/>
        </xdr:cNvSpPr>
      </xdr:nvSpPr>
      <xdr:spPr bwMode="auto">
        <a:xfrm>
          <a:off x="3781425"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50" name="Text Box 91"/>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51" name="Text Box 92"/>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52" name="Text Box 93"/>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447675</xdr:rowOff>
    </xdr:to>
    <xdr:sp macro="" textlink="">
      <xdr:nvSpPr>
        <xdr:cNvPr id="1153" name="Text Box 94"/>
        <xdr:cNvSpPr txBox="1">
          <a:spLocks noChangeArrowheads="1"/>
        </xdr:cNvSpPr>
      </xdr:nvSpPr>
      <xdr:spPr bwMode="auto">
        <a:xfrm>
          <a:off x="4095750" y="100469700"/>
          <a:ext cx="76200" cy="609600"/>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54"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55"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56"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57"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58"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59"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60"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61"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62"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63"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64"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65"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66"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67"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68"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69"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70"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71"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72"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73"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74"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75"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76"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77"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78"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79"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80"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81"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82"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83"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84"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85"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86"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87"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88"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89"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90"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91"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92"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93"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94"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95"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96"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197"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98"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199"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00"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01"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02"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03"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04"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05"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06"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07"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08"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09"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10"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11"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12"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13"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14"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15"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16"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17"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18"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19"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20"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21"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22"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23"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24"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25"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26"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27"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28"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29"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30"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31"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32"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33"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34"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35"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36"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37"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38"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39"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40"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41"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42"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43"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44"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45"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46"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47"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48"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49"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50"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51"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52"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53"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54"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55"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56"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57"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58"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59"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60"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61"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62"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63"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64"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65"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66" name="Text Box 87"/>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67" name="Text Box 88"/>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68" name="Text Box 89"/>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2</xdr:col>
      <xdr:colOff>0</xdr:colOff>
      <xdr:row>393</xdr:row>
      <xdr:rowOff>0</xdr:rowOff>
    </xdr:from>
    <xdr:to>
      <xdr:col>2</xdr:col>
      <xdr:colOff>76200</xdr:colOff>
      <xdr:row>393</xdr:row>
      <xdr:rowOff>400050</xdr:rowOff>
    </xdr:to>
    <xdr:sp macro="" textlink="">
      <xdr:nvSpPr>
        <xdr:cNvPr id="1269" name="Text Box 90"/>
        <xdr:cNvSpPr txBox="1">
          <a:spLocks noChangeArrowheads="1"/>
        </xdr:cNvSpPr>
      </xdr:nvSpPr>
      <xdr:spPr bwMode="auto">
        <a:xfrm>
          <a:off x="3781425"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70" name="Text Box 91"/>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71" name="Text Box 92"/>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72" name="Text Box 93"/>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3</xdr:col>
      <xdr:colOff>0</xdr:colOff>
      <xdr:row>393</xdr:row>
      <xdr:rowOff>0</xdr:rowOff>
    </xdr:from>
    <xdr:to>
      <xdr:col>3</xdr:col>
      <xdr:colOff>76200</xdr:colOff>
      <xdr:row>393</xdr:row>
      <xdr:rowOff>400050</xdr:rowOff>
    </xdr:to>
    <xdr:sp macro="" textlink="">
      <xdr:nvSpPr>
        <xdr:cNvPr id="1273" name="Text Box 94"/>
        <xdr:cNvSpPr txBox="1">
          <a:spLocks noChangeArrowheads="1"/>
        </xdr:cNvSpPr>
      </xdr:nvSpPr>
      <xdr:spPr bwMode="auto">
        <a:xfrm>
          <a:off x="4095750" y="100469700"/>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74"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75"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76"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77"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78"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79"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80"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81"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82"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83"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84"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85"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86"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87"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88"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89"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90"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91"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92"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93"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94"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95"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96"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297"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98"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299"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00"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01"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02"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03"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04"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05"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06"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07"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08"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09"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10"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11"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12"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13"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14"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15"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16"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17"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18"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19"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20"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21"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22"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23"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24"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25"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26"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27"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28"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29"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30"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31"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32"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33"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34"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35"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36"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37"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38"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39"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40"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41"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42"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43"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44"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45"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46"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47"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48"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49"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50"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51"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52"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53"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54"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55"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56"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57"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58"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59"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60"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61"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62"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63"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64"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65"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66"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67"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68"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69"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70"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71"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72"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73"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74"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75"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76"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77"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78"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79"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80"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81"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82"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83"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84"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85"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86"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87"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88"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389"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90"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91"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92"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393"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394" name="Text Box 87"/>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395" name="Text Box 88"/>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396" name="Text Box 89"/>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397" name="Text Box 90"/>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398" name="Text Box 91"/>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399" name="Text Box 92"/>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00" name="Text Box 93"/>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01" name="Text Box 94"/>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02" name="Text Box 87"/>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03" name="Text Box 88"/>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04" name="Text Box 89"/>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05" name="Text Box 90"/>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06" name="Text Box 91"/>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07" name="Text Box 92"/>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08" name="Text Box 93"/>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09" name="Text Box 94"/>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10" name="Text Box 87"/>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11" name="Text Box 88"/>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12" name="Text Box 89"/>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13" name="Text Box 90"/>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14" name="Text Box 91"/>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15" name="Text Box 92"/>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16" name="Text Box 93"/>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17" name="Text Box 94"/>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18"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19"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20"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21"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22"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23"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24"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25"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26"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27"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28"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29"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30"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31"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32"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33"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34"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35"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36"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37"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38"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39"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40"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41"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42" name="Text Box 87"/>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43" name="Text Box 88"/>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44" name="Text Box 89"/>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45" name="Text Box 90"/>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46" name="Text Box 91"/>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47" name="Text Box 92"/>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48" name="Text Box 93"/>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49" name="Text Box 94"/>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50" name="Text Box 87"/>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51" name="Text Box 88"/>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52" name="Text Box 89"/>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53" name="Text Box 90"/>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54" name="Text Box 91"/>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55" name="Text Box 92"/>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56" name="Text Box 93"/>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57" name="Text Box 94"/>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58" name="Text Box 87"/>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59" name="Text Box 88"/>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60" name="Text Box 89"/>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447675</xdr:rowOff>
    </xdr:to>
    <xdr:sp macro="" textlink="">
      <xdr:nvSpPr>
        <xdr:cNvPr id="1461" name="Text Box 90"/>
        <xdr:cNvSpPr txBox="1">
          <a:spLocks noChangeArrowheads="1"/>
        </xdr:cNvSpPr>
      </xdr:nvSpPr>
      <xdr:spPr bwMode="auto">
        <a:xfrm>
          <a:off x="3781425"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62" name="Text Box 91"/>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63" name="Text Box 92"/>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64" name="Text Box 93"/>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447675</xdr:rowOff>
    </xdr:to>
    <xdr:sp macro="" textlink="">
      <xdr:nvSpPr>
        <xdr:cNvPr id="1465" name="Text Box 94"/>
        <xdr:cNvSpPr txBox="1">
          <a:spLocks noChangeArrowheads="1"/>
        </xdr:cNvSpPr>
      </xdr:nvSpPr>
      <xdr:spPr bwMode="auto">
        <a:xfrm>
          <a:off x="4095750" y="103546275"/>
          <a:ext cx="76200" cy="609600"/>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66"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67"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68"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69"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70"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71"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72"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73"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74"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75"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76"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77"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78"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79"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80"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81"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82"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83"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84"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85"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86"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87"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88"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89"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90"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91"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92"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93"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94"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95"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96"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497"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98"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499"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00"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01"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02"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03"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04"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05"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06"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07"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08"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09"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10"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11"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12"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13"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14"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15"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16"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17"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18"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19"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20"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21"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22"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23"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24"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25"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26"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27"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28"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29"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30"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31"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32"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33"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34"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35"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36"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37"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38"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39"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40"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41"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42"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43"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44"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45"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46"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47"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48"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49"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50"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51"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52"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53"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54"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55"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56"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57"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58"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59"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60"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61"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62"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63"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64"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65"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66"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67"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68"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69"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70"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71"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72"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73"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74"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75"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76"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77"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78" name="Text Box 87"/>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79" name="Text Box 88"/>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80" name="Text Box 89"/>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2</xdr:col>
      <xdr:colOff>0</xdr:colOff>
      <xdr:row>411</xdr:row>
      <xdr:rowOff>0</xdr:rowOff>
    </xdr:from>
    <xdr:to>
      <xdr:col>2</xdr:col>
      <xdr:colOff>76200</xdr:colOff>
      <xdr:row>411</xdr:row>
      <xdr:rowOff>400050</xdr:rowOff>
    </xdr:to>
    <xdr:sp macro="" textlink="">
      <xdr:nvSpPr>
        <xdr:cNvPr id="1581" name="Text Box 90"/>
        <xdr:cNvSpPr txBox="1">
          <a:spLocks noChangeArrowheads="1"/>
        </xdr:cNvSpPr>
      </xdr:nvSpPr>
      <xdr:spPr bwMode="auto">
        <a:xfrm>
          <a:off x="3781425"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82" name="Text Box 91"/>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83" name="Text Box 92"/>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84" name="Text Box 93"/>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3</xdr:col>
      <xdr:colOff>0</xdr:colOff>
      <xdr:row>411</xdr:row>
      <xdr:rowOff>0</xdr:rowOff>
    </xdr:from>
    <xdr:to>
      <xdr:col>3</xdr:col>
      <xdr:colOff>76200</xdr:colOff>
      <xdr:row>411</xdr:row>
      <xdr:rowOff>400050</xdr:rowOff>
    </xdr:to>
    <xdr:sp macro="" textlink="">
      <xdr:nvSpPr>
        <xdr:cNvPr id="1585" name="Text Box 94"/>
        <xdr:cNvSpPr txBox="1">
          <a:spLocks noChangeArrowheads="1"/>
        </xdr:cNvSpPr>
      </xdr:nvSpPr>
      <xdr:spPr bwMode="auto">
        <a:xfrm>
          <a:off x="4095750" y="103546275"/>
          <a:ext cx="76200" cy="5619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586"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587"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588"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589"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590"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591"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592"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593"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594"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595"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596"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597"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598"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599"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00"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01"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02"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03"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04"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05"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06"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07"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08"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09"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10"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11"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12"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13"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14"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15"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16"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17"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18"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19"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20"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21"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22"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23"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24"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25"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26"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27"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28"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29"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30"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31"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32"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33"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34"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35"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36"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37"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38"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39"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40"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41"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42"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43"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44"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45"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46"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47"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48"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49"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50"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51"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52"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53"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54"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55"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56"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57"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58"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59"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60"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61"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62"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63"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64"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65"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66"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67"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68"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69"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70"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71"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72"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73"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74"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75"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76"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77"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78"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79"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80"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81"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82"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83"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84"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85"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86"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87"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88"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89"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90"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91"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92"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93"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94"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95"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96"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697"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98"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699"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00"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01"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02"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03"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04"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05"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06" name="Text Box 87"/>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07" name="Text Box 88"/>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08" name="Text Box 89"/>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09" name="Text Box 90"/>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10" name="Text Box 91"/>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11" name="Text Box 92"/>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12" name="Text Box 93"/>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13" name="Text Box 94"/>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14" name="Text Box 87"/>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15" name="Text Box 88"/>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16" name="Text Box 89"/>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17" name="Text Box 90"/>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18" name="Text Box 91"/>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19" name="Text Box 92"/>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20" name="Text Box 93"/>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21" name="Text Box 94"/>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22" name="Text Box 87"/>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23" name="Text Box 88"/>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24" name="Text Box 89"/>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25" name="Text Box 90"/>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26" name="Text Box 91"/>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27" name="Text Box 92"/>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28" name="Text Box 93"/>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29" name="Text Box 94"/>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30"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31"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32"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33"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34"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35"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36"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37"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38"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39"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40"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41"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42"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43"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44"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45"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46"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47"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48"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49"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50"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51"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52"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53"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54" name="Text Box 87"/>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55" name="Text Box 88"/>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56" name="Text Box 89"/>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57" name="Text Box 90"/>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58" name="Text Box 91"/>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59" name="Text Box 92"/>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60" name="Text Box 93"/>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61" name="Text Box 94"/>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62" name="Text Box 87"/>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63" name="Text Box 88"/>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64" name="Text Box 89"/>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65" name="Text Box 90"/>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66" name="Text Box 91"/>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67" name="Text Box 92"/>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68" name="Text Box 93"/>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69" name="Text Box 94"/>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70" name="Text Box 87"/>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71" name="Text Box 88"/>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72" name="Text Box 89"/>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73" name="Text Box 90"/>
        <xdr:cNvSpPr txBox="1">
          <a:spLocks noChangeArrowheads="1"/>
        </xdr:cNvSpPr>
      </xdr:nvSpPr>
      <xdr:spPr bwMode="auto">
        <a:xfrm>
          <a:off x="3781425"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74" name="Text Box 91"/>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75" name="Text Box 92"/>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76" name="Text Box 93"/>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77" name="Text Box 94"/>
        <xdr:cNvSpPr txBox="1">
          <a:spLocks noChangeArrowheads="1"/>
        </xdr:cNvSpPr>
      </xdr:nvSpPr>
      <xdr:spPr bwMode="auto">
        <a:xfrm>
          <a:off x="4095750" y="105813225"/>
          <a:ext cx="76200" cy="447675"/>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78"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79"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80"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81"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82"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83"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84"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85"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86"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87"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88"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89"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90"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91"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92"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93"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94"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95"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96"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797"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98"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799"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00"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01"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02"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03"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04"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05"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06"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07"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08"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09"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10"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11"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12"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13"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14"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15"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16"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17"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18"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19"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20"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21"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22"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23"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24"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25"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26"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27"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28"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29"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30"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31"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32"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33"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34"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35"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36"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37"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38"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39"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40"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41"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42"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43"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44"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45"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46"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47"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48"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49"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50"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51"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52"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53"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54"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55"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56"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57"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58"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59"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60"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61"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62"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63"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64"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65"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66"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67"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68"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69"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70"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71"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72"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73"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74"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75"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76"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77"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78"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79"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80"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81"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82"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83"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84"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85"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86"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87"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88"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89"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90" name="Text Box 87"/>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91" name="Text Box 88"/>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92" name="Text Box 89"/>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2</xdr:col>
      <xdr:colOff>0</xdr:colOff>
      <xdr:row>424</xdr:row>
      <xdr:rowOff>0</xdr:rowOff>
    </xdr:from>
    <xdr:to>
      <xdr:col>2</xdr:col>
      <xdr:colOff>76200</xdr:colOff>
      <xdr:row>424</xdr:row>
      <xdr:rowOff>161925</xdr:rowOff>
    </xdr:to>
    <xdr:sp macro="" textlink="">
      <xdr:nvSpPr>
        <xdr:cNvPr id="1893" name="Text Box 90"/>
        <xdr:cNvSpPr txBox="1">
          <a:spLocks noChangeArrowheads="1"/>
        </xdr:cNvSpPr>
      </xdr:nvSpPr>
      <xdr:spPr bwMode="auto">
        <a:xfrm>
          <a:off x="3781425"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94" name="Text Box 91"/>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95" name="Text Box 92"/>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96" name="Text Box 93"/>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3</xdr:col>
      <xdr:colOff>0</xdr:colOff>
      <xdr:row>424</xdr:row>
      <xdr:rowOff>0</xdr:rowOff>
    </xdr:from>
    <xdr:to>
      <xdr:col>3</xdr:col>
      <xdr:colOff>76200</xdr:colOff>
      <xdr:row>424</xdr:row>
      <xdr:rowOff>161925</xdr:rowOff>
    </xdr:to>
    <xdr:sp macro="" textlink="">
      <xdr:nvSpPr>
        <xdr:cNvPr id="1897" name="Text Box 94"/>
        <xdr:cNvSpPr txBox="1">
          <a:spLocks noChangeArrowheads="1"/>
        </xdr:cNvSpPr>
      </xdr:nvSpPr>
      <xdr:spPr bwMode="auto">
        <a:xfrm>
          <a:off x="4095750" y="105813225"/>
          <a:ext cx="76200" cy="400050"/>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898" name="Text Box 87"/>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899" name="Text Box 88"/>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900" name="Text Box 89"/>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901" name="Text Box 90"/>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02" name="Text Box 91"/>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03" name="Text Box 92"/>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04" name="Text Box 93"/>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05" name="Text Box 94"/>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906" name="Text Box 87"/>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907" name="Text Box 88"/>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908" name="Text Box 89"/>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909" name="Text Box 90"/>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10" name="Text Box 91"/>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11" name="Text Box 92"/>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12" name="Text Box 93"/>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13" name="Text Box 94"/>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914" name="Text Box 87"/>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915" name="Text Box 88"/>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916" name="Text Box 89"/>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2</xdr:col>
      <xdr:colOff>0</xdr:colOff>
      <xdr:row>787</xdr:row>
      <xdr:rowOff>0</xdr:rowOff>
    </xdr:from>
    <xdr:to>
      <xdr:col>2</xdr:col>
      <xdr:colOff>76200</xdr:colOff>
      <xdr:row>788</xdr:row>
      <xdr:rowOff>76200</xdr:rowOff>
    </xdr:to>
    <xdr:sp macro="" textlink="">
      <xdr:nvSpPr>
        <xdr:cNvPr id="1917" name="Text Box 90"/>
        <xdr:cNvSpPr txBox="1">
          <a:spLocks noChangeArrowheads="1"/>
        </xdr:cNvSpPr>
      </xdr:nvSpPr>
      <xdr:spPr bwMode="auto">
        <a:xfrm>
          <a:off x="3781425"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18" name="Text Box 91"/>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19" name="Text Box 92"/>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20" name="Text Box 93"/>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twoCellAnchor editAs="oneCell">
    <xdr:from>
      <xdr:col>3</xdr:col>
      <xdr:colOff>0</xdr:colOff>
      <xdr:row>787</xdr:row>
      <xdr:rowOff>0</xdr:rowOff>
    </xdr:from>
    <xdr:to>
      <xdr:col>3</xdr:col>
      <xdr:colOff>76200</xdr:colOff>
      <xdr:row>788</xdr:row>
      <xdr:rowOff>76200</xdr:rowOff>
    </xdr:to>
    <xdr:sp macro="" textlink="">
      <xdr:nvSpPr>
        <xdr:cNvPr id="1921" name="Text Box 94"/>
        <xdr:cNvSpPr txBox="1">
          <a:spLocks noChangeArrowheads="1"/>
        </xdr:cNvSpPr>
      </xdr:nvSpPr>
      <xdr:spPr bwMode="auto">
        <a:xfrm>
          <a:off x="4095750" y="178193700"/>
          <a:ext cx="76200" cy="2381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zoomScale="85" zoomScaleNormal="85" workbookViewId="0">
      <selection activeCell="B22" sqref="B22"/>
    </sheetView>
  </sheetViews>
  <sheetFormatPr defaultColWidth="9.140625" defaultRowHeight="12.75" x14ac:dyDescent="0.25"/>
  <cols>
    <col min="1" max="1" width="5.28515625" style="4" bestFit="1" customWidth="1"/>
    <col min="2" max="2" width="52" style="1" customWidth="1"/>
    <col min="3" max="3" width="9.85546875" style="3" customWidth="1"/>
    <col min="4" max="4" width="15.5703125" style="6" customWidth="1"/>
    <col min="5" max="5" width="18.140625" style="6" customWidth="1"/>
    <col min="6" max="6" width="9.140625" style="1"/>
    <col min="7" max="7" width="9.42578125" style="1" bestFit="1" customWidth="1"/>
    <col min="8" max="16384" width="9.140625" style="1"/>
  </cols>
  <sheetData>
    <row r="1" spans="1:5" s="19" customFormat="1" ht="15.75" thickTop="1" x14ac:dyDescent="0.25">
      <c r="A1" s="14"/>
      <c r="B1" s="15"/>
      <c r="C1" s="16"/>
      <c r="D1" s="17"/>
      <c r="E1" s="18"/>
    </row>
    <row r="2" spans="1:5" s="19" customFormat="1" ht="15.75" x14ac:dyDescent="0.25">
      <c r="A2" s="20"/>
      <c r="B2" s="21" t="s">
        <v>3292</v>
      </c>
      <c r="C2" s="22"/>
      <c r="D2" s="23"/>
      <c r="E2" s="24"/>
    </row>
    <row r="3" spans="1:5" s="19" customFormat="1" ht="15.75" x14ac:dyDescent="0.25">
      <c r="A3" s="20"/>
      <c r="B3" s="21"/>
      <c r="C3" s="22"/>
      <c r="D3" s="23"/>
      <c r="E3" s="24"/>
    </row>
    <row r="4" spans="1:5" s="19" customFormat="1" ht="15.75" x14ac:dyDescent="0.25">
      <c r="A4" s="20"/>
      <c r="B4" s="21"/>
      <c r="C4" s="22"/>
      <c r="D4" s="23"/>
      <c r="E4" s="24"/>
    </row>
    <row r="5" spans="1:5" s="19" customFormat="1" ht="15.75" x14ac:dyDescent="0.25">
      <c r="A5" s="20"/>
      <c r="B5" s="21" t="s">
        <v>604</v>
      </c>
      <c r="C5" s="22"/>
      <c r="D5" s="23"/>
      <c r="E5" s="25"/>
    </row>
    <row r="6" spans="1:5" s="19" customFormat="1" ht="15.75" x14ac:dyDescent="0.25">
      <c r="A6" s="20"/>
      <c r="B6" s="21"/>
      <c r="C6" s="22"/>
      <c r="D6" s="23"/>
      <c r="E6" s="25"/>
    </row>
    <row r="7" spans="1:5" s="19" customFormat="1" ht="15.75" x14ac:dyDescent="0.25">
      <c r="A7" s="20"/>
      <c r="B7" s="21" t="s">
        <v>605</v>
      </c>
      <c r="C7" s="22"/>
      <c r="D7" s="23"/>
      <c r="E7" s="25"/>
    </row>
    <row r="8" spans="1:5" s="19" customFormat="1" ht="15.75" x14ac:dyDescent="0.25">
      <c r="A8" s="20"/>
      <c r="B8" s="21"/>
      <c r="C8" s="22"/>
      <c r="D8" s="23"/>
      <c r="E8" s="25"/>
    </row>
    <row r="9" spans="1:5" s="19" customFormat="1" ht="15.75" x14ac:dyDescent="0.25">
      <c r="A9" s="20"/>
      <c r="B9" s="21"/>
      <c r="C9" s="22"/>
      <c r="D9" s="23"/>
      <c r="E9" s="24"/>
    </row>
    <row r="10" spans="1:5" s="19" customFormat="1" ht="15.75" x14ac:dyDescent="0.25">
      <c r="A10" s="20"/>
      <c r="B10" s="21"/>
      <c r="C10" s="26"/>
      <c r="D10" s="23"/>
      <c r="E10" s="24"/>
    </row>
    <row r="11" spans="1:5" s="19" customFormat="1" ht="15.75" x14ac:dyDescent="0.25">
      <c r="A11" s="20"/>
      <c r="B11" s="21" t="s">
        <v>606</v>
      </c>
      <c r="C11" s="27"/>
      <c r="D11" s="176" t="s">
        <v>1452</v>
      </c>
      <c r="E11" s="24"/>
    </row>
    <row r="12" spans="1:5" s="19" customFormat="1" ht="16.5" thickBot="1" x14ac:dyDescent="0.3">
      <c r="A12" s="28"/>
      <c r="B12" s="29"/>
      <c r="C12" s="30"/>
      <c r="D12" s="31"/>
      <c r="E12" s="32"/>
    </row>
    <row r="13" spans="1:5" s="19" customFormat="1" ht="16.5" thickTop="1" x14ac:dyDescent="0.25">
      <c r="A13" s="33"/>
      <c r="B13" s="34"/>
      <c r="C13" s="35"/>
      <c r="D13" s="36"/>
      <c r="E13" s="36"/>
    </row>
    <row r="14" spans="1:5" s="39" customFormat="1" ht="15.75" x14ac:dyDescent="0.25">
      <c r="A14" s="37"/>
      <c r="B14" s="38" t="s">
        <v>31</v>
      </c>
      <c r="C14" s="35"/>
      <c r="D14" s="36"/>
      <c r="E14" s="36"/>
    </row>
    <row r="15" spans="1:5" s="39" customFormat="1" ht="15.75" x14ac:dyDescent="0.25">
      <c r="A15" s="37"/>
      <c r="B15" s="40"/>
      <c r="C15" s="35"/>
      <c r="D15" s="36"/>
      <c r="E15" s="36"/>
    </row>
    <row r="16" spans="1:5" s="39" customFormat="1" ht="15.75" x14ac:dyDescent="0.25">
      <c r="A16" s="41" t="s">
        <v>32</v>
      </c>
      <c r="B16" s="42" t="s">
        <v>33</v>
      </c>
      <c r="C16" s="35"/>
      <c r="D16" s="36"/>
      <c r="E16" s="44">
        <f>+'Popis gradbenih in obrtniških d'!E16</f>
        <v>0</v>
      </c>
    </row>
    <row r="17" spans="1:5" s="39" customFormat="1" ht="15.75" x14ac:dyDescent="0.25">
      <c r="A17" s="37"/>
      <c r="B17" s="43"/>
      <c r="C17" s="35"/>
      <c r="D17" s="36"/>
      <c r="E17" s="44"/>
    </row>
    <row r="18" spans="1:5" s="39" customFormat="1" ht="15.75" x14ac:dyDescent="0.25">
      <c r="A18" s="41" t="s">
        <v>34</v>
      </c>
      <c r="B18" s="43" t="s">
        <v>35</v>
      </c>
      <c r="C18" s="35"/>
      <c r="D18" s="36"/>
      <c r="E18" s="44">
        <f>'Popis gradbenih in obrtniških d'!E18</f>
        <v>0</v>
      </c>
    </row>
    <row r="19" spans="1:5" s="39" customFormat="1" ht="15.75" x14ac:dyDescent="0.25">
      <c r="A19" s="41"/>
      <c r="B19" s="43"/>
      <c r="C19" s="35"/>
      <c r="D19" s="36"/>
      <c r="E19" s="44"/>
    </row>
    <row r="20" spans="1:5" s="39" customFormat="1" ht="15.75" x14ac:dyDescent="0.25">
      <c r="A20" s="41" t="s">
        <v>600</v>
      </c>
      <c r="B20" s="43" t="s">
        <v>601</v>
      </c>
      <c r="C20" s="35"/>
      <c r="D20" s="36"/>
      <c r="E20" s="652">
        <f>+elektroinstalacije!F21</f>
        <v>0</v>
      </c>
    </row>
    <row r="21" spans="1:5" s="39" customFormat="1" ht="15.75" x14ac:dyDescent="0.25">
      <c r="A21" s="41"/>
      <c r="B21" s="43"/>
      <c r="C21" s="35"/>
      <c r="D21" s="36"/>
      <c r="E21" s="44"/>
    </row>
    <row r="22" spans="1:5" s="39" customFormat="1" ht="15.75" x14ac:dyDescent="0.25">
      <c r="A22" s="41" t="s">
        <v>602</v>
      </c>
      <c r="B22" s="43" t="s">
        <v>603</v>
      </c>
      <c r="C22" s="35"/>
      <c r="D22" s="36"/>
      <c r="E22" s="44">
        <f>+'strojne instalacije'!F27</f>
        <v>0</v>
      </c>
    </row>
    <row r="23" spans="1:5" s="39" customFormat="1" ht="15.75" x14ac:dyDescent="0.25">
      <c r="A23" s="41"/>
      <c r="B23" s="43"/>
      <c r="C23" s="35"/>
      <c r="D23" s="36"/>
      <c r="E23" s="44"/>
    </row>
    <row r="24" spans="1:5" s="39" customFormat="1" ht="15.75" x14ac:dyDescent="0.25">
      <c r="A24" s="41" t="s">
        <v>1211</v>
      </c>
      <c r="B24" s="43" t="s">
        <v>1212</v>
      </c>
      <c r="C24" s="35"/>
      <c r="D24" s="36"/>
      <c r="E24" s="44">
        <f>+zaklonišče!E30</f>
        <v>0</v>
      </c>
    </row>
    <row r="25" spans="1:5" s="39" customFormat="1" ht="15.75" x14ac:dyDescent="0.25">
      <c r="A25" s="37"/>
      <c r="B25" s="40"/>
      <c r="C25" s="35"/>
      <c r="D25" s="36"/>
      <c r="E25" s="44"/>
    </row>
    <row r="26" spans="1:5" s="39" customFormat="1" ht="16.5" thickBot="1" x14ac:dyDescent="0.3">
      <c r="A26" s="45"/>
      <c r="B26" s="46" t="s">
        <v>2</v>
      </c>
      <c r="C26" s="47"/>
      <c r="D26" s="48"/>
      <c r="E26" s="49">
        <f>SUM(E16:E25)</f>
        <v>0</v>
      </c>
    </row>
    <row r="27" spans="1:5" s="39" customFormat="1" ht="16.5" thickTop="1" x14ac:dyDescent="0.25">
      <c r="A27" s="37"/>
      <c r="B27" s="38"/>
      <c r="C27" s="35"/>
      <c r="D27" s="36"/>
      <c r="E27" s="44"/>
    </row>
    <row r="28" spans="1:5" s="39" customFormat="1" ht="15.75" x14ac:dyDescent="0.25">
      <c r="A28" s="37"/>
      <c r="B28" s="38" t="s">
        <v>1451</v>
      </c>
      <c r="C28" s="35"/>
      <c r="D28" s="36"/>
      <c r="E28" s="44">
        <f>+E26*0.22</f>
        <v>0</v>
      </c>
    </row>
    <row r="29" spans="1:5" s="39" customFormat="1" ht="15.75" x14ac:dyDescent="0.25">
      <c r="A29" s="37"/>
      <c r="B29" s="38"/>
      <c r="C29" s="35"/>
      <c r="D29" s="36"/>
      <c r="E29" s="44"/>
    </row>
    <row r="30" spans="1:5" s="39" customFormat="1" ht="16.5" thickBot="1" x14ac:dyDescent="0.3">
      <c r="A30" s="45"/>
      <c r="B30" s="46" t="s">
        <v>245</v>
      </c>
      <c r="C30" s="47"/>
      <c r="D30" s="48"/>
      <c r="E30" s="49">
        <f>SUM(E26:E29)</f>
        <v>0</v>
      </c>
    </row>
    <row r="31" spans="1:5" s="7" customFormat="1" ht="13.5" thickTop="1" x14ac:dyDescent="0.25">
      <c r="C31" s="9"/>
    </row>
    <row r="32" spans="1:5" s="7" customFormat="1" x14ac:dyDescent="0.25">
      <c r="C32" s="9"/>
    </row>
    <row r="33" spans="2:4" s="7" customFormat="1" x14ac:dyDescent="0.25">
      <c r="B33" s="7" t="s">
        <v>1213</v>
      </c>
      <c r="C33" s="9"/>
    </row>
    <row r="34" spans="2:4" s="7" customFormat="1" x14ac:dyDescent="0.25">
      <c r="B34" s="170"/>
      <c r="C34" s="9"/>
    </row>
    <row r="35" spans="2:4" s="7" customFormat="1" x14ac:dyDescent="0.25">
      <c r="B35" s="170"/>
      <c r="C35" s="9"/>
      <c r="D35" s="8"/>
    </row>
    <row r="36" spans="2:4" s="7" customFormat="1" x14ac:dyDescent="0.25">
      <c r="B36" s="170"/>
      <c r="C36" s="9"/>
    </row>
    <row r="37" spans="2:4" s="7" customFormat="1" x14ac:dyDescent="0.25">
      <c r="B37" s="170"/>
      <c r="C37" s="9"/>
    </row>
    <row r="38" spans="2:4" s="7" customFormat="1" x14ac:dyDescent="0.25">
      <c r="B38" s="175"/>
      <c r="C38" s="9"/>
    </row>
    <row r="39" spans="2:4" s="7" customFormat="1" x14ac:dyDescent="0.25">
      <c r="B39" s="7" t="s">
        <v>1214</v>
      </c>
      <c r="C39" s="9"/>
      <c r="D39" s="8" t="s">
        <v>1215</v>
      </c>
    </row>
    <row r="40" spans="2:4" s="7" customFormat="1" x14ac:dyDescent="0.25">
      <c r="B40" s="170"/>
      <c r="C40" s="9"/>
    </row>
    <row r="41" spans="2:4" s="7" customFormat="1" x14ac:dyDescent="0.25">
      <c r="C41" s="9"/>
    </row>
    <row r="42" spans="2:4" s="7" customFormat="1" x14ac:dyDescent="0.25">
      <c r="C42" s="9"/>
    </row>
    <row r="43" spans="2:4" s="7" customFormat="1" x14ac:dyDescent="0.25">
      <c r="C43" s="9"/>
    </row>
  </sheetData>
  <sheetProtection password="CC2D" sheet="1" objects="1" scenarios="1"/>
  <pageMargins left="0.78740157480314965" right="0.19685039370078741" top="0.98425196850393704" bottom="0.59055118110236227" header="0.19685039370078741" footer="0.19685039370078741"/>
  <pageSetup paperSize="9" orientation="portrait" r:id="rId1"/>
  <headerFooter>
    <oddFooter>&amp;L&amp;"Arial,Navadno"&amp;8GOI dela&amp;R&amp;"Arial,Navadno"&amp;8&amp;P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75"/>
  <sheetViews>
    <sheetView showGridLines="0" topLeftCell="A1660" zoomScale="72" zoomScaleNormal="72" workbookViewId="0">
      <selection activeCell="D1660" sqref="D1:D1048576"/>
    </sheetView>
  </sheetViews>
  <sheetFormatPr defaultColWidth="9.140625" defaultRowHeight="16.149999999999999" customHeight="1" x14ac:dyDescent="0.25"/>
  <cols>
    <col min="1" max="1" width="5.28515625" style="136" bestFit="1" customWidth="1"/>
    <col min="2" max="2" width="52" style="137" customWidth="1"/>
    <col min="3" max="3" width="9.85546875" style="126" customWidth="1"/>
    <col min="4" max="4" width="15.5703125" style="107" customWidth="1"/>
    <col min="5" max="5" width="18.140625" style="107" customWidth="1"/>
    <col min="6" max="16384" width="9.140625" style="137"/>
  </cols>
  <sheetData>
    <row r="1" spans="1:5" s="60" customFormat="1" ht="16.149999999999999" customHeight="1" thickTop="1" x14ac:dyDescent="0.25">
      <c r="A1" s="55"/>
      <c r="B1" s="56"/>
      <c r="C1" s="57"/>
      <c r="D1" s="58"/>
      <c r="E1" s="59"/>
    </row>
    <row r="2" spans="1:5" s="60" customFormat="1" ht="16.149999999999999" customHeight="1" x14ac:dyDescent="0.25">
      <c r="A2" s="61"/>
      <c r="B2" s="62" t="s">
        <v>88</v>
      </c>
      <c r="C2" s="63"/>
      <c r="D2" s="64"/>
      <c r="E2" s="65"/>
    </row>
    <row r="3" spans="1:5" s="60" customFormat="1" ht="16.149999999999999" customHeight="1" x14ac:dyDescent="0.25">
      <c r="A3" s="61"/>
      <c r="B3" s="62"/>
      <c r="C3" s="63"/>
      <c r="D3" s="64"/>
      <c r="E3" s="65"/>
    </row>
    <row r="4" spans="1:5" s="60" customFormat="1" ht="16.149999999999999" customHeight="1" x14ac:dyDescent="0.25">
      <c r="A4" s="61"/>
      <c r="B4" s="62"/>
      <c r="C4" s="63"/>
      <c r="D4" s="64"/>
      <c r="E4" s="65"/>
    </row>
    <row r="5" spans="1:5" s="60" customFormat="1" ht="16.149999999999999" customHeight="1" x14ac:dyDescent="0.25">
      <c r="A5" s="61"/>
      <c r="B5" s="62" t="s">
        <v>604</v>
      </c>
      <c r="C5" s="63"/>
      <c r="D5" s="64"/>
      <c r="E5" s="66"/>
    </row>
    <row r="6" spans="1:5" s="60" customFormat="1" ht="16.149999999999999" customHeight="1" x14ac:dyDescent="0.25">
      <c r="A6" s="61"/>
      <c r="B6" s="62"/>
      <c r="C6" s="63"/>
      <c r="D6" s="64"/>
      <c r="E6" s="66"/>
    </row>
    <row r="7" spans="1:5" s="60" customFormat="1" ht="16.149999999999999" customHeight="1" x14ac:dyDescent="0.25">
      <c r="A7" s="61"/>
      <c r="B7" s="62" t="s">
        <v>605</v>
      </c>
      <c r="C7" s="63"/>
      <c r="D7" s="64"/>
      <c r="E7" s="66"/>
    </row>
    <row r="8" spans="1:5" s="60" customFormat="1" ht="16.149999999999999" customHeight="1" x14ac:dyDescent="0.25">
      <c r="A8" s="61"/>
      <c r="B8" s="62"/>
      <c r="C8" s="63"/>
      <c r="D8" s="64"/>
      <c r="E8" s="66"/>
    </row>
    <row r="9" spans="1:5" s="60" customFormat="1" ht="16.149999999999999" customHeight="1" x14ac:dyDescent="0.25">
      <c r="A9" s="61"/>
      <c r="B9" s="62" t="s">
        <v>3264</v>
      </c>
      <c r="C9" s="63"/>
      <c r="D9" s="64"/>
      <c r="E9" s="65"/>
    </row>
    <row r="10" spans="1:5" s="60" customFormat="1" ht="16.149999999999999" customHeight="1" x14ac:dyDescent="0.25">
      <c r="A10" s="61"/>
      <c r="B10" s="62"/>
      <c r="C10" s="67"/>
      <c r="D10" s="64"/>
      <c r="E10" s="65"/>
    </row>
    <row r="11" spans="1:5" s="60" customFormat="1" ht="16.149999999999999" customHeight="1" x14ac:dyDescent="0.25">
      <c r="A11" s="61"/>
      <c r="B11" s="62" t="s">
        <v>606</v>
      </c>
      <c r="C11" s="68" t="s">
        <v>174</v>
      </c>
      <c r="D11" s="64"/>
      <c r="E11" s="65"/>
    </row>
    <row r="12" spans="1:5" s="60" customFormat="1" ht="16.149999999999999" customHeight="1" thickBot="1" x14ac:dyDescent="0.3">
      <c r="A12" s="69"/>
      <c r="B12" s="70"/>
      <c r="C12" s="71"/>
      <c r="D12" s="72"/>
      <c r="E12" s="73"/>
    </row>
    <row r="13" spans="1:5" s="78" customFormat="1" ht="16.149999999999999" customHeight="1" thickTop="1" x14ac:dyDescent="0.25">
      <c r="A13" s="74"/>
      <c r="B13" s="75"/>
      <c r="C13" s="76"/>
      <c r="D13" s="77"/>
      <c r="E13" s="77"/>
    </row>
    <row r="14" spans="1:5" s="80" customFormat="1" ht="16.149999999999999" customHeight="1" x14ac:dyDescent="0.25">
      <c r="A14" s="79"/>
      <c r="B14" s="52" t="s">
        <v>31</v>
      </c>
      <c r="C14" s="76"/>
      <c r="D14" s="77"/>
      <c r="E14" s="77"/>
    </row>
    <row r="15" spans="1:5" s="80" customFormat="1" ht="16.149999999999999" customHeight="1" x14ac:dyDescent="0.25">
      <c r="A15" s="79"/>
      <c r="B15" s="81"/>
      <c r="C15" s="76"/>
      <c r="D15" s="77"/>
      <c r="E15" s="77"/>
    </row>
    <row r="16" spans="1:5" s="80" customFormat="1" ht="16.149999999999999" customHeight="1" x14ac:dyDescent="0.25">
      <c r="A16" s="82" t="s">
        <v>32</v>
      </c>
      <c r="B16" s="53" t="s">
        <v>33</v>
      </c>
      <c r="C16" s="76"/>
      <c r="D16" s="77"/>
      <c r="E16" s="83">
        <f>E139</f>
        <v>0</v>
      </c>
    </row>
    <row r="17" spans="1:5" s="80" customFormat="1" ht="16.149999999999999" customHeight="1" x14ac:dyDescent="0.25">
      <c r="A17" s="79"/>
      <c r="B17" s="52"/>
      <c r="C17" s="76"/>
      <c r="D17" s="77"/>
      <c r="E17" s="84"/>
    </row>
    <row r="18" spans="1:5" s="80" customFormat="1" ht="16.149999999999999" customHeight="1" x14ac:dyDescent="0.25">
      <c r="A18" s="82" t="s">
        <v>34</v>
      </c>
      <c r="B18" s="52" t="s">
        <v>35</v>
      </c>
      <c r="C18" s="76"/>
      <c r="D18" s="77"/>
      <c r="E18" s="83">
        <f>E162</f>
        <v>0</v>
      </c>
    </row>
    <row r="19" spans="1:5" s="80" customFormat="1" ht="16.149999999999999" customHeight="1" x14ac:dyDescent="0.25">
      <c r="A19" s="79"/>
      <c r="B19" s="81"/>
      <c r="C19" s="76"/>
      <c r="D19" s="77"/>
      <c r="E19" s="84"/>
    </row>
    <row r="20" spans="1:5" s="80" customFormat="1" ht="16.149999999999999" customHeight="1" thickBot="1" x14ac:dyDescent="0.3">
      <c r="A20" s="85"/>
      <c r="B20" s="54" t="s">
        <v>2</v>
      </c>
      <c r="C20" s="86"/>
      <c r="D20" s="87"/>
      <c r="E20" s="88">
        <f>SUM(E16:E19)</f>
        <v>0</v>
      </c>
    </row>
    <row r="21" spans="1:5" s="80" customFormat="1" ht="16.149999999999999" customHeight="1" thickTop="1" x14ac:dyDescent="0.25">
      <c r="A21" s="79"/>
      <c r="B21" s="52"/>
      <c r="C21" s="76"/>
      <c r="D21" s="77"/>
      <c r="E21" s="84"/>
    </row>
    <row r="22" spans="1:5" s="80" customFormat="1" ht="16.149999999999999" customHeight="1" x14ac:dyDescent="0.25">
      <c r="A22" s="79"/>
      <c r="B22" s="52" t="s">
        <v>1451</v>
      </c>
      <c r="C22" s="76"/>
      <c r="D22" s="77"/>
      <c r="E22" s="84">
        <f>+E20*0.22</f>
        <v>0</v>
      </c>
    </row>
    <row r="23" spans="1:5" s="80" customFormat="1" ht="16.149999999999999" customHeight="1" x14ac:dyDescent="0.25">
      <c r="A23" s="79"/>
      <c r="B23" s="52"/>
      <c r="C23" s="76"/>
      <c r="D23" s="77"/>
      <c r="E23" s="84"/>
    </row>
    <row r="24" spans="1:5" s="80" customFormat="1" ht="16.149999999999999" customHeight="1" thickBot="1" x14ac:dyDescent="0.3">
      <c r="A24" s="85"/>
      <c r="B24" s="54" t="s">
        <v>245</v>
      </c>
      <c r="C24" s="86"/>
      <c r="D24" s="87"/>
      <c r="E24" s="88">
        <f>SUM(E20:E23)</f>
        <v>0</v>
      </c>
    </row>
    <row r="25" spans="1:5" s="93" customFormat="1" ht="16.149999999999999" customHeight="1" thickTop="1" x14ac:dyDescent="0.25">
      <c r="A25" s="89"/>
      <c r="B25" s="38"/>
      <c r="C25" s="90"/>
      <c r="D25" s="91"/>
      <c r="E25" s="92"/>
    </row>
    <row r="26" spans="1:5" s="93" customFormat="1" ht="16.149999999999999" customHeight="1" x14ac:dyDescent="0.25">
      <c r="A26" s="89"/>
      <c r="B26" s="38"/>
      <c r="C26" s="90"/>
      <c r="D26" s="91"/>
      <c r="E26" s="92"/>
    </row>
    <row r="27" spans="1:5" s="94" customFormat="1" ht="12.75" x14ac:dyDescent="0.25">
      <c r="B27" s="94" t="s">
        <v>1213</v>
      </c>
      <c r="C27" s="95"/>
    </row>
    <row r="28" spans="1:5" s="94" customFormat="1" ht="12.75" x14ac:dyDescent="0.25">
      <c r="B28" s="170"/>
      <c r="C28" s="95"/>
    </row>
    <row r="29" spans="1:5" s="94" customFormat="1" ht="12.75" x14ac:dyDescent="0.25">
      <c r="B29" s="170"/>
      <c r="C29" s="95"/>
      <c r="D29" s="96"/>
    </row>
    <row r="30" spans="1:5" s="94" customFormat="1" ht="12.75" x14ac:dyDescent="0.25">
      <c r="B30" s="170"/>
      <c r="C30" s="95"/>
    </row>
    <row r="31" spans="1:5" s="94" customFormat="1" ht="12.75" x14ac:dyDescent="0.25">
      <c r="B31" s="170"/>
      <c r="C31" s="95"/>
    </row>
    <row r="32" spans="1:5" s="94" customFormat="1" ht="12.75" x14ac:dyDescent="0.25">
      <c r="C32" s="95"/>
    </row>
    <row r="33" spans="1:5" s="94" customFormat="1" ht="12.75" x14ac:dyDescent="0.25">
      <c r="B33" s="94" t="s">
        <v>1214</v>
      </c>
      <c r="C33" s="95"/>
      <c r="D33" s="96" t="s">
        <v>1215</v>
      </c>
    </row>
    <row r="34" spans="1:5" s="94" customFormat="1" ht="12.75" x14ac:dyDescent="0.25">
      <c r="B34" s="170"/>
      <c r="C34" s="95"/>
    </row>
    <row r="35" spans="1:5" s="97" customFormat="1" ht="12.75" x14ac:dyDescent="0.25">
      <c r="C35" s="98"/>
    </row>
    <row r="36" spans="1:5" s="97" customFormat="1" ht="12.75" x14ac:dyDescent="0.25">
      <c r="C36" s="98"/>
    </row>
    <row r="37" spans="1:5" s="97" customFormat="1" ht="12.75" x14ac:dyDescent="0.25">
      <c r="C37" s="98"/>
    </row>
    <row r="38" spans="1:5" s="97" customFormat="1" ht="12.75" x14ac:dyDescent="0.25">
      <c r="C38" s="98"/>
    </row>
    <row r="39" spans="1:5" s="103" customFormat="1" ht="16.149999999999999" customHeight="1" x14ac:dyDescent="0.25">
      <c r="A39" s="99"/>
      <c r="B39" s="12"/>
      <c r="C39" s="100"/>
      <c r="D39" s="101"/>
      <c r="E39" s="102"/>
    </row>
    <row r="40" spans="1:5" s="105" customFormat="1" ht="12.75" x14ac:dyDescent="0.25">
      <c r="A40" s="11"/>
      <c r="B40" s="12" t="s">
        <v>89</v>
      </c>
      <c r="C40" s="100"/>
      <c r="D40" s="102"/>
      <c r="E40" s="104"/>
    </row>
    <row r="41" spans="1:5" s="103" customFormat="1" ht="12.75" x14ac:dyDescent="0.25">
      <c r="A41" s="99" t="s">
        <v>24</v>
      </c>
      <c r="B41" s="50" t="s">
        <v>66</v>
      </c>
      <c r="C41" s="106"/>
      <c r="D41" s="101"/>
      <c r="E41" s="107"/>
    </row>
    <row r="42" spans="1:5" s="103" customFormat="1" ht="12.75" x14ac:dyDescent="0.25">
      <c r="A42" s="99"/>
      <c r="B42" s="50" t="s">
        <v>67</v>
      </c>
      <c r="C42" s="106"/>
      <c r="D42" s="101"/>
      <c r="E42" s="107"/>
    </row>
    <row r="43" spans="1:5" s="103" customFormat="1" ht="12.75" x14ac:dyDescent="0.25">
      <c r="A43" s="99" t="s">
        <v>24</v>
      </c>
      <c r="B43" s="50" t="s">
        <v>61</v>
      </c>
      <c r="C43" s="100"/>
      <c r="D43" s="101"/>
      <c r="E43" s="107"/>
    </row>
    <row r="44" spans="1:5" s="103" customFormat="1" ht="12.75" x14ac:dyDescent="0.25">
      <c r="A44" s="99"/>
      <c r="B44" s="50" t="s">
        <v>90</v>
      </c>
      <c r="C44" s="100"/>
      <c r="D44" s="101"/>
      <c r="E44" s="107"/>
    </row>
    <row r="45" spans="1:5" s="103" customFormat="1" ht="12.75" x14ac:dyDescent="0.25">
      <c r="A45" s="99" t="s">
        <v>24</v>
      </c>
      <c r="B45" s="50" t="s">
        <v>91</v>
      </c>
      <c r="C45" s="100"/>
      <c r="D45" s="101"/>
      <c r="E45" s="107"/>
    </row>
    <row r="46" spans="1:5" s="103" customFormat="1" ht="12.75" x14ac:dyDescent="0.25">
      <c r="A46" s="99"/>
      <c r="B46" s="50" t="s">
        <v>92</v>
      </c>
      <c r="C46" s="100"/>
      <c r="D46" s="101"/>
      <c r="E46" s="107"/>
    </row>
    <row r="47" spans="1:5" s="103" customFormat="1" ht="12.75" x14ac:dyDescent="0.25">
      <c r="A47" s="99" t="s">
        <v>24</v>
      </c>
      <c r="B47" s="50" t="s">
        <v>93</v>
      </c>
      <c r="C47" s="100"/>
      <c r="D47" s="101"/>
      <c r="E47" s="107"/>
    </row>
    <row r="48" spans="1:5" s="103" customFormat="1" ht="12.75" x14ac:dyDescent="0.25">
      <c r="A48" s="99" t="s">
        <v>24</v>
      </c>
      <c r="B48" s="50" t="s">
        <v>94</v>
      </c>
      <c r="C48" s="100"/>
      <c r="D48" s="101"/>
      <c r="E48" s="107"/>
    </row>
    <row r="49" spans="1:5" s="103" customFormat="1" ht="12.75" x14ac:dyDescent="0.25">
      <c r="A49" s="99"/>
      <c r="B49" s="50" t="s">
        <v>62</v>
      </c>
      <c r="C49" s="100"/>
      <c r="D49" s="101"/>
      <c r="E49" s="107"/>
    </row>
    <row r="50" spans="1:5" s="103" customFormat="1" ht="12.75" x14ac:dyDescent="0.25">
      <c r="A50" s="99"/>
      <c r="B50" s="50" t="s">
        <v>63</v>
      </c>
      <c r="C50" s="100"/>
      <c r="D50" s="101"/>
      <c r="E50" s="107"/>
    </row>
    <row r="51" spans="1:5" s="103" customFormat="1" ht="12.75" x14ac:dyDescent="0.25">
      <c r="A51" s="99" t="s">
        <v>24</v>
      </c>
      <c r="B51" s="50" t="s">
        <v>95</v>
      </c>
      <c r="C51" s="100"/>
      <c r="D51" s="101"/>
      <c r="E51" s="107"/>
    </row>
    <row r="52" spans="1:5" s="103" customFormat="1" ht="12.75" x14ac:dyDescent="0.25">
      <c r="A52" s="99"/>
      <c r="B52" s="50" t="s">
        <v>96</v>
      </c>
      <c r="C52" s="100"/>
      <c r="D52" s="101"/>
      <c r="E52" s="107"/>
    </row>
    <row r="53" spans="1:5" s="103" customFormat="1" ht="12.75" x14ac:dyDescent="0.25">
      <c r="A53" s="99" t="s">
        <v>24</v>
      </c>
      <c r="B53" s="50" t="s">
        <v>64</v>
      </c>
      <c r="C53" s="100"/>
      <c r="D53" s="101"/>
      <c r="E53" s="107"/>
    </row>
    <row r="54" spans="1:5" s="103" customFormat="1" ht="12.75" x14ac:dyDescent="0.25">
      <c r="A54" s="99"/>
      <c r="B54" s="50" t="s">
        <v>65</v>
      </c>
      <c r="C54" s="100"/>
      <c r="D54" s="101"/>
      <c r="E54" s="107"/>
    </row>
    <row r="55" spans="1:5" s="103" customFormat="1" ht="12.75" x14ac:dyDescent="0.25">
      <c r="A55" s="99" t="s">
        <v>24</v>
      </c>
      <c r="B55" s="50" t="s">
        <v>68</v>
      </c>
      <c r="C55" s="100"/>
      <c r="D55" s="101"/>
      <c r="E55" s="107"/>
    </row>
    <row r="56" spans="1:5" s="103" customFormat="1" ht="12.75" x14ac:dyDescent="0.25">
      <c r="A56" s="99"/>
      <c r="B56" s="50" t="s">
        <v>69</v>
      </c>
      <c r="C56" s="100"/>
      <c r="D56" s="101"/>
      <c r="E56" s="107"/>
    </row>
    <row r="57" spans="1:5" s="103" customFormat="1" ht="12.75" x14ac:dyDescent="0.25">
      <c r="A57" s="99" t="s">
        <v>24</v>
      </c>
      <c r="B57" s="50" t="s">
        <v>129</v>
      </c>
      <c r="C57" s="100"/>
      <c r="D57" s="101"/>
      <c r="E57" s="107"/>
    </row>
    <row r="58" spans="1:5" s="103" customFormat="1" ht="12.75" x14ac:dyDescent="0.25">
      <c r="A58" s="99"/>
      <c r="B58" s="50" t="s">
        <v>130</v>
      </c>
      <c r="C58" s="100"/>
      <c r="D58" s="101"/>
      <c r="E58" s="107"/>
    </row>
    <row r="59" spans="1:5" s="103" customFormat="1" ht="12.75" x14ac:dyDescent="0.25">
      <c r="A59" s="99" t="s">
        <v>24</v>
      </c>
      <c r="B59" s="50" t="s">
        <v>1052</v>
      </c>
      <c r="C59" s="100"/>
      <c r="D59" s="101"/>
      <c r="E59" s="107"/>
    </row>
    <row r="60" spans="1:5" s="103" customFormat="1" ht="12.75" x14ac:dyDescent="0.25">
      <c r="A60" s="99" t="s">
        <v>24</v>
      </c>
      <c r="B60" s="50" t="s">
        <v>70</v>
      </c>
      <c r="C60" s="100"/>
      <c r="D60" s="101"/>
      <c r="E60" s="107"/>
    </row>
    <row r="61" spans="1:5" s="103" customFormat="1" ht="12.75" x14ac:dyDescent="0.25">
      <c r="A61" s="99" t="s">
        <v>24</v>
      </c>
      <c r="B61" s="50" t="s">
        <v>131</v>
      </c>
      <c r="C61" s="100"/>
      <c r="D61" s="101"/>
      <c r="E61" s="107"/>
    </row>
    <row r="62" spans="1:5" s="103" customFormat="1" ht="12.75" x14ac:dyDescent="0.25">
      <c r="A62" s="99" t="s">
        <v>24</v>
      </c>
      <c r="B62" s="50" t="s">
        <v>80</v>
      </c>
      <c r="C62" s="100"/>
      <c r="D62" s="101"/>
      <c r="E62" s="107"/>
    </row>
    <row r="63" spans="1:5" s="103" customFormat="1" ht="12.75" x14ac:dyDescent="0.25">
      <c r="A63" s="99" t="s">
        <v>24</v>
      </c>
      <c r="B63" s="50" t="s">
        <v>81</v>
      </c>
      <c r="C63" s="51"/>
      <c r="D63" s="102"/>
      <c r="E63" s="101"/>
    </row>
    <row r="64" spans="1:5" s="103" customFormat="1" ht="12.75" x14ac:dyDescent="0.25">
      <c r="A64" s="99" t="s">
        <v>24</v>
      </c>
      <c r="B64" s="12" t="s">
        <v>231</v>
      </c>
      <c r="C64" s="100"/>
      <c r="D64" s="101"/>
      <c r="E64" s="107"/>
    </row>
    <row r="65" spans="1:5" s="105" customFormat="1" ht="12.75" x14ac:dyDescent="0.25">
      <c r="A65" s="99"/>
      <c r="B65" s="12" t="s">
        <v>232</v>
      </c>
      <c r="C65" s="11"/>
      <c r="D65" s="12"/>
      <c r="E65" s="104"/>
    </row>
    <row r="66" spans="1:5" s="105" customFormat="1" ht="12.75" x14ac:dyDescent="0.25">
      <c r="A66" s="99"/>
      <c r="B66" s="12" t="s">
        <v>233</v>
      </c>
      <c r="C66" s="11"/>
      <c r="D66" s="12"/>
      <c r="E66" s="104"/>
    </row>
    <row r="67" spans="1:5" s="105" customFormat="1" ht="12.75" x14ac:dyDescent="0.25">
      <c r="A67" s="99"/>
      <c r="B67" s="12" t="s">
        <v>235</v>
      </c>
      <c r="C67" s="11"/>
      <c r="D67" s="12"/>
      <c r="E67" s="104"/>
    </row>
    <row r="68" spans="1:5" s="105" customFormat="1" ht="12.75" x14ac:dyDescent="0.25">
      <c r="A68" s="99"/>
      <c r="B68" s="12" t="s">
        <v>234</v>
      </c>
      <c r="C68" s="11"/>
      <c r="D68" s="12"/>
      <c r="E68" s="104"/>
    </row>
    <row r="69" spans="1:5" s="105" customFormat="1" ht="12.75" x14ac:dyDescent="0.25">
      <c r="A69" s="11" t="s">
        <v>24</v>
      </c>
      <c r="B69" s="12" t="s">
        <v>236</v>
      </c>
      <c r="C69" s="11"/>
      <c r="D69" s="12"/>
      <c r="E69" s="104"/>
    </row>
    <row r="70" spans="1:5" s="105" customFormat="1" ht="12.75" x14ac:dyDescent="0.25">
      <c r="A70" s="11"/>
      <c r="B70" s="12" t="s">
        <v>237</v>
      </c>
      <c r="C70" s="11"/>
      <c r="D70" s="12"/>
      <c r="E70" s="104"/>
    </row>
    <row r="71" spans="1:5" s="105" customFormat="1" ht="12.75" x14ac:dyDescent="0.25">
      <c r="A71" s="11"/>
      <c r="B71" s="12" t="s">
        <v>238</v>
      </c>
      <c r="C71" s="11"/>
      <c r="D71" s="12"/>
      <c r="E71" s="104"/>
    </row>
    <row r="72" spans="1:5" s="105" customFormat="1" ht="12.75" x14ac:dyDescent="0.25">
      <c r="A72" s="11"/>
      <c r="B72" s="12" t="s">
        <v>239</v>
      </c>
      <c r="C72" s="11"/>
      <c r="D72" s="12"/>
      <c r="E72" s="104"/>
    </row>
    <row r="73" spans="1:5" s="105" customFormat="1" ht="12.75" x14ac:dyDescent="0.25">
      <c r="A73" s="11" t="s">
        <v>24</v>
      </c>
      <c r="B73" s="12" t="s">
        <v>1266</v>
      </c>
      <c r="C73" s="11"/>
      <c r="D73" s="12"/>
      <c r="E73" s="104"/>
    </row>
    <row r="74" spans="1:5" s="105" customFormat="1" ht="12.75" x14ac:dyDescent="0.25">
      <c r="A74" s="11"/>
      <c r="B74" s="12" t="s">
        <v>1267</v>
      </c>
      <c r="C74" s="11"/>
      <c r="D74" s="12"/>
      <c r="E74" s="104"/>
    </row>
    <row r="75" spans="1:5" s="105" customFormat="1" ht="12.75" x14ac:dyDescent="0.25">
      <c r="A75" s="11"/>
      <c r="B75" s="12" t="s">
        <v>1264</v>
      </c>
      <c r="C75" s="11"/>
      <c r="D75" s="12"/>
      <c r="E75" s="104"/>
    </row>
    <row r="76" spans="1:5" s="105" customFormat="1" ht="12.75" x14ac:dyDescent="0.25">
      <c r="A76" s="11"/>
      <c r="B76" s="12" t="s">
        <v>1265</v>
      </c>
      <c r="C76" s="11"/>
      <c r="D76" s="12"/>
      <c r="E76" s="104"/>
    </row>
    <row r="77" spans="1:5" s="103" customFormat="1" ht="12.75" x14ac:dyDescent="0.25">
      <c r="A77" s="99" t="s">
        <v>24</v>
      </c>
      <c r="B77" s="50" t="s">
        <v>208</v>
      </c>
      <c r="C77" s="99"/>
      <c r="D77" s="50"/>
      <c r="E77" s="107"/>
    </row>
    <row r="78" spans="1:5" s="103" customFormat="1" ht="12.75" x14ac:dyDescent="0.25">
      <c r="A78" s="99"/>
      <c r="B78" s="50" t="s">
        <v>209</v>
      </c>
      <c r="C78" s="99"/>
      <c r="D78" s="50"/>
      <c r="E78" s="107"/>
    </row>
    <row r="79" spans="1:5" s="103" customFormat="1" ht="12.75" x14ac:dyDescent="0.25">
      <c r="A79" s="99"/>
      <c r="B79" s="50" t="s">
        <v>210</v>
      </c>
      <c r="C79" s="99"/>
      <c r="D79" s="50"/>
      <c r="E79" s="107"/>
    </row>
    <row r="80" spans="1:5" s="103" customFormat="1" ht="12.75" x14ac:dyDescent="0.25">
      <c r="A80" s="99"/>
      <c r="B80" s="50" t="s">
        <v>211</v>
      </c>
      <c r="C80" s="99"/>
      <c r="D80" s="50"/>
      <c r="E80" s="107"/>
    </row>
    <row r="81" spans="1:5" s="103" customFormat="1" ht="12.75" x14ac:dyDescent="0.25">
      <c r="A81" s="99" t="s">
        <v>24</v>
      </c>
      <c r="B81" s="50" t="s">
        <v>212</v>
      </c>
      <c r="C81" s="99"/>
      <c r="D81" s="50"/>
      <c r="E81" s="107"/>
    </row>
    <row r="82" spans="1:5" s="103" customFormat="1" ht="12.75" x14ac:dyDescent="0.25">
      <c r="A82" s="99"/>
      <c r="B82" s="50" t="s">
        <v>213</v>
      </c>
      <c r="C82" s="99"/>
      <c r="D82" s="50"/>
      <c r="E82" s="107"/>
    </row>
    <row r="83" spans="1:5" s="103" customFormat="1" ht="12.75" x14ac:dyDescent="0.25">
      <c r="A83" s="99"/>
      <c r="B83" s="50" t="s">
        <v>214</v>
      </c>
      <c r="C83" s="99"/>
      <c r="D83" s="50"/>
      <c r="E83" s="107"/>
    </row>
    <row r="84" spans="1:5" s="103" customFormat="1" ht="12.75" x14ac:dyDescent="0.25">
      <c r="A84" s="99" t="s">
        <v>24</v>
      </c>
      <c r="B84" s="50" t="s">
        <v>215</v>
      </c>
      <c r="C84" s="99"/>
      <c r="D84" s="50"/>
      <c r="E84" s="107"/>
    </row>
    <row r="85" spans="1:5" s="103" customFormat="1" ht="12.75" x14ac:dyDescent="0.25">
      <c r="A85" s="99"/>
      <c r="B85" s="50" t="s">
        <v>216</v>
      </c>
      <c r="C85" s="99"/>
      <c r="D85" s="50"/>
      <c r="E85" s="107"/>
    </row>
    <row r="86" spans="1:5" s="103" customFormat="1" ht="12.75" x14ac:dyDescent="0.25">
      <c r="A86" s="99"/>
      <c r="B86" s="50" t="s">
        <v>217</v>
      </c>
      <c r="C86" s="99"/>
      <c r="D86" s="50"/>
      <c r="E86" s="107"/>
    </row>
    <row r="87" spans="1:5" s="103" customFormat="1" ht="12.75" x14ac:dyDescent="0.25">
      <c r="A87" s="99"/>
      <c r="B87" s="50" t="s">
        <v>218</v>
      </c>
      <c r="C87" s="99"/>
      <c r="D87" s="50"/>
      <c r="E87" s="107"/>
    </row>
    <row r="88" spans="1:5" s="103" customFormat="1" ht="12.75" x14ac:dyDescent="0.25">
      <c r="A88" s="99"/>
      <c r="B88" s="50" t="s">
        <v>219</v>
      </c>
      <c r="C88" s="99"/>
      <c r="D88" s="50"/>
      <c r="E88" s="107"/>
    </row>
    <row r="89" spans="1:5" s="103" customFormat="1" ht="12.75" x14ac:dyDescent="0.25">
      <c r="A89" s="99" t="s">
        <v>24</v>
      </c>
      <c r="B89" s="50" t="s">
        <v>220</v>
      </c>
      <c r="C89" s="99"/>
      <c r="D89" s="50"/>
      <c r="E89" s="107"/>
    </row>
    <row r="90" spans="1:5" s="103" customFormat="1" ht="12.75" x14ac:dyDescent="0.25">
      <c r="A90" s="99"/>
      <c r="B90" s="50" t="s">
        <v>221</v>
      </c>
      <c r="C90" s="99"/>
      <c r="D90" s="50"/>
      <c r="E90" s="107"/>
    </row>
    <row r="91" spans="1:5" s="103" customFormat="1" ht="12.75" x14ac:dyDescent="0.25">
      <c r="A91" s="99" t="s">
        <v>24</v>
      </c>
      <c r="B91" s="50" t="s">
        <v>222</v>
      </c>
      <c r="C91" s="99"/>
      <c r="D91" s="50"/>
      <c r="E91" s="107"/>
    </row>
    <row r="92" spans="1:5" s="103" customFormat="1" ht="12.75" x14ac:dyDescent="0.25">
      <c r="A92" s="99"/>
      <c r="B92" s="50" t="s">
        <v>223</v>
      </c>
      <c r="C92" s="99"/>
      <c r="D92" s="50"/>
      <c r="E92" s="107"/>
    </row>
    <row r="93" spans="1:5" s="103" customFormat="1" ht="12.75" x14ac:dyDescent="0.25">
      <c r="A93" s="99"/>
      <c r="B93" s="50" t="s">
        <v>224</v>
      </c>
      <c r="C93" s="99"/>
      <c r="D93" s="50"/>
      <c r="E93" s="107"/>
    </row>
    <row r="94" spans="1:5" s="103" customFormat="1" ht="12.75" x14ac:dyDescent="0.25">
      <c r="A94" s="99" t="s">
        <v>24</v>
      </c>
      <c r="B94" s="50" t="s">
        <v>225</v>
      </c>
      <c r="C94" s="99"/>
      <c r="D94" s="50"/>
      <c r="E94" s="107"/>
    </row>
    <row r="95" spans="1:5" s="103" customFormat="1" ht="12.75" x14ac:dyDescent="0.25">
      <c r="A95" s="99"/>
      <c r="B95" s="50" t="s">
        <v>226</v>
      </c>
      <c r="C95" s="99"/>
      <c r="D95" s="50"/>
      <c r="E95" s="107"/>
    </row>
    <row r="96" spans="1:5" s="103" customFormat="1" ht="12.75" x14ac:dyDescent="0.25">
      <c r="A96" s="99"/>
      <c r="B96" s="50" t="s">
        <v>227</v>
      </c>
      <c r="C96" s="99"/>
      <c r="D96" s="50"/>
      <c r="E96" s="107"/>
    </row>
    <row r="97" spans="1:5" s="103" customFormat="1" ht="12.75" x14ac:dyDescent="0.25">
      <c r="A97" s="99"/>
      <c r="B97" s="50" t="s">
        <v>228</v>
      </c>
      <c r="C97" s="99"/>
      <c r="D97" s="50"/>
      <c r="E97" s="107"/>
    </row>
    <row r="98" spans="1:5" s="103" customFormat="1" ht="12.75" x14ac:dyDescent="0.25">
      <c r="A98" s="99" t="s">
        <v>24</v>
      </c>
      <c r="B98" s="50" t="s">
        <v>229</v>
      </c>
      <c r="C98" s="99"/>
      <c r="D98" s="50"/>
      <c r="E98" s="107"/>
    </row>
    <row r="99" spans="1:5" s="103" customFormat="1" ht="12.75" x14ac:dyDescent="0.25">
      <c r="A99" s="99"/>
      <c r="B99" s="50" t="s">
        <v>230</v>
      </c>
      <c r="C99" s="99"/>
      <c r="D99" s="50"/>
      <c r="E99" s="107"/>
    </row>
    <row r="100" spans="1:5" s="97" customFormat="1" ht="12.75" x14ac:dyDescent="0.25">
      <c r="A100" s="108" t="s">
        <v>24</v>
      </c>
      <c r="B100" s="109" t="s">
        <v>132</v>
      </c>
      <c r="C100" s="110"/>
      <c r="D100" s="111"/>
      <c r="E100" s="111"/>
    </row>
    <row r="101" spans="1:5" s="97" customFormat="1" ht="12.75" x14ac:dyDescent="0.25">
      <c r="A101" s="108"/>
      <c r="B101" s="109" t="s">
        <v>133</v>
      </c>
      <c r="C101" s="110"/>
      <c r="D101" s="111"/>
      <c r="E101" s="111"/>
    </row>
    <row r="102" spans="1:5" s="97" customFormat="1" ht="12.75" x14ac:dyDescent="0.25">
      <c r="A102" s="108"/>
      <c r="B102" s="109" t="s">
        <v>134</v>
      </c>
      <c r="C102" s="110"/>
      <c r="D102" s="111"/>
      <c r="E102" s="111"/>
    </row>
    <row r="103" spans="1:5" s="97" customFormat="1" ht="12.75" x14ac:dyDescent="0.25">
      <c r="A103" s="108"/>
      <c r="B103" s="109" t="s">
        <v>135</v>
      </c>
      <c r="C103" s="110"/>
      <c r="D103" s="111"/>
      <c r="E103" s="111"/>
    </row>
    <row r="104" spans="1:5" s="97" customFormat="1" ht="12.75" x14ac:dyDescent="0.25">
      <c r="A104" s="108"/>
      <c r="B104" s="109" t="s">
        <v>136</v>
      </c>
      <c r="C104" s="110"/>
      <c r="D104" s="111"/>
      <c r="E104" s="111"/>
    </row>
    <row r="105" spans="1:5" s="97" customFormat="1" ht="12.75" x14ac:dyDescent="0.25">
      <c r="A105" s="108" t="s">
        <v>24</v>
      </c>
      <c r="B105" s="109" t="s">
        <v>137</v>
      </c>
      <c r="C105" s="110"/>
      <c r="D105" s="111"/>
      <c r="E105" s="111"/>
    </row>
    <row r="106" spans="1:5" s="97" customFormat="1" ht="12.75" x14ac:dyDescent="0.25">
      <c r="A106" s="108"/>
      <c r="B106" s="109" t="s">
        <v>138</v>
      </c>
      <c r="C106" s="110"/>
      <c r="D106" s="111"/>
      <c r="E106" s="111"/>
    </row>
    <row r="107" spans="1:5" s="97" customFormat="1" ht="12.75" x14ac:dyDescent="0.25">
      <c r="A107" s="108"/>
      <c r="B107" s="109" t="s">
        <v>139</v>
      </c>
      <c r="C107" s="110"/>
      <c r="D107" s="111"/>
      <c r="E107" s="111"/>
    </row>
    <row r="108" spans="1:5" s="97" customFormat="1" ht="12.75" x14ac:dyDescent="0.25">
      <c r="A108" s="108"/>
      <c r="B108" s="109" t="s">
        <v>140</v>
      </c>
      <c r="C108" s="110"/>
      <c r="D108" s="111"/>
      <c r="E108" s="111"/>
    </row>
    <row r="109" spans="1:5" s="97" customFormat="1" ht="12.75" x14ac:dyDescent="0.25">
      <c r="A109" s="108"/>
      <c r="B109" s="109" t="s">
        <v>141</v>
      </c>
      <c r="C109" s="110"/>
      <c r="D109" s="111"/>
      <c r="E109" s="111"/>
    </row>
    <row r="110" spans="1:5" s="97" customFormat="1" ht="12.75" x14ac:dyDescent="0.25">
      <c r="A110" s="108" t="s">
        <v>24</v>
      </c>
      <c r="B110" s="109" t="s">
        <v>142</v>
      </c>
      <c r="C110" s="110"/>
      <c r="D110" s="111"/>
      <c r="E110" s="111"/>
    </row>
    <row r="111" spans="1:5" s="97" customFormat="1" ht="12.75" x14ac:dyDescent="0.25">
      <c r="A111" s="108"/>
      <c r="B111" s="109" t="s">
        <v>143</v>
      </c>
      <c r="C111" s="110"/>
      <c r="D111" s="111"/>
      <c r="E111" s="111"/>
    </row>
    <row r="112" spans="1:5" s="97" customFormat="1" ht="12.75" x14ac:dyDescent="0.25">
      <c r="A112" s="108"/>
      <c r="B112" s="109" t="s">
        <v>144</v>
      </c>
      <c r="C112" s="110"/>
      <c r="D112" s="111"/>
      <c r="E112" s="111"/>
    </row>
    <row r="113" spans="1:5" s="97" customFormat="1" ht="12.75" x14ac:dyDescent="0.25">
      <c r="A113" s="108"/>
      <c r="B113" s="109" t="s">
        <v>145</v>
      </c>
      <c r="C113" s="110"/>
      <c r="D113" s="111"/>
      <c r="E113" s="111"/>
    </row>
    <row r="114" spans="1:5" s="97" customFormat="1" ht="12.75" x14ac:dyDescent="0.25">
      <c r="A114" s="108"/>
      <c r="B114" s="109" t="s">
        <v>146</v>
      </c>
      <c r="C114" s="110"/>
      <c r="D114" s="111"/>
      <c r="E114" s="111"/>
    </row>
    <row r="115" spans="1:5" s="97" customFormat="1" ht="12.75" x14ac:dyDescent="0.25">
      <c r="A115" s="108" t="s">
        <v>24</v>
      </c>
      <c r="B115" s="109" t="s">
        <v>147</v>
      </c>
      <c r="C115" s="110"/>
      <c r="D115" s="111"/>
      <c r="E115" s="111"/>
    </row>
    <row r="116" spans="1:5" s="97" customFormat="1" ht="12.75" x14ac:dyDescent="0.25">
      <c r="A116" s="108"/>
      <c r="B116" s="109" t="s">
        <v>148</v>
      </c>
      <c r="C116" s="110"/>
      <c r="D116" s="111"/>
      <c r="E116" s="111"/>
    </row>
    <row r="117" spans="1:5" s="97" customFormat="1" ht="12.75" x14ac:dyDescent="0.25">
      <c r="A117" s="108"/>
      <c r="B117" s="109" t="s">
        <v>149</v>
      </c>
      <c r="C117" s="110"/>
      <c r="D117" s="111"/>
      <c r="E117" s="111"/>
    </row>
    <row r="118" spans="1:5" s="97" customFormat="1" ht="13.5" thickBot="1" x14ac:dyDescent="0.3">
      <c r="A118" s="108"/>
      <c r="B118" s="109" t="s">
        <v>150</v>
      </c>
      <c r="C118" s="110"/>
      <c r="D118" s="111"/>
      <c r="E118" s="111"/>
    </row>
    <row r="119" spans="1:5" s="105" customFormat="1" ht="27" thickTop="1" thickBot="1" x14ac:dyDescent="0.3">
      <c r="A119" s="112" t="s">
        <v>19</v>
      </c>
      <c r="B119" s="5" t="s">
        <v>18</v>
      </c>
      <c r="C119" s="113" t="s">
        <v>4</v>
      </c>
      <c r="D119" s="114" t="s">
        <v>86</v>
      </c>
      <c r="E119" s="115" t="s">
        <v>87</v>
      </c>
    </row>
    <row r="120" spans="1:5" s="120" customFormat="1" ht="16.149999999999999" customHeight="1" thickTop="1" x14ac:dyDescent="0.25">
      <c r="A120" s="116"/>
      <c r="B120" s="10"/>
      <c r="C120" s="117"/>
      <c r="D120" s="118"/>
      <c r="E120" s="119"/>
    </row>
    <row r="121" spans="1:5" s="103" customFormat="1" ht="16.149999999999999" customHeight="1" x14ac:dyDescent="0.25">
      <c r="A121" s="11" t="s">
        <v>32</v>
      </c>
      <c r="B121" s="12" t="s">
        <v>54</v>
      </c>
      <c r="C121" s="100"/>
      <c r="D121" s="101"/>
      <c r="E121" s="101"/>
    </row>
    <row r="122" spans="1:5" s="103" customFormat="1" ht="16.149999999999999" customHeight="1" x14ac:dyDescent="0.25">
      <c r="A122" s="99"/>
      <c r="B122" s="50"/>
      <c r="C122" s="100"/>
      <c r="D122" s="101"/>
      <c r="E122" s="107"/>
    </row>
    <row r="123" spans="1:5" s="103" customFormat="1" ht="16.149999999999999" customHeight="1" x14ac:dyDescent="0.25">
      <c r="A123" s="99" t="s">
        <v>82</v>
      </c>
      <c r="B123" s="50" t="s">
        <v>6</v>
      </c>
      <c r="C123" s="100"/>
      <c r="D123" s="101"/>
      <c r="E123" s="107">
        <f>E320</f>
        <v>0</v>
      </c>
    </row>
    <row r="124" spans="1:5" s="103" customFormat="1" ht="16.149999999999999" customHeight="1" x14ac:dyDescent="0.25">
      <c r="A124" s="99"/>
      <c r="B124" s="50"/>
      <c r="C124" s="100"/>
      <c r="D124" s="101"/>
      <c r="E124" s="107"/>
    </row>
    <row r="125" spans="1:5" s="103" customFormat="1" ht="16.149999999999999" customHeight="1" x14ac:dyDescent="0.25">
      <c r="A125" s="99" t="s">
        <v>83</v>
      </c>
      <c r="B125" s="50" t="s">
        <v>1453</v>
      </c>
      <c r="C125" s="100"/>
      <c r="D125" s="101"/>
      <c r="E125" s="107">
        <f>+E442</f>
        <v>0</v>
      </c>
    </row>
    <row r="126" spans="1:5" s="103" customFormat="1" ht="16.149999999999999" customHeight="1" x14ac:dyDescent="0.25">
      <c r="A126" s="99"/>
      <c r="B126" s="50"/>
      <c r="C126" s="100"/>
      <c r="D126" s="101"/>
      <c r="E126" s="107"/>
    </row>
    <row r="127" spans="1:5" s="103" customFormat="1" ht="16.149999999999999" customHeight="1" x14ac:dyDescent="0.25">
      <c r="A127" s="99" t="s">
        <v>84</v>
      </c>
      <c r="B127" s="50" t="s">
        <v>1454</v>
      </c>
      <c r="C127" s="100"/>
      <c r="D127" s="101"/>
      <c r="E127" s="107">
        <f>+E506</f>
        <v>0</v>
      </c>
    </row>
    <row r="128" spans="1:5" s="103" customFormat="1" ht="16.149999999999999" customHeight="1" x14ac:dyDescent="0.25">
      <c r="A128" s="99"/>
      <c r="B128" s="50"/>
      <c r="C128" s="100"/>
      <c r="D128" s="101"/>
      <c r="E128" s="107"/>
    </row>
    <row r="129" spans="1:5" s="103" customFormat="1" ht="16.149999999999999" customHeight="1" x14ac:dyDescent="0.25">
      <c r="A129" s="99" t="s">
        <v>85</v>
      </c>
      <c r="B129" s="50" t="s">
        <v>37</v>
      </c>
      <c r="C129" s="100"/>
      <c r="D129" s="101"/>
      <c r="E129" s="107">
        <f>E635</f>
        <v>0</v>
      </c>
    </row>
    <row r="130" spans="1:5" s="103" customFormat="1" ht="16.149999999999999" customHeight="1" x14ac:dyDescent="0.25">
      <c r="A130" s="99"/>
      <c r="B130" s="50"/>
      <c r="C130" s="100"/>
      <c r="D130" s="101"/>
      <c r="E130" s="107"/>
    </row>
    <row r="131" spans="1:5" s="103" customFormat="1" ht="16.149999999999999" customHeight="1" x14ac:dyDescent="0.25">
      <c r="A131" s="99" t="s">
        <v>97</v>
      </c>
      <c r="B131" s="50" t="s">
        <v>196</v>
      </c>
      <c r="C131" s="100"/>
      <c r="D131" s="101"/>
      <c r="E131" s="107">
        <f>E719</f>
        <v>0</v>
      </c>
    </row>
    <row r="132" spans="1:5" s="103" customFormat="1" ht="16.149999999999999" customHeight="1" x14ac:dyDescent="0.25">
      <c r="A132" s="99"/>
      <c r="B132" s="50"/>
      <c r="C132" s="100"/>
      <c r="D132" s="101"/>
      <c r="E132" s="107"/>
    </row>
    <row r="133" spans="1:5" s="103" customFormat="1" ht="16.149999999999999" customHeight="1" x14ac:dyDescent="0.25">
      <c r="A133" s="99" t="s">
        <v>153</v>
      </c>
      <c r="B133" s="50" t="s">
        <v>1313</v>
      </c>
      <c r="C133" s="100"/>
      <c r="D133" s="101"/>
      <c r="E133" s="121">
        <f>E818</f>
        <v>0</v>
      </c>
    </row>
    <row r="134" spans="1:5" s="103" customFormat="1" ht="16.149999999999999" customHeight="1" x14ac:dyDescent="0.25">
      <c r="A134" s="99"/>
      <c r="B134" s="50"/>
      <c r="C134" s="100"/>
      <c r="D134" s="101"/>
      <c r="E134" s="121"/>
    </row>
    <row r="135" spans="1:5" s="103" customFormat="1" ht="16.149999999999999" customHeight="1" x14ac:dyDescent="0.25">
      <c r="A135" s="99" t="s">
        <v>186</v>
      </c>
      <c r="B135" s="50" t="s">
        <v>598</v>
      </c>
      <c r="C135" s="100"/>
      <c r="D135" s="101"/>
      <c r="E135" s="121">
        <f>E1027</f>
        <v>0</v>
      </c>
    </row>
    <row r="136" spans="1:5" s="103" customFormat="1" ht="16.149999999999999" customHeight="1" x14ac:dyDescent="0.25">
      <c r="A136" s="99"/>
      <c r="B136" s="50"/>
      <c r="C136" s="100"/>
      <c r="D136" s="101"/>
      <c r="E136" s="121"/>
    </row>
    <row r="137" spans="1:5" s="103" customFormat="1" ht="16.149999999999999" customHeight="1" x14ac:dyDescent="0.25">
      <c r="A137" s="99" t="s">
        <v>195</v>
      </c>
      <c r="B137" s="50" t="s">
        <v>599</v>
      </c>
      <c r="C137" s="100"/>
      <c r="D137" s="101"/>
      <c r="E137" s="121">
        <f>E1244</f>
        <v>0</v>
      </c>
    </row>
    <row r="138" spans="1:5" s="103" customFormat="1" ht="16.149999999999999" customHeight="1" x14ac:dyDescent="0.25">
      <c r="A138" s="99"/>
      <c r="B138" s="50"/>
      <c r="C138" s="100"/>
      <c r="D138" s="101"/>
      <c r="E138" s="107"/>
    </row>
    <row r="139" spans="1:5" s="103" customFormat="1" ht="16.149999999999999" customHeight="1" thickBot="1" x14ac:dyDescent="0.3">
      <c r="A139" s="122"/>
      <c r="B139" s="13" t="s">
        <v>36</v>
      </c>
      <c r="C139" s="123"/>
      <c r="D139" s="124"/>
      <c r="E139" s="125">
        <f>SUM(E122:E138)</f>
        <v>0</v>
      </c>
    </row>
    <row r="140" spans="1:5" s="103" customFormat="1" ht="16.149999999999999" customHeight="1" thickTop="1" x14ac:dyDescent="0.25">
      <c r="A140" s="99"/>
      <c r="B140" s="2"/>
      <c r="C140" s="100"/>
      <c r="D140" s="101"/>
      <c r="E140" s="102"/>
    </row>
    <row r="141" spans="1:5" s="103" customFormat="1" ht="16.149999999999999" customHeight="1" x14ac:dyDescent="0.25">
      <c r="A141" s="99"/>
      <c r="B141" s="2"/>
      <c r="C141" s="100"/>
      <c r="D141" s="101"/>
      <c r="E141" s="101"/>
    </row>
    <row r="142" spans="1:5" s="94" customFormat="1" ht="16.149999999999999" customHeight="1" x14ac:dyDescent="0.25">
      <c r="A142" s="96" t="s">
        <v>34</v>
      </c>
      <c r="B142" s="94" t="s">
        <v>56</v>
      </c>
      <c r="C142" s="126"/>
      <c r="D142" s="107"/>
      <c r="E142" s="107"/>
    </row>
    <row r="143" spans="1:5" s="103" customFormat="1" ht="16.149999999999999" customHeight="1" x14ac:dyDescent="0.25">
      <c r="A143" s="99"/>
      <c r="B143" s="50"/>
      <c r="C143" s="100"/>
      <c r="D143" s="101"/>
      <c r="E143" s="107"/>
    </row>
    <row r="144" spans="1:5" s="103" customFormat="1" ht="16.149999999999999" customHeight="1" x14ac:dyDescent="0.25">
      <c r="A144" s="99" t="s">
        <v>82</v>
      </c>
      <c r="B144" s="50" t="s">
        <v>121</v>
      </c>
      <c r="C144" s="100"/>
      <c r="D144" s="101"/>
      <c r="E144" s="107">
        <f>E1349</f>
        <v>0</v>
      </c>
    </row>
    <row r="145" spans="1:5" s="103" customFormat="1" ht="16.149999999999999" customHeight="1" x14ac:dyDescent="0.25">
      <c r="A145" s="99"/>
      <c r="B145" s="50"/>
      <c r="C145" s="100"/>
      <c r="D145" s="101"/>
      <c r="E145" s="107"/>
    </row>
    <row r="146" spans="1:5" s="103" customFormat="1" ht="16.149999999999999" customHeight="1" x14ac:dyDescent="0.25">
      <c r="A146" s="99" t="s">
        <v>83</v>
      </c>
      <c r="B146" s="50" t="s">
        <v>207</v>
      </c>
      <c r="C146" s="100"/>
      <c r="D146" s="101"/>
      <c r="E146" s="107">
        <f>E1495</f>
        <v>0</v>
      </c>
    </row>
    <row r="147" spans="1:5" s="103" customFormat="1" ht="16.149999999999999" customHeight="1" x14ac:dyDescent="0.25">
      <c r="A147" s="99"/>
      <c r="B147" s="50"/>
      <c r="C147" s="100"/>
      <c r="D147" s="101"/>
      <c r="E147" s="107"/>
    </row>
    <row r="148" spans="1:5" s="103" customFormat="1" ht="16.149999999999999" customHeight="1" x14ac:dyDescent="0.25">
      <c r="A148" s="99" t="s">
        <v>84</v>
      </c>
      <c r="B148" s="50" t="s">
        <v>122</v>
      </c>
      <c r="C148" s="100"/>
      <c r="D148" s="101"/>
      <c r="E148" s="107">
        <f>E1566</f>
        <v>0</v>
      </c>
    </row>
    <row r="149" spans="1:5" s="103" customFormat="1" ht="16.149999999999999" customHeight="1" x14ac:dyDescent="0.25">
      <c r="A149" s="99"/>
      <c r="B149" s="50"/>
      <c r="C149" s="100"/>
      <c r="D149" s="101"/>
      <c r="E149" s="107"/>
    </row>
    <row r="150" spans="1:5" s="103" customFormat="1" ht="16.149999999999999" customHeight="1" x14ac:dyDescent="0.25">
      <c r="A150" s="99" t="s">
        <v>85</v>
      </c>
      <c r="B150" s="50" t="s">
        <v>185</v>
      </c>
      <c r="C150" s="100"/>
      <c r="D150" s="101"/>
      <c r="E150" s="107">
        <f>E1614</f>
        <v>0</v>
      </c>
    </row>
    <row r="151" spans="1:5" s="103" customFormat="1" ht="16.149999999999999" customHeight="1" x14ac:dyDescent="0.25">
      <c r="A151" s="99"/>
      <c r="B151" s="50"/>
      <c r="C151" s="100"/>
      <c r="D151" s="101"/>
      <c r="E151" s="107"/>
    </row>
    <row r="152" spans="1:5" s="103" customFormat="1" ht="16.149999999999999" customHeight="1" x14ac:dyDescent="0.25">
      <c r="A152" s="99" t="s">
        <v>97</v>
      </c>
      <c r="B152" s="50" t="s">
        <v>102</v>
      </c>
      <c r="C152" s="100"/>
      <c r="D152" s="101"/>
      <c r="E152" s="107">
        <f>E2010</f>
        <v>0</v>
      </c>
    </row>
    <row r="153" spans="1:5" s="103" customFormat="1" ht="16.149999999999999" customHeight="1" x14ac:dyDescent="0.25">
      <c r="A153" s="99"/>
      <c r="B153" s="50"/>
      <c r="C153" s="100"/>
      <c r="D153" s="101"/>
      <c r="E153" s="107"/>
    </row>
    <row r="154" spans="1:5" s="103" customFormat="1" ht="16.149999999999999" customHeight="1" x14ac:dyDescent="0.25">
      <c r="A154" s="99" t="s">
        <v>153</v>
      </c>
      <c r="B154" s="50" t="s">
        <v>164</v>
      </c>
      <c r="C154" s="100"/>
      <c r="D154" s="101"/>
      <c r="E154" s="121">
        <f>+E2134</f>
        <v>0</v>
      </c>
    </row>
    <row r="155" spans="1:5" s="103" customFormat="1" ht="16.149999999999999" customHeight="1" x14ac:dyDescent="0.25">
      <c r="A155" s="99"/>
      <c r="B155" s="50"/>
      <c r="C155" s="100"/>
      <c r="D155" s="101"/>
      <c r="E155" s="121"/>
    </row>
    <row r="156" spans="1:5" s="103" customFormat="1" ht="16.149999999999999" customHeight="1" x14ac:dyDescent="0.25">
      <c r="A156" s="99" t="s">
        <v>186</v>
      </c>
      <c r="B156" s="50" t="s">
        <v>204</v>
      </c>
      <c r="C156" s="100"/>
      <c r="D156" s="101"/>
      <c r="E156" s="121">
        <f>+E2270</f>
        <v>0</v>
      </c>
    </row>
    <row r="157" spans="1:5" s="103" customFormat="1" ht="16.149999999999999" customHeight="1" x14ac:dyDescent="0.25">
      <c r="A157" s="99"/>
      <c r="B157" s="50"/>
      <c r="C157" s="100"/>
      <c r="D157" s="101"/>
      <c r="E157" s="121"/>
    </row>
    <row r="158" spans="1:5" s="103" customFormat="1" ht="16.149999999999999" customHeight="1" x14ac:dyDescent="0.25">
      <c r="A158" s="99" t="s">
        <v>195</v>
      </c>
      <c r="B158" s="50" t="s">
        <v>611</v>
      </c>
      <c r="C158" s="100"/>
      <c r="D158" s="101"/>
      <c r="E158" s="121">
        <f>+E2455</f>
        <v>0</v>
      </c>
    </row>
    <row r="159" spans="1:5" s="103" customFormat="1" ht="16.149999999999999" customHeight="1" x14ac:dyDescent="0.25">
      <c r="B159" s="50"/>
      <c r="C159" s="100"/>
      <c r="D159" s="101"/>
      <c r="E159" s="107"/>
    </row>
    <row r="160" spans="1:5" s="103" customFormat="1" ht="16.149999999999999" customHeight="1" x14ac:dyDescent="0.25">
      <c r="A160" s="99" t="s">
        <v>596</v>
      </c>
      <c r="B160" s="50" t="s">
        <v>117</v>
      </c>
      <c r="C160" s="100"/>
      <c r="D160" s="101"/>
      <c r="E160" s="107">
        <f>+E2486</f>
        <v>0</v>
      </c>
    </row>
    <row r="161" spans="1:5" s="103" customFormat="1" ht="16.149999999999999" customHeight="1" x14ac:dyDescent="0.25">
      <c r="A161" s="99"/>
      <c r="B161" s="50"/>
      <c r="C161" s="100"/>
      <c r="D161" s="101"/>
      <c r="E161" s="107"/>
    </row>
    <row r="162" spans="1:5" s="94" customFormat="1" ht="16.149999999999999" customHeight="1" thickBot="1" x14ac:dyDescent="0.3">
      <c r="A162" s="127"/>
      <c r="B162" s="128" t="s">
        <v>55</v>
      </c>
      <c r="C162" s="123"/>
      <c r="D162" s="124"/>
      <c r="E162" s="125">
        <f>SUM(E143:E161)</f>
        <v>0</v>
      </c>
    </row>
    <row r="163" spans="1:5" s="103" customFormat="1" ht="16.149999999999999" customHeight="1" thickTop="1" x14ac:dyDescent="0.25">
      <c r="A163" s="99"/>
      <c r="B163" s="2"/>
      <c r="C163" s="100"/>
      <c r="D163" s="101"/>
      <c r="E163" s="101"/>
    </row>
    <row r="164" spans="1:5" s="94" customFormat="1" ht="16.149999999999999" customHeight="1" x14ac:dyDescent="0.25">
      <c r="A164" s="129"/>
      <c r="B164" s="105"/>
      <c r="C164" s="100"/>
      <c r="D164" s="101"/>
      <c r="E164" s="102"/>
    </row>
    <row r="165" spans="1:5" s="94" customFormat="1" ht="16.149999999999999" customHeight="1" x14ac:dyDescent="0.25">
      <c r="A165" s="129"/>
      <c r="B165" s="105"/>
      <c r="C165" s="100"/>
      <c r="D165" s="101"/>
      <c r="E165" s="102"/>
    </row>
    <row r="166" spans="1:5" s="94" customFormat="1" ht="16.149999999999999" customHeight="1" x14ac:dyDescent="0.25">
      <c r="A166" s="129"/>
      <c r="B166" s="105"/>
      <c r="C166" s="100"/>
      <c r="D166" s="101"/>
      <c r="E166" s="102"/>
    </row>
    <row r="167" spans="1:5" s="94" customFormat="1" ht="16.149999999999999" customHeight="1" x14ac:dyDescent="0.25">
      <c r="A167" s="129"/>
      <c r="B167" s="105"/>
      <c r="C167" s="100"/>
      <c r="D167" s="101"/>
      <c r="E167" s="102"/>
    </row>
    <row r="168" spans="1:5" s="103" customFormat="1" ht="16.149999999999999" customHeight="1" x14ac:dyDescent="0.25">
      <c r="A168" s="99"/>
      <c r="B168" s="2"/>
      <c r="C168" s="100"/>
      <c r="D168" s="101"/>
      <c r="E168" s="101"/>
    </row>
    <row r="169" spans="1:5" s="103" customFormat="1" ht="16.149999999999999" customHeight="1" x14ac:dyDescent="0.25">
      <c r="A169" s="99"/>
      <c r="B169" s="2"/>
      <c r="C169" s="100"/>
      <c r="D169" s="101"/>
      <c r="E169" s="101"/>
    </row>
    <row r="170" spans="1:5" s="103" customFormat="1" ht="16.149999999999999" customHeight="1" x14ac:dyDescent="0.25">
      <c r="A170" s="99"/>
      <c r="B170" s="2"/>
      <c r="C170" s="100"/>
      <c r="D170" s="101"/>
      <c r="E170" s="101"/>
    </row>
    <row r="171" spans="1:5" s="103" customFormat="1" ht="16.149999999999999" customHeight="1" x14ac:dyDescent="0.25">
      <c r="A171" s="99"/>
      <c r="B171" s="2"/>
      <c r="C171" s="100"/>
      <c r="D171" s="101"/>
      <c r="E171" s="101"/>
    </row>
    <row r="172" spans="1:5" s="103" customFormat="1" ht="16.149999999999999" customHeight="1" x14ac:dyDescent="0.25">
      <c r="A172" s="99"/>
      <c r="B172" s="2"/>
      <c r="C172" s="100"/>
      <c r="D172" s="101"/>
      <c r="E172" s="101"/>
    </row>
    <row r="173" spans="1:5" s="103" customFormat="1" ht="16.149999999999999" customHeight="1" x14ac:dyDescent="0.25">
      <c r="A173" s="99"/>
      <c r="B173" s="2"/>
      <c r="C173" s="100"/>
      <c r="D173" s="101"/>
      <c r="E173" s="101"/>
    </row>
    <row r="174" spans="1:5" s="103" customFormat="1" ht="16.149999999999999" customHeight="1" x14ac:dyDescent="0.25">
      <c r="A174" s="99"/>
      <c r="B174" s="2"/>
      <c r="C174" s="100"/>
      <c r="D174" s="101"/>
      <c r="E174" s="101"/>
    </row>
    <row r="175" spans="1:5" s="103" customFormat="1" ht="16.149999999999999" customHeight="1" x14ac:dyDescent="0.25">
      <c r="A175" s="99"/>
      <c r="B175" s="2"/>
      <c r="C175" s="100"/>
      <c r="D175" s="101"/>
      <c r="E175" s="101"/>
    </row>
    <row r="176" spans="1:5" s="103" customFormat="1" ht="16.149999999999999" customHeight="1" x14ac:dyDescent="0.25">
      <c r="A176" s="99"/>
      <c r="B176" s="2"/>
      <c r="C176" s="100"/>
      <c r="D176" s="101"/>
      <c r="E176" s="101"/>
    </row>
    <row r="177" spans="1:5" s="103" customFormat="1" ht="16.149999999999999" customHeight="1" x14ac:dyDescent="0.25">
      <c r="A177" s="99"/>
      <c r="B177" s="2"/>
      <c r="C177" s="100"/>
      <c r="D177" s="101"/>
      <c r="E177" s="101"/>
    </row>
    <row r="178" spans="1:5" s="103" customFormat="1" ht="16.149999999999999" customHeight="1" x14ac:dyDescent="0.25">
      <c r="A178" s="99"/>
      <c r="B178" s="2"/>
      <c r="C178" s="100"/>
      <c r="D178" s="101"/>
      <c r="E178" s="101"/>
    </row>
    <row r="179" spans="1:5" s="103" customFormat="1" ht="16.149999999999999" customHeight="1" x14ac:dyDescent="0.25">
      <c r="A179" s="99"/>
      <c r="B179" s="2"/>
      <c r="C179" s="100"/>
      <c r="D179" s="101"/>
      <c r="E179" s="101"/>
    </row>
    <row r="180" spans="1:5" s="103" customFormat="1" ht="16.149999999999999" customHeight="1" x14ac:dyDescent="0.25">
      <c r="A180" s="99"/>
      <c r="B180" s="2"/>
      <c r="C180" s="100"/>
      <c r="D180" s="101"/>
      <c r="E180" s="101"/>
    </row>
    <row r="181" spans="1:5" s="103" customFormat="1" ht="16.149999999999999" customHeight="1" x14ac:dyDescent="0.25">
      <c r="A181" s="99"/>
      <c r="B181" s="2"/>
      <c r="C181" s="100"/>
      <c r="D181" s="101"/>
      <c r="E181" s="101"/>
    </row>
    <row r="182" spans="1:5" s="103" customFormat="1" ht="16.149999999999999" customHeight="1" x14ac:dyDescent="0.25">
      <c r="A182" s="99"/>
      <c r="B182" s="2"/>
      <c r="C182" s="100"/>
      <c r="D182" s="101"/>
      <c r="E182" s="101"/>
    </row>
    <row r="183" spans="1:5" s="103" customFormat="1" ht="16.149999999999999" customHeight="1" x14ac:dyDescent="0.25">
      <c r="A183" s="99"/>
      <c r="B183" s="2"/>
      <c r="C183" s="100"/>
      <c r="D183" s="101"/>
      <c r="E183" s="101"/>
    </row>
    <row r="184" spans="1:5" s="103" customFormat="1" ht="16.149999999999999" customHeight="1" x14ac:dyDescent="0.25">
      <c r="A184" s="99"/>
      <c r="B184" s="2"/>
      <c r="C184" s="100"/>
      <c r="D184" s="101"/>
      <c r="E184" s="101"/>
    </row>
    <row r="185" spans="1:5" s="103" customFormat="1" ht="16.149999999999999" customHeight="1" x14ac:dyDescent="0.25">
      <c r="A185" s="99"/>
      <c r="B185" s="2"/>
      <c r="C185" s="100"/>
      <c r="D185" s="101"/>
      <c r="E185" s="101"/>
    </row>
    <row r="186" spans="1:5" s="103" customFormat="1" ht="16.149999999999999" customHeight="1" x14ac:dyDescent="0.25">
      <c r="A186" s="99"/>
      <c r="B186" s="2"/>
      <c r="C186" s="100"/>
      <c r="D186" s="101"/>
      <c r="E186" s="101"/>
    </row>
    <row r="187" spans="1:5" s="103" customFormat="1" ht="16.149999999999999" customHeight="1" x14ac:dyDescent="0.25">
      <c r="A187" s="99"/>
      <c r="B187" s="2"/>
      <c r="C187" s="100"/>
      <c r="D187" s="101"/>
      <c r="E187" s="101"/>
    </row>
    <row r="188" spans="1:5" s="103" customFormat="1" ht="16.149999999999999" customHeight="1" x14ac:dyDescent="0.25">
      <c r="A188" s="99"/>
      <c r="B188" s="2"/>
      <c r="C188" s="100"/>
      <c r="D188" s="101"/>
      <c r="E188" s="101"/>
    </row>
    <row r="189" spans="1:5" s="103" customFormat="1" ht="16.149999999999999" customHeight="1" x14ac:dyDescent="0.25">
      <c r="A189" s="99"/>
      <c r="B189" s="2"/>
      <c r="C189" s="100"/>
      <c r="D189" s="101"/>
      <c r="E189" s="101"/>
    </row>
    <row r="190" spans="1:5" s="103" customFormat="1" ht="16.149999999999999" customHeight="1" x14ac:dyDescent="0.25">
      <c r="A190" s="99"/>
      <c r="B190" s="2"/>
      <c r="C190" s="100"/>
      <c r="D190" s="101"/>
      <c r="E190" s="101"/>
    </row>
    <row r="191" spans="1:5" s="103" customFormat="1" ht="16.149999999999999" customHeight="1" x14ac:dyDescent="0.25">
      <c r="A191" s="99"/>
      <c r="B191" s="2"/>
      <c r="C191" s="100"/>
      <c r="D191" s="101"/>
      <c r="E191" s="101"/>
    </row>
    <row r="192" spans="1:5" s="103" customFormat="1" ht="16.149999999999999" customHeight="1" x14ac:dyDescent="0.25">
      <c r="A192" s="99"/>
      <c r="B192" s="2"/>
      <c r="C192" s="100"/>
      <c r="D192" s="101"/>
      <c r="E192" s="101"/>
    </row>
    <row r="193" spans="1:5" s="103" customFormat="1" ht="16.149999999999999" customHeight="1" x14ac:dyDescent="0.25">
      <c r="A193" s="99"/>
      <c r="B193" s="2"/>
      <c r="C193" s="100"/>
      <c r="D193" s="101"/>
      <c r="E193" s="101"/>
    </row>
    <row r="194" spans="1:5" s="103" customFormat="1" ht="16.149999999999999" customHeight="1" x14ac:dyDescent="0.25">
      <c r="A194" s="99"/>
      <c r="B194" s="2"/>
      <c r="C194" s="100"/>
      <c r="D194" s="101"/>
      <c r="E194" s="101"/>
    </row>
    <row r="195" spans="1:5" s="103" customFormat="1" ht="16.149999999999999" customHeight="1" x14ac:dyDescent="0.25">
      <c r="A195" s="99"/>
      <c r="B195" s="2"/>
      <c r="C195" s="100"/>
      <c r="D195" s="101"/>
      <c r="E195" s="101"/>
    </row>
    <row r="196" spans="1:5" s="103" customFormat="1" ht="16.149999999999999" customHeight="1" x14ac:dyDescent="0.25">
      <c r="A196" s="99"/>
      <c r="B196" s="2"/>
      <c r="C196" s="100"/>
      <c r="D196" s="101"/>
      <c r="E196" s="101"/>
    </row>
    <row r="197" spans="1:5" s="103" customFormat="1" ht="16.149999999999999" customHeight="1" x14ac:dyDescent="0.25">
      <c r="A197" s="99"/>
      <c r="B197" s="2"/>
      <c r="C197" s="100"/>
      <c r="D197" s="101"/>
      <c r="E197" s="101"/>
    </row>
    <row r="198" spans="1:5" s="103" customFormat="1" ht="16.149999999999999" customHeight="1" x14ac:dyDescent="0.25">
      <c r="A198" s="99"/>
      <c r="B198" s="2"/>
      <c r="C198" s="100"/>
      <c r="D198" s="101"/>
      <c r="E198" s="101"/>
    </row>
    <row r="199" spans="1:5" s="103" customFormat="1" ht="16.149999999999999" customHeight="1" x14ac:dyDescent="0.25">
      <c r="A199" s="99"/>
      <c r="B199" s="2"/>
      <c r="C199" s="100"/>
      <c r="D199" s="101"/>
      <c r="E199" s="101"/>
    </row>
    <row r="200" spans="1:5" s="103" customFormat="1" ht="16.149999999999999" customHeight="1" x14ac:dyDescent="0.25">
      <c r="A200" s="99"/>
      <c r="B200" s="2"/>
      <c r="C200" s="100"/>
      <c r="D200" s="101"/>
      <c r="E200" s="101"/>
    </row>
    <row r="201" spans="1:5" s="103" customFormat="1" ht="16.149999999999999" customHeight="1" x14ac:dyDescent="0.25">
      <c r="A201" s="99"/>
      <c r="B201" s="2"/>
      <c r="C201" s="100"/>
      <c r="D201" s="101"/>
      <c r="E201" s="101"/>
    </row>
    <row r="202" spans="1:5" s="103" customFormat="1" ht="16.149999999999999" customHeight="1" thickBot="1" x14ac:dyDescent="0.3">
      <c r="A202" s="99"/>
      <c r="B202" s="2"/>
      <c r="C202" s="100"/>
      <c r="D202" s="101"/>
      <c r="E202" s="101"/>
    </row>
    <row r="203" spans="1:5" s="131" customFormat="1" ht="24.75" thickTop="1" thickBot="1" x14ac:dyDescent="0.3">
      <c r="A203" s="130"/>
      <c r="C203" s="132" t="s">
        <v>32</v>
      </c>
      <c r="D203" s="133"/>
      <c r="E203" s="134" t="s">
        <v>152</v>
      </c>
    </row>
    <row r="204" spans="1:5" s="97" customFormat="1" ht="16.149999999999999" customHeight="1" thickTop="1" x14ac:dyDescent="0.25">
      <c r="A204" s="146" t="s">
        <v>82</v>
      </c>
      <c r="B204" s="97" t="s">
        <v>78</v>
      </c>
      <c r="C204" s="110"/>
      <c r="D204" s="141"/>
      <c r="E204" s="147"/>
    </row>
    <row r="205" spans="1:5" s="139" customFormat="1" ht="16.149999999999999" customHeight="1" x14ac:dyDescent="0.25">
      <c r="A205" s="140"/>
      <c r="C205" s="110"/>
      <c r="D205" s="141"/>
      <c r="E205" s="121"/>
    </row>
    <row r="206" spans="1:5" s="97" customFormat="1" ht="12.75" x14ac:dyDescent="0.25">
      <c r="A206" s="108"/>
      <c r="B206" s="120" t="s">
        <v>25</v>
      </c>
      <c r="C206" s="110"/>
      <c r="D206" s="111"/>
      <c r="E206" s="111"/>
    </row>
    <row r="207" spans="1:5" s="97" customFormat="1" ht="12.75" x14ac:dyDescent="0.25">
      <c r="A207" s="108"/>
      <c r="B207" s="109" t="s">
        <v>8</v>
      </c>
      <c r="C207" s="110"/>
      <c r="D207" s="111"/>
      <c r="E207" s="111"/>
    </row>
    <row r="208" spans="1:5" s="97" customFormat="1" ht="12.75" x14ac:dyDescent="0.25">
      <c r="A208" s="108" t="s">
        <v>24</v>
      </c>
      <c r="B208" s="109" t="s">
        <v>59</v>
      </c>
      <c r="C208" s="110"/>
      <c r="D208" s="111"/>
      <c r="E208" s="111"/>
    </row>
    <row r="209" spans="1:5" s="97" customFormat="1" ht="12.75" x14ac:dyDescent="0.25">
      <c r="A209" s="108"/>
      <c r="B209" s="109" t="s">
        <v>60</v>
      </c>
      <c r="C209" s="110"/>
      <c r="D209" s="111"/>
      <c r="E209" s="111"/>
    </row>
    <row r="210" spans="1:5" s="97" customFormat="1" ht="12.75" x14ac:dyDescent="0.25">
      <c r="A210" s="108" t="s">
        <v>24</v>
      </c>
      <c r="B210" s="109" t="s">
        <v>9</v>
      </c>
      <c r="C210" s="110"/>
      <c r="D210" s="111"/>
      <c r="E210" s="111"/>
    </row>
    <row r="211" spans="1:5" s="97" customFormat="1" ht="12.75" x14ac:dyDescent="0.25">
      <c r="A211" s="108"/>
      <c r="B211" s="109" t="s">
        <v>10</v>
      </c>
      <c r="C211" s="110"/>
      <c r="D211" s="111"/>
      <c r="E211" s="111"/>
    </row>
    <row r="212" spans="1:5" s="97" customFormat="1" ht="12.75" x14ac:dyDescent="0.25">
      <c r="A212" s="108" t="s">
        <v>24</v>
      </c>
      <c r="B212" s="109" t="s">
        <v>11</v>
      </c>
      <c r="C212" s="110"/>
      <c r="D212" s="111"/>
      <c r="E212" s="111"/>
    </row>
    <row r="213" spans="1:5" s="97" customFormat="1" ht="12.75" x14ac:dyDescent="0.25">
      <c r="A213" s="108"/>
      <c r="B213" s="109" t="s">
        <v>12</v>
      </c>
      <c r="C213" s="110"/>
      <c r="D213" s="111"/>
      <c r="E213" s="111"/>
    </row>
    <row r="214" spans="1:5" s="97" customFormat="1" ht="12.75" x14ac:dyDescent="0.25">
      <c r="A214" s="108" t="s">
        <v>24</v>
      </c>
      <c r="B214" s="109" t="s">
        <v>13</v>
      </c>
      <c r="C214" s="110"/>
      <c r="D214" s="111"/>
      <c r="E214" s="111"/>
    </row>
    <row r="215" spans="1:5" s="97" customFormat="1" ht="12.75" x14ac:dyDescent="0.25">
      <c r="A215" s="108" t="s">
        <v>24</v>
      </c>
      <c r="B215" s="109" t="s">
        <v>39</v>
      </c>
      <c r="C215" s="110"/>
      <c r="D215" s="111"/>
      <c r="E215" s="111"/>
    </row>
    <row r="216" spans="1:5" s="97" customFormat="1" ht="12.75" x14ac:dyDescent="0.25">
      <c r="A216" s="108" t="s">
        <v>24</v>
      </c>
      <c r="B216" s="109" t="s">
        <v>613</v>
      </c>
      <c r="C216" s="110"/>
      <c r="D216" s="111"/>
      <c r="E216" s="111"/>
    </row>
    <row r="217" spans="1:5" s="139" customFormat="1" ht="12.75" x14ac:dyDescent="0.25">
      <c r="A217" s="140"/>
      <c r="C217" s="110"/>
      <c r="D217" s="141"/>
      <c r="E217" s="121"/>
    </row>
    <row r="218" spans="1:5" s="139" customFormat="1" ht="12.75" x14ac:dyDescent="0.25">
      <c r="A218" s="140"/>
      <c r="B218" s="97" t="s">
        <v>30</v>
      </c>
      <c r="C218" s="110"/>
      <c r="D218" s="141"/>
      <c r="E218" s="121"/>
    </row>
    <row r="219" spans="1:5" s="139" customFormat="1" ht="12.75" x14ac:dyDescent="0.25">
      <c r="A219" s="140" t="s">
        <v>24</v>
      </c>
      <c r="B219" s="139" t="s">
        <v>614</v>
      </c>
      <c r="C219" s="110"/>
      <c r="D219" s="141"/>
      <c r="E219" s="121"/>
    </row>
    <row r="220" spans="1:5" s="139" customFormat="1" ht="12.75" x14ac:dyDescent="0.25">
      <c r="A220" s="140"/>
      <c r="B220" s="139" t="s">
        <v>615</v>
      </c>
      <c r="C220" s="110"/>
      <c r="D220" s="141"/>
      <c r="E220" s="121"/>
    </row>
    <row r="221" spans="1:5" s="139" customFormat="1" ht="12.75" x14ac:dyDescent="0.25">
      <c r="A221" s="140"/>
      <c r="B221" s="139" t="s">
        <v>616</v>
      </c>
      <c r="C221" s="110"/>
      <c r="D221" s="141"/>
      <c r="E221" s="121"/>
    </row>
    <row r="222" spans="1:5" s="139" customFormat="1" ht="12.75" x14ac:dyDescent="0.25">
      <c r="A222" s="140" t="s">
        <v>24</v>
      </c>
      <c r="B222" s="139" t="s">
        <v>1137</v>
      </c>
      <c r="C222" s="110"/>
      <c r="D222" s="141"/>
      <c r="E222" s="121"/>
    </row>
    <row r="223" spans="1:5" s="139" customFormat="1" ht="12.75" x14ac:dyDescent="0.25">
      <c r="A223" s="140"/>
      <c r="B223" s="139" t="s">
        <v>1138</v>
      </c>
      <c r="C223" s="110"/>
      <c r="D223" s="141"/>
      <c r="E223" s="121"/>
    </row>
    <row r="224" spans="1:5" s="139" customFormat="1" ht="12.75" x14ac:dyDescent="0.25">
      <c r="A224" s="140" t="s">
        <v>24</v>
      </c>
      <c r="B224" s="139" t="s">
        <v>1268</v>
      </c>
      <c r="C224" s="110"/>
      <c r="D224" s="141"/>
      <c r="E224" s="121"/>
    </row>
    <row r="225" spans="1:5" s="139" customFormat="1" ht="12.75" x14ac:dyDescent="0.25">
      <c r="A225" s="140"/>
      <c r="B225" s="139" t="s">
        <v>1269</v>
      </c>
      <c r="C225" s="110"/>
      <c r="D225" s="141"/>
      <c r="E225" s="121"/>
    </row>
    <row r="226" spans="1:5" s="139" customFormat="1" ht="12.75" x14ac:dyDescent="0.25">
      <c r="A226" s="140"/>
      <c r="B226" s="139" t="s">
        <v>1270</v>
      </c>
      <c r="C226" s="110"/>
      <c r="D226" s="141"/>
      <c r="E226" s="121"/>
    </row>
    <row r="228" spans="1:5" s="139" customFormat="1" ht="16.149999999999999" customHeight="1" x14ac:dyDescent="0.25">
      <c r="A228" s="140">
        <v>1</v>
      </c>
      <c r="B228" s="139" t="s">
        <v>292</v>
      </c>
      <c r="C228" s="110"/>
      <c r="D228" s="141"/>
      <c r="E228" s="121"/>
    </row>
    <row r="229" spans="1:5" s="139" customFormat="1" ht="16.149999999999999" customHeight="1" x14ac:dyDescent="0.25">
      <c r="A229" s="140"/>
      <c r="B229" s="139" t="s">
        <v>293</v>
      </c>
      <c r="C229" s="110"/>
      <c r="D229" s="141"/>
      <c r="E229" s="121"/>
    </row>
    <row r="230" spans="1:5" s="139" customFormat="1" ht="16.149999999999999" customHeight="1" x14ac:dyDescent="0.25">
      <c r="A230" s="140"/>
      <c r="B230" s="139" t="s">
        <v>914</v>
      </c>
      <c r="C230" s="110"/>
      <c r="D230" s="141"/>
      <c r="E230" s="121"/>
    </row>
    <row r="231" spans="1:5" s="139" customFormat="1" ht="16.149999999999999" customHeight="1" x14ac:dyDescent="0.25">
      <c r="A231" s="140"/>
      <c r="B231" s="139" t="s">
        <v>915</v>
      </c>
      <c r="C231" s="110"/>
      <c r="D231" s="141"/>
      <c r="E231" s="121"/>
    </row>
    <row r="232" spans="1:5" s="139" customFormat="1" ht="16.149999999999999" customHeight="1" x14ac:dyDescent="0.2">
      <c r="A232" s="140" t="s">
        <v>57</v>
      </c>
      <c r="B232" s="139" t="s">
        <v>194</v>
      </c>
      <c r="C232" s="138">
        <v>2225.39</v>
      </c>
      <c r="D232" s="171"/>
      <c r="E232" s="172" t="str">
        <f>IF(D232&gt;0,D232*C232,"")</f>
        <v/>
      </c>
    </row>
    <row r="233" spans="1:5" s="139" customFormat="1" ht="16.149999999999999" customHeight="1" x14ac:dyDescent="0.25">
      <c r="A233" s="140"/>
      <c r="C233" s="174"/>
      <c r="D233" s="141"/>
      <c r="E233" s="121"/>
    </row>
    <row r="234" spans="1:5" s="139" customFormat="1" ht="16.149999999999999" customHeight="1" x14ac:dyDescent="0.25">
      <c r="A234" s="140">
        <v>2</v>
      </c>
      <c r="B234" s="139" t="s">
        <v>295</v>
      </c>
      <c r="C234" s="174"/>
      <c r="D234" s="141"/>
      <c r="E234" s="121"/>
    </row>
    <row r="235" spans="1:5" s="139" customFormat="1" ht="16.149999999999999" customHeight="1" x14ac:dyDescent="0.25">
      <c r="A235" s="140"/>
      <c r="B235" s="139" t="s">
        <v>296</v>
      </c>
      <c r="C235" s="174"/>
      <c r="D235" s="141"/>
      <c r="E235" s="121"/>
    </row>
    <row r="236" spans="1:5" s="139" customFormat="1" ht="16.149999999999999" customHeight="1" x14ac:dyDescent="0.25">
      <c r="A236" s="140"/>
      <c r="B236" s="139" t="s">
        <v>293</v>
      </c>
      <c r="C236" s="174"/>
      <c r="D236" s="141"/>
      <c r="E236" s="121"/>
    </row>
    <row r="237" spans="1:5" s="139" customFormat="1" ht="16.149999999999999" customHeight="1" x14ac:dyDescent="0.25">
      <c r="A237" s="140"/>
      <c r="B237" s="139" t="s">
        <v>294</v>
      </c>
      <c r="C237" s="174"/>
      <c r="D237" s="141"/>
      <c r="E237" s="121"/>
    </row>
    <row r="238" spans="1:5" s="139" customFormat="1" ht="16.149999999999999" customHeight="1" x14ac:dyDescent="0.2">
      <c r="A238" s="140" t="s">
        <v>57</v>
      </c>
      <c r="B238" s="139" t="s">
        <v>194</v>
      </c>
      <c r="C238" s="138">
        <v>764</v>
      </c>
      <c r="D238" s="171"/>
      <c r="E238" s="172" t="str">
        <f>IF(D238&gt;0,D238*C238,"")</f>
        <v/>
      </c>
    </row>
    <row r="239" spans="1:5" s="139" customFormat="1" ht="16.149999999999999" customHeight="1" x14ac:dyDescent="0.25">
      <c r="A239" s="140"/>
      <c r="C239" s="174"/>
      <c r="D239" s="141"/>
      <c r="E239" s="121"/>
    </row>
    <row r="240" spans="1:5" s="139" customFormat="1" ht="16.149999999999999" customHeight="1" x14ac:dyDescent="0.25">
      <c r="A240" s="140">
        <v>3</v>
      </c>
      <c r="B240" s="139" t="s">
        <v>1409</v>
      </c>
      <c r="C240" s="174"/>
      <c r="D240" s="141"/>
      <c r="E240" s="121"/>
    </row>
    <row r="241" spans="1:5" s="139" customFormat="1" ht="16.149999999999999" customHeight="1" x14ac:dyDescent="0.25">
      <c r="A241" s="140"/>
      <c r="B241" s="139" t="s">
        <v>1410</v>
      </c>
      <c r="C241" s="174"/>
      <c r="D241" s="141"/>
      <c r="E241" s="121"/>
    </row>
    <row r="242" spans="1:5" s="139" customFormat="1" ht="16.149999999999999" customHeight="1" x14ac:dyDescent="0.25">
      <c r="A242" s="140" t="s">
        <v>24</v>
      </c>
      <c r="B242" s="139" t="s">
        <v>1411</v>
      </c>
      <c r="C242" s="174"/>
      <c r="D242" s="141"/>
      <c r="E242" s="121"/>
    </row>
    <row r="243" spans="1:5" s="139" customFormat="1" ht="16.149999999999999" customHeight="1" x14ac:dyDescent="0.2">
      <c r="A243" s="140" t="s">
        <v>57</v>
      </c>
      <c r="B243" s="139" t="s">
        <v>175</v>
      </c>
      <c r="C243" s="138">
        <v>80</v>
      </c>
      <c r="D243" s="171"/>
      <c r="E243" s="172" t="str">
        <f>IF(D243&gt;0,D243*C243,"")</f>
        <v/>
      </c>
    </row>
    <row r="244" spans="1:5" s="139" customFormat="1" ht="16.149999999999999" customHeight="1" x14ac:dyDescent="0.25">
      <c r="A244" s="140" t="s">
        <v>24</v>
      </c>
      <c r="B244" s="139" t="s">
        <v>1412</v>
      </c>
      <c r="C244" s="174"/>
      <c r="D244" s="141"/>
      <c r="E244" s="121"/>
    </row>
    <row r="245" spans="1:5" s="139" customFormat="1" ht="16.149999999999999" customHeight="1" x14ac:dyDescent="0.2">
      <c r="A245" s="140" t="s">
        <v>57</v>
      </c>
      <c r="B245" s="139" t="s">
        <v>119</v>
      </c>
      <c r="C245" s="138">
        <v>17</v>
      </c>
      <c r="D245" s="171"/>
      <c r="E245" s="172" t="str">
        <f>IF(D245&gt;0,D245*C245,"")</f>
        <v/>
      </c>
    </row>
    <row r="246" spans="1:5" s="139" customFormat="1" ht="16.149999999999999" customHeight="1" x14ac:dyDescent="0.25">
      <c r="A246" s="140"/>
      <c r="C246" s="174"/>
      <c r="D246" s="141"/>
      <c r="E246" s="121"/>
    </row>
    <row r="247" spans="1:5" s="139" customFormat="1" ht="16.149999999999999" customHeight="1" x14ac:dyDescent="0.25">
      <c r="A247" s="140">
        <v>4</v>
      </c>
      <c r="B247" s="139" t="s">
        <v>297</v>
      </c>
      <c r="C247" s="174"/>
      <c r="D247" s="141"/>
      <c r="E247" s="121"/>
    </row>
    <row r="248" spans="1:5" s="139" customFormat="1" ht="16.149999999999999" customHeight="1" x14ac:dyDescent="0.25">
      <c r="A248" s="140"/>
      <c r="B248" s="139" t="s">
        <v>1169</v>
      </c>
      <c r="C248" s="174"/>
      <c r="D248" s="141"/>
      <c r="E248" s="121"/>
    </row>
    <row r="249" spans="1:5" s="139" customFormat="1" ht="16.149999999999999" customHeight="1" x14ac:dyDescent="0.25">
      <c r="A249" s="140"/>
      <c r="B249" s="139" t="s">
        <v>298</v>
      </c>
      <c r="C249" s="174"/>
      <c r="D249" s="141"/>
      <c r="E249" s="121"/>
    </row>
    <row r="250" spans="1:5" s="139" customFormat="1" ht="16.149999999999999" customHeight="1" x14ac:dyDescent="0.2">
      <c r="A250" s="140" t="s">
        <v>57</v>
      </c>
      <c r="B250" s="139" t="s">
        <v>194</v>
      </c>
      <c r="C250" s="138">
        <v>49.99</v>
      </c>
      <c r="D250" s="171"/>
      <c r="E250" s="172" t="str">
        <f>IF(D250&gt;0,D250*C250,"")</f>
        <v/>
      </c>
    </row>
    <row r="251" spans="1:5" s="139" customFormat="1" ht="16.149999999999999" customHeight="1" x14ac:dyDescent="0.25">
      <c r="A251" s="140"/>
      <c r="C251" s="174"/>
      <c r="D251" s="141"/>
      <c r="E251" s="121"/>
    </row>
    <row r="252" spans="1:5" s="139" customFormat="1" ht="16.149999999999999" customHeight="1" x14ac:dyDescent="0.25">
      <c r="A252" s="140">
        <v>5</v>
      </c>
      <c r="B252" s="139" t="s">
        <v>300</v>
      </c>
      <c r="C252" s="174"/>
      <c r="D252" s="141"/>
      <c r="E252" s="121"/>
    </row>
    <row r="253" spans="1:5" s="139" customFormat="1" ht="16.149999999999999" customHeight="1" x14ac:dyDescent="0.25">
      <c r="A253" s="140"/>
      <c r="B253" s="139" t="s">
        <v>301</v>
      </c>
      <c r="C253" s="174"/>
      <c r="D253" s="141"/>
      <c r="E253" s="121"/>
    </row>
    <row r="254" spans="1:5" s="139" customFormat="1" ht="16.149999999999999" customHeight="1" x14ac:dyDescent="0.2">
      <c r="A254" s="140" t="s">
        <v>57</v>
      </c>
      <c r="B254" s="139" t="s">
        <v>194</v>
      </c>
      <c r="C254" s="138">
        <v>297.44</v>
      </c>
      <c r="D254" s="171"/>
      <c r="E254" s="172" t="str">
        <f>IF(D254&gt;0,D254*C254,"")</f>
        <v/>
      </c>
    </row>
    <row r="255" spans="1:5" s="139" customFormat="1" ht="16.149999999999999" customHeight="1" x14ac:dyDescent="0.25">
      <c r="A255" s="140"/>
      <c r="C255" s="174"/>
      <c r="D255" s="141"/>
      <c r="E255" s="121"/>
    </row>
    <row r="256" spans="1:5" s="139" customFormat="1" ht="16.149999999999999" customHeight="1" x14ac:dyDescent="0.25">
      <c r="A256" s="140">
        <v>6</v>
      </c>
      <c r="B256" s="139" t="s">
        <v>299</v>
      </c>
      <c r="C256" s="174"/>
      <c r="D256" s="141"/>
      <c r="E256" s="121"/>
    </row>
    <row r="257" spans="1:5" s="139" customFormat="1" ht="16.149999999999999" customHeight="1" x14ac:dyDescent="0.25">
      <c r="A257" s="140"/>
      <c r="B257" s="139" t="s">
        <v>1179</v>
      </c>
      <c r="C257" s="174"/>
      <c r="D257" s="141"/>
      <c r="E257" s="121"/>
    </row>
    <row r="258" spans="1:5" s="139" customFormat="1" ht="16.149999999999999" customHeight="1" x14ac:dyDescent="0.2">
      <c r="A258" s="140" t="s">
        <v>57</v>
      </c>
      <c r="B258" s="139" t="s">
        <v>194</v>
      </c>
      <c r="C258" s="138">
        <v>40.68</v>
      </c>
      <c r="D258" s="171"/>
      <c r="E258" s="172" t="str">
        <f>IF(D258&gt;0,D258*C258,"")</f>
        <v/>
      </c>
    </row>
    <row r="259" spans="1:5" s="139" customFormat="1" ht="16.149999999999999" customHeight="1" x14ac:dyDescent="0.25">
      <c r="A259" s="140"/>
      <c r="C259" s="174"/>
      <c r="D259" s="141"/>
      <c r="E259" s="121"/>
    </row>
    <row r="260" spans="1:5" s="139" customFormat="1" ht="16.149999999999999" customHeight="1" x14ac:dyDescent="0.25">
      <c r="A260" s="140">
        <v>7</v>
      </c>
      <c r="B260" s="139" t="s">
        <v>302</v>
      </c>
      <c r="C260" s="174"/>
      <c r="D260" s="141"/>
      <c r="E260" s="121"/>
    </row>
    <row r="261" spans="1:5" s="139" customFormat="1" ht="16.149999999999999" customHeight="1" x14ac:dyDescent="0.25">
      <c r="A261" s="140"/>
      <c r="B261" s="139" t="s">
        <v>1170</v>
      </c>
      <c r="C261" s="174"/>
      <c r="D261" s="141"/>
      <c r="E261" s="121"/>
    </row>
    <row r="262" spans="1:5" s="139" customFormat="1" ht="16.149999999999999" customHeight="1" x14ac:dyDescent="0.2">
      <c r="A262" s="140" t="s">
        <v>57</v>
      </c>
      <c r="B262" s="139" t="s">
        <v>194</v>
      </c>
      <c r="C262" s="138">
        <v>2074.39</v>
      </c>
      <c r="D262" s="171"/>
      <c r="E262" s="172" t="str">
        <f>IF(D262&gt;0,D262*C262,"")</f>
        <v/>
      </c>
    </row>
    <row r="263" spans="1:5" s="139" customFormat="1" ht="16.149999999999999" customHeight="1" x14ac:dyDescent="0.25">
      <c r="A263" s="140"/>
      <c r="C263" s="174"/>
      <c r="D263" s="141"/>
      <c r="E263" s="121"/>
    </row>
    <row r="264" spans="1:5" s="139" customFormat="1" ht="15" x14ac:dyDescent="0.25">
      <c r="A264" s="140"/>
      <c r="B264" s="97" t="s">
        <v>30</v>
      </c>
      <c r="C264" s="174"/>
      <c r="D264" s="141"/>
      <c r="E264" s="121"/>
    </row>
    <row r="265" spans="1:5" s="139" customFormat="1" ht="15" x14ac:dyDescent="0.25">
      <c r="A265" s="140" t="s">
        <v>24</v>
      </c>
      <c r="B265" s="137" t="s">
        <v>1016</v>
      </c>
      <c r="C265" s="174"/>
      <c r="D265" s="141"/>
      <c r="E265" s="121"/>
    </row>
    <row r="266" spans="1:5" s="139" customFormat="1" ht="15" x14ac:dyDescent="0.25">
      <c r="A266" s="140"/>
      <c r="B266" s="137" t="s">
        <v>1032</v>
      </c>
      <c r="C266" s="174"/>
      <c r="D266" s="141"/>
      <c r="E266" s="121"/>
    </row>
    <row r="267" spans="1:5" s="139" customFormat="1" ht="15" x14ac:dyDescent="0.25">
      <c r="A267" s="140"/>
      <c r="B267" s="137" t="s">
        <v>1017</v>
      </c>
      <c r="C267" s="174"/>
      <c r="D267" s="141"/>
      <c r="E267" s="121"/>
    </row>
    <row r="268" spans="1:5" s="139" customFormat="1" ht="15" x14ac:dyDescent="0.25">
      <c r="A268" s="140"/>
      <c r="B268" s="137" t="s">
        <v>1018</v>
      </c>
      <c r="C268" s="174"/>
      <c r="D268" s="141"/>
      <c r="E268" s="121"/>
    </row>
    <row r="269" spans="1:5" s="139" customFormat="1" ht="15" x14ac:dyDescent="0.25">
      <c r="A269" s="140"/>
      <c r="B269" s="137" t="s">
        <v>1019</v>
      </c>
      <c r="C269" s="174"/>
      <c r="D269" s="141"/>
      <c r="E269" s="121"/>
    </row>
    <row r="270" spans="1:5" s="139" customFormat="1" ht="15" x14ac:dyDescent="0.25">
      <c r="A270" s="140"/>
      <c r="B270" s="137" t="s">
        <v>1020</v>
      </c>
      <c r="C270" s="174"/>
      <c r="D270" s="141"/>
      <c r="E270" s="121"/>
    </row>
    <row r="271" spans="1:5" s="139" customFormat="1" ht="15" x14ac:dyDescent="0.25">
      <c r="A271" s="140"/>
      <c r="B271" s="137" t="s">
        <v>1021</v>
      </c>
      <c r="C271" s="174"/>
      <c r="D271" s="141"/>
      <c r="E271" s="121"/>
    </row>
    <row r="272" spans="1:5" s="139" customFormat="1" ht="15" x14ac:dyDescent="0.25">
      <c r="A272" s="140"/>
      <c r="B272" s="137" t="s">
        <v>1022</v>
      </c>
      <c r="C272" s="174"/>
      <c r="D272" s="141"/>
      <c r="E272" s="121"/>
    </row>
    <row r="273" spans="1:5" s="139" customFormat="1" ht="15" x14ac:dyDescent="0.25">
      <c r="A273" s="140"/>
      <c r="B273" s="137" t="s">
        <v>1023</v>
      </c>
      <c r="C273" s="174"/>
      <c r="D273" s="141"/>
      <c r="E273" s="121"/>
    </row>
    <row r="274" spans="1:5" s="139" customFormat="1" ht="15" x14ac:dyDescent="0.25">
      <c r="A274" s="140"/>
      <c r="B274" s="137" t="s">
        <v>1024</v>
      </c>
      <c r="C274" s="174"/>
      <c r="D274" s="141"/>
      <c r="E274" s="121"/>
    </row>
    <row r="275" spans="1:5" s="139" customFormat="1" ht="15" x14ac:dyDescent="0.25">
      <c r="A275" s="140"/>
      <c r="B275" s="137" t="s">
        <v>1025</v>
      </c>
      <c r="C275" s="174"/>
      <c r="D275" s="141"/>
      <c r="E275" s="121"/>
    </row>
    <row r="276" spans="1:5" s="139" customFormat="1" ht="15" x14ac:dyDescent="0.25">
      <c r="A276" s="140"/>
      <c r="B276" s="137" t="s">
        <v>1026</v>
      </c>
      <c r="C276" s="174"/>
      <c r="D276" s="141"/>
      <c r="E276" s="121"/>
    </row>
    <row r="277" spans="1:5" s="139" customFormat="1" ht="15" x14ac:dyDescent="0.25">
      <c r="A277" s="140"/>
      <c r="B277" s="137" t="s">
        <v>1027</v>
      </c>
      <c r="C277" s="174"/>
      <c r="D277" s="141"/>
      <c r="E277" s="121"/>
    </row>
    <row r="278" spans="1:5" s="139" customFormat="1" ht="15" x14ac:dyDescent="0.25">
      <c r="A278" s="140"/>
      <c r="B278" s="137" t="s">
        <v>1028</v>
      </c>
      <c r="C278" s="174"/>
      <c r="D278" s="141"/>
      <c r="E278" s="121"/>
    </row>
    <row r="279" spans="1:5" s="139" customFormat="1" ht="15" x14ac:dyDescent="0.25">
      <c r="A279" s="140"/>
      <c r="B279" s="137" t="s">
        <v>1029</v>
      </c>
      <c r="C279" s="174"/>
      <c r="D279" s="141"/>
      <c r="E279" s="121"/>
    </row>
    <row r="280" spans="1:5" s="139" customFormat="1" ht="15" x14ac:dyDescent="0.25">
      <c r="A280" s="140"/>
      <c r="B280" s="137" t="s">
        <v>1030</v>
      </c>
      <c r="C280" s="174"/>
      <c r="D280" s="141"/>
      <c r="E280" s="121"/>
    </row>
    <row r="281" spans="1:5" s="139" customFormat="1" ht="15" x14ac:dyDescent="0.25">
      <c r="A281" s="140"/>
      <c r="B281" s="137" t="s">
        <v>1031</v>
      </c>
      <c r="C281" s="174"/>
      <c r="D281" s="141"/>
      <c r="E281" s="121"/>
    </row>
    <row r="282" spans="1:5" s="139" customFormat="1" ht="16.149999999999999" customHeight="1" x14ac:dyDescent="0.25">
      <c r="A282" s="140"/>
      <c r="C282" s="174"/>
      <c r="D282" s="141"/>
      <c r="E282" s="121"/>
    </row>
    <row r="283" spans="1:5" s="139" customFormat="1" ht="16.149999999999999" customHeight="1" x14ac:dyDescent="0.25">
      <c r="A283" s="140">
        <v>8</v>
      </c>
      <c r="B283" s="139" t="s">
        <v>303</v>
      </c>
      <c r="C283" s="174"/>
      <c r="D283" s="141"/>
      <c r="E283" s="121"/>
    </row>
    <row r="284" spans="1:5" s="139" customFormat="1" ht="16.149999999999999" customHeight="1" x14ac:dyDescent="0.25">
      <c r="A284" s="140"/>
      <c r="B284" s="139" t="s">
        <v>304</v>
      </c>
      <c r="C284" s="174"/>
      <c r="D284" s="141"/>
      <c r="E284" s="121"/>
    </row>
    <row r="285" spans="1:5" s="139" customFormat="1" ht="16.149999999999999" customHeight="1" x14ac:dyDescent="0.25">
      <c r="A285" s="140" t="s">
        <v>24</v>
      </c>
      <c r="B285" s="139" t="s">
        <v>305</v>
      </c>
      <c r="C285" s="174"/>
      <c r="D285" s="141"/>
      <c r="E285" s="121"/>
    </row>
    <row r="286" spans="1:5" s="139" customFormat="1" ht="16.149999999999999" customHeight="1" x14ac:dyDescent="0.2">
      <c r="A286" s="140" t="s">
        <v>57</v>
      </c>
      <c r="B286" s="139" t="s">
        <v>151</v>
      </c>
      <c r="C286" s="138">
        <v>255</v>
      </c>
      <c r="D286" s="171"/>
      <c r="E286" s="172" t="str">
        <f>IF(D286&gt;0,D286*C286,"")</f>
        <v/>
      </c>
    </row>
    <row r="287" spans="1:5" s="139" customFormat="1" ht="16.149999999999999" customHeight="1" x14ac:dyDescent="0.25">
      <c r="A287" s="140" t="s">
        <v>24</v>
      </c>
      <c r="B287" s="139" t="s">
        <v>306</v>
      </c>
      <c r="C287" s="174"/>
      <c r="D287" s="141"/>
      <c r="E287" s="121"/>
    </row>
    <row r="288" spans="1:5" s="139" customFormat="1" ht="16.149999999999999" customHeight="1" x14ac:dyDescent="0.2">
      <c r="A288" s="140" t="s">
        <v>57</v>
      </c>
      <c r="B288" s="139" t="s">
        <v>151</v>
      </c>
      <c r="C288" s="138">
        <v>1494.5</v>
      </c>
      <c r="D288" s="171"/>
      <c r="E288" s="172" t="str">
        <f>IF(D288&gt;0,D288*C288,"")</f>
        <v/>
      </c>
    </row>
    <row r="289" spans="1:5" s="139" customFormat="1" ht="16.149999999999999" customHeight="1" x14ac:dyDescent="0.25">
      <c r="A289" s="140"/>
      <c r="C289" s="174"/>
      <c r="D289" s="141"/>
      <c r="E289" s="121"/>
    </row>
    <row r="290" spans="1:5" s="139" customFormat="1" ht="16.149999999999999" customHeight="1" x14ac:dyDescent="0.25">
      <c r="A290" s="140">
        <v>9</v>
      </c>
      <c r="B290" s="139" t="s">
        <v>307</v>
      </c>
      <c r="C290" s="174"/>
      <c r="D290" s="141"/>
      <c r="E290" s="121"/>
    </row>
    <row r="291" spans="1:5" s="139" customFormat="1" ht="16.149999999999999" customHeight="1" x14ac:dyDescent="0.25">
      <c r="A291" s="140"/>
      <c r="B291" s="139" t="s">
        <v>3</v>
      </c>
      <c r="C291" s="174"/>
      <c r="D291" s="141"/>
      <c r="E291" s="121"/>
    </row>
    <row r="292" spans="1:5" s="139" customFormat="1" ht="16.149999999999999" customHeight="1" x14ac:dyDescent="0.2">
      <c r="A292" s="140" t="s">
        <v>57</v>
      </c>
      <c r="B292" s="139" t="s">
        <v>194</v>
      </c>
      <c r="C292" s="138">
        <v>2989.39</v>
      </c>
      <c r="D292" s="171"/>
      <c r="E292" s="172" t="str">
        <f>IF(D292&gt;0,D292*C292,"")</f>
        <v/>
      </c>
    </row>
    <row r="293" spans="1:5" s="139" customFormat="1" ht="16.149999999999999" customHeight="1" x14ac:dyDescent="0.25">
      <c r="A293" s="140"/>
      <c r="C293" s="174"/>
      <c r="D293" s="141"/>
      <c r="E293" s="121"/>
    </row>
    <row r="294" spans="1:5" s="139" customFormat="1" ht="16.149999999999999" customHeight="1" x14ac:dyDescent="0.25">
      <c r="A294" s="140"/>
      <c r="B294" s="97" t="s">
        <v>608</v>
      </c>
      <c r="C294" s="174"/>
      <c r="D294" s="141"/>
      <c r="E294" s="121"/>
    </row>
    <row r="295" spans="1:5" s="139" customFormat="1" ht="16.149999999999999" customHeight="1" x14ac:dyDescent="0.25">
      <c r="A295" s="140"/>
      <c r="C295" s="174"/>
      <c r="D295" s="141"/>
      <c r="E295" s="121"/>
    </row>
    <row r="296" spans="1:5" s="139" customFormat="1" ht="15" x14ac:dyDescent="0.25">
      <c r="A296" s="140"/>
      <c r="B296" s="97" t="s">
        <v>30</v>
      </c>
      <c r="C296" s="174"/>
      <c r="D296" s="141"/>
      <c r="E296" s="121"/>
    </row>
    <row r="297" spans="1:5" s="139" customFormat="1" ht="15" x14ac:dyDescent="0.25">
      <c r="A297" s="140" t="s">
        <v>24</v>
      </c>
      <c r="B297" s="137" t="s">
        <v>1271</v>
      </c>
      <c r="C297" s="174"/>
      <c r="D297" s="141"/>
      <c r="E297" s="121"/>
    </row>
    <row r="298" spans="1:5" s="139" customFormat="1" ht="15" x14ac:dyDescent="0.25">
      <c r="A298" s="140"/>
      <c r="B298" s="137" t="s">
        <v>1272</v>
      </c>
      <c r="C298" s="174"/>
      <c r="D298" s="141"/>
      <c r="E298" s="121"/>
    </row>
    <row r="299" spans="1:5" s="139" customFormat="1" ht="15" x14ac:dyDescent="0.25">
      <c r="A299" s="140"/>
      <c r="B299" s="137" t="s">
        <v>1273</v>
      </c>
      <c r="C299" s="174"/>
      <c r="D299" s="141"/>
      <c r="E299" s="121"/>
    </row>
    <row r="300" spans="1:5" s="139" customFormat="1" ht="15" x14ac:dyDescent="0.25">
      <c r="A300" s="140"/>
      <c r="B300" s="137" t="s">
        <v>1274</v>
      </c>
      <c r="C300" s="174"/>
      <c r="D300" s="141"/>
      <c r="E300" s="121"/>
    </row>
    <row r="301" spans="1:5" s="139" customFormat="1" ht="15" x14ac:dyDescent="0.25">
      <c r="A301" s="140"/>
      <c r="B301" s="137" t="s">
        <v>1275</v>
      </c>
      <c r="C301" s="174"/>
      <c r="D301" s="141"/>
      <c r="E301" s="121"/>
    </row>
    <row r="302" spans="1:5" s="139" customFormat="1" ht="15" x14ac:dyDescent="0.25">
      <c r="A302" s="140"/>
      <c r="B302" s="137" t="s">
        <v>1276</v>
      </c>
      <c r="C302" s="174"/>
      <c r="D302" s="141"/>
      <c r="E302" s="121"/>
    </row>
    <row r="303" spans="1:5" s="139" customFormat="1" ht="15" x14ac:dyDescent="0.25">
      <c r="A303" s="140"/>
      <c r="B303" s="137" t="s">
        <v>1277</v>
      </c>
      <c r="C303" s="174"/>
      <c r="D303" s="141"/>
      <c r="E303" s="121"/>
    </row>
    <row r="304" spans="1:5" s="139" customFormat="1" ht="15" x14ac:dyDescent="0.25">
      <c r="A304" s="140"/>
      <c r="B304" s="137" t="s">
        <v>1278</v>
      </c>
      <c r="C304" s="174"/>
      <c r="D304" s="141"/>
      <c r="E304" s="121"/>
    </row>
    <row r="305" spans="1:5" s="139" customFormat="1" ht="16.149999999999999" customHeight="1" x14ac:dyDescent="0.25">
      <c r="A305" s="140"/>
      <c r="C305" s="174"/>
      <c r="D305" s="141"/>
      <c r="E305" s="121"/>
    </row>
    <row r="306" spans="1:5" s="139" customFormat="1" ht="16.149999999999999" customHeight="1" x14ac:dyDescent="0.25">
      <c r="A306" s="140">
        <v>10</v>
      </c>
      <c r="B306" s="139" t="s">
        <v>1171</v>
      </c>
      <c r="C306" s="174"/>
      <c r="D306" s="141"/>
      <c r="E306" s="121"/>
    </row>
    <row r="307" spans="1:5" s="139" customFormat="1" ht="16.149999999999999" customHeight="1" x14ac:dyDescent="0.25">
      <c r="A307" s="140"/>
      <c r="B307" s="139" t="s">
        <v>1172</v>
      </c>
      <c r="C307" s="174"/>
      <c r="D307" s="141"/>
      <c r="E307" s="121"/>
    </row>
    <row r="308" spans="1:5" s="139" customFormat="1" ht="16.149999999999999" customHeight="1" x14ac:dyDescent="0.25">
      <c r="A308" s="140"/>
      <c r="B308" s="139" t="s">
        <v>1173</v>
      </c>
      <c r="C308" s="174"/>
      <c r="D308" s="141"/>
      <c r="E308" s="121"/>
    </row>
    <row r="309" spans="1:5" s="139" customFormat="1" ht="16.149999999999999" customHeight="1" x14ac:dyDescent="0.25">
      <c r="A309" s="140"/>
      <c r="B309" s="139" t="s">
        <v>1174</v>
      </c>
      <c r="C309" s="174"/>
      <c r="D309" s="141"/>
      <c r="E309" s="121"/>
    </row>
    <row r="310" spans="1:5" s="139" customFormat="1" ht="16.149999999999999" customHeight="1" x14ac:dyDescent="0.2">
      <c r="A310" s="140" t="s">
        <v>57</v>
      </c>
      <c r="B310" s="139" t="s">
        <v>194</v>
      </c>
      <c r="C310" s="138">
        <v>96.5</v>
      </c>
      <c r="D310" s="171"/>
      <c r="E310" s="172" t="str">
        <f>IF(D310&gt;0,D310*C310,"")</f>
        <v/>
      </c>
    </row>
    <row r="311" spans="1:5" s="139" customFormat="1" ht="16.149999999999999" customHeight="1" x14ac:dyDescent="0.25">
      <c r="A311" s="140"/>
      <c r="C311" s="174"/>
      <c r="D311" s="141"/>
      <c r="E311" s="121"/>
    </row>
    <row r="312" spans="1:5" s="139" customFormat="1" ht="16.149999999999999" customHeight="1" x14ac:dyDescent="0.25">
      <c r="A312" s="140">
        <v>11</v>
      </c>
      <c r="B312" s="139" t="s">
        <v>1175</v>
      </c>
      <c r="C312" s="174"/>
      <c r="D312" s="141"/>
      <c r="E312" s="121"/>
    </row>
    <row r="313" spans="1:5" s="139" customFormat="1" ht="16.149999999999999" customHeight="1" x14ac:dyDescent="0.25">
      <c r="A313" s="140"/>
      <c r="B313" s="139" t="s">
        <v>1176</v>
      </c>
      <c r="C313" s="174"/>
      <c r="D313" s="141"/>
      <c r="E313" s="121"/>
    </row>
    <row r="314" spans="1:5" s="139" customFormat="1" ht="16.149999999999999" customHeight="1" x14ac:dyDescent="0.2">
      <c r="A314" s="140" t="s">
        <v>57</v>
      </c>
      <c r="B314" s="139" t="s">
        <v>194</v>
      </c>
      <c r="C314" s="138">
        <v>46.5</v>
      </c>
      <c r="D314" s="171"/>
      <c r="E314" s="172" t="str">
        <f>IF(D314&gt;0,D314*C314,"")</f>
        <v/>
      </c>
    </row>
    <row r="315" spans="1:5" s="139" customFormat="1" ht="16.149999999999999" customHeight="1" x14ac:dyDescent="0.25">
      <c r="A315" s="140"/>
      <c r="C315" s="174"/>
      <c r="D315" s="141"/>
      <c r="E315" s="121"/>
    </row>
    <row r="316" spans="1:5" s="139" customFormat="1" ht="16.149999999999999" customHeight="1" x14ac:dyDescent="0.25">
      <c r="A316" s="140">
        <v>12</v>
      </c>
      <c r="B316" s="139" t="s">
        <v>307</v>
      </c>
      <c r="C316" s="174"/>
      <c r="D316" s="141"/>
      <c r="E316" s="121"/>
    </row>
    <row r="317" spans="1:5" s="139" customFormat="1" ht="16.149999999999999" customHeight="1" x14ac:dyDescent="0.25">
      <c r="A317" s="140"/>
      <c r="B317" s="139" t="s">
        <v>3</v>
      </c>
      <c r="C317" s="174"/>
      <c r="D317" s="141"/>
      <c r="E317" s="121"/>
    </row>
    <row r="318" spans="1:5" s="139" customFormat="1" ht="16.149999999999999" customHeight="1" x14ac:dyDescent="0.2">
      <c r="A318" s="140" t="s">
        <v>57</v>
      </c>
      <c r="B318" s="139" t="s">
        <v>194</v>
      </c>
      <c r="C318" s="138">
        <v>96.5</v>
      </c>
      <c r="D318" s="171"/>
      <c r="E318" s="172" t="str">
        <f>IF(D318&gt;0,D318*C318,"")</f>
        <v/>
      </c>
    </row>
    <row r="319" spans="1:5" s="139" customFormat="1" ht="16.149999999999999" customHeight="1" x14ac:dyDescent="0.25">
      <c r="A319" s="140"/>
      <c r="C319" s="174"/>
      <c r="D319" s="121"/>
      <c r="E319" s="121"/>
    </row>
    <row r="320" spans="1:5" s="97" customFormat="1" ht="16.149999999999999" customHeight="1" thickBot="1" x14ac:dyDescent="0.3">
      <c r="A320" s="143"/>
      <c r="B320" s="144" t="s">
        <v>7</v>
      </c>
      <c r="C320" s="145"/>
      <c r="D320" s="145"/>
      <c r="E320" s="145">
        <f>SUM(E217:E319)</f>
        <v>0</v>
      </c>
    </row>
    <row r="321" spans="1:5" s="97" customFormat="1" ht="16.149999999999999" customHeight="1" thickTop="1" x14ac:dyDescent="0.25">
      <c r="A321" s="10"/>
      <c r="B321" s="120"/>
      <c r="C321" s="174"/>
      <c r="D321" s="119"/>
      <c r="E321" s="119"/>
    </row>
    <row r="322" spans="1:5" s="97" customFormat="1" ht="16.149999999999999" customHeight="1" x14ac:dyDescent="0.25">
      <c r="A322" s="10"/>
      <c r="B322" s="120"/>
      <c r="C322" s="174"/>
      <c r="D322" s="119"/>
      <c r="E322" s="119"/>
    </row>
    <row r="323" spans="1:5" s="94" customFormat="1" ht="16.149999999999999" customHeight="1" x14ac:dyDescent="0.25">
      <c r="A323" s="96" t="s">
        <v>83</v>
      </c>
      <c r="B323" s="94" t="s">
        <v>246</v>
      </c>
      <c r="C323" s="174"/>
      <c r="D323" s="135"/>
      <c r="E323" s="104"/>
    </row>
    <row r="324" spans="1:5" ht="16.149999999999999" customHeight="1" x14ac:dyDescent="0.25">
      <c r="C324" s="174"/>
      <c r="D324" s="135"/>
    </row>
    <row r="325" spans="1:5" ht="15" x14ac:dyDescent="0.25">
      <c r="B325" s="94" t="s">
        <v>25</v>
      </c>
      <c r="C325" s="174"/>
      <c r="D325" s="135"/>
    </row>
    <row r="326" spans="1:5" ht="15" x14ac:dyDescent="0.25">
      <c r="B326" s="137" t="s">
        <v>247</v>
      </c>
      <c r="C326" s="174"/>
      <c r="D326" s="135"/>
    </row>
    <row r="327" spans="1:5" ht="15" x14ac:dyDescent="0.25">
      <c r="A327" s="136" t="s">
        <v>24</v>
      </c>
      <c r="B327" s="137" t="s">
        <v>59</v>
      </c>
      <c r="C327" s="174"/>
      <c r="D327" s="135"/>
    </row>
    <row r="328" spans="1:5" ht="15" x14ac:dyDescent="0.25">
      <c r="B328" s="137" t="s">
        <v>60</v>
      </c>
      <c r="C328" s="174"/>
      <c r="D328" s="135"/>
    </row>
    <row r="329" spans="1:5" ht="15" x14ac:dyDescent="0.25">
      <c r="A329" s="136" t="s">
        <v>24</v>
      </c>
      <c r="B329" s="137" t="s">
        <v>248</v>
      </c>
      <c r="C329" s="174"/>
      <c r="D329" s="135"/>
    </row>
    <row r="330" spans="1:5" ht="15" x14ac:dyDescent="0.25">
      <c r="A330" s="136" t="s">
        <v>24</v>
      </c>
      <c r="B330" s="137" t="s">
        <v>249</v>
      </c>
      <c r="C330" s="174"/>
      <c r="D330" s="135"/>
    </row>
    <row r="331" spans="1:5" ht="15" x14ac:dyDescent="0.25">
      <c r="B331" s="137" t="s">
        <v>250</v>
      </c>
      <c r="C331" s="174"/>
      <c r="D331" s="135"/>
    </row>
    <row r="332" spans="1:5" ht="15" x14ac:dyDescent="0.25">
      <c r="A332" s="136" t="s">
        <v>24</v>
      </c>
      <c r="B332" s="137" t="s">
        <v>251</v>
      </c>
      <c r="C332" s="174"/>
      <c r="D332" s="135"/>
    </row>
    <row r="333" spans="1:5" ht="15" x14ac:dyDescent="0.25">
      <c r="A333" s="136" t="s">
        <v>24</v>
      </c>
      <c r="B333" s="137" t="s">
        <v>39</v>
      </c>
      <c r="C333" s="174"/>
      <c r="D333" s="135"/>
    </row>
    <row r="334" spans="1:5" ht="16.149999999999999" customHeight="1" x14ac:dyDescent="0.25">
      <c r="C334" s="174"/>
      <c r="D334" s="135"/>
    </row>
    <row r="335" spans="1:5" ht="16.149999999999999" customHeight="1" x14ac:dyDescent="0.25">
      <c r="A335" s="136">
        <v>1</v>
      </c>
      <c r="B335" s="137" t="s">
        <v>72</v>
      </c>
      <c r="C335" s="174"/>
      <c r="D335" s="137"/>
      <c r="E335" s="137"/>
    </row>
    <row r="336" spans="1:5" ht="16.149999999999999" customHeight="1" x14ac:dyDescent="0.25">
      <c r="B336" s="137" t="s">
        <v>974</v>
      </c>
      <c r="C336" s="174"/>
      <c r="D336" s="135"/>
    </row>
    <row r="337" spans="1:5" ht="16.149999999999999" customHeight="1" x14ac:dyDescent="0.25">
      <c r="B337" s="137" t="s">
        <v>252</v>
      </c>
      <c r="C337" s="174"/>
      <c r="D337" s="135"/>
    </row>
    <row r="338" spans="1:5" ht="16.149999999999999" customHeight="1" x14ac:dyDescent="0.25">
      <c r="B338" s="137" t="s">
        <v>264</v>
      </c>
      <c r="C338" s="174"/>
      <c r="D338" s="135"/>
    </row>
    <row r="339" spans="1:5" ht="16.149999999999999" customHeight="1" x14ac:dyDescent="0.2">
      <c r="A339" s="136" t="s">
        <v>57</v>
      </c>
      <c r="B339" s="149" t="s">
        <v>194</v>
      </c>
      <c r="C339" s="138">
        <v>13.86</v>
      </c>
      <c r="D339" s="171"/>
      <c r="E339" s="172" t="str">
        <f>IF(D339&gt;0,D339*C339,"")</f>
        <v/>
      </c>
    </row>
    <row r="340" spans="1:5" ht="16.149999999999999" customHeight="1" x14ac:dyDescent="0.25">
      <c r="B340" s="149"/>
      <c r="C340" s="174"/>
    </row>
    <row r="341" spans="1:5" ht="16.149999999999999" customHeight="1" x14ac:dyDescent="0.25">
      <c r="A341" s="136">
        <v>2</v>
      </c>
      <c r="B341" s="137" t="s">
        <v>72</v>
      </c>
      <c r="C341" s="174"/>
      <c r="D341" s="137"/>
      <c r="E341" s="137"/>
    </row>
    <row r="342" spans="1:5" ht="16.149999999999999" customHeight="1" x14ac:dyDescent="0.25">
      <c r="B342" s="137" t="s">
        <v>975</v>
      </c>
      <c r="C342" s="174"/>
      <c r="D342" s="135"/>
    </row>
    <row r="343" spans="1:5" ht="16.149999999999999" customHeight="1" x14ac:dyDescent="0.25">
      <c r="B343" s="137" t="s">
        <v>252</v>
      </c>
      <c r="C343" s="174"/>
      <c r="D343" s="135"/>
    </row>
    <row r="344" spans="1:5" ht="16.149999999999999" customHeight="1" x14ac:dyDescent="0.25">
      <c r="B344" s="137" t="s">
        <v>264</v>
      </c>
      <c r="C344" s="174"/>
      <c r="D344" s="135"/>
    </row>
    <row r="345" spans="1:5" ht="16.149999999999999" customHeight="1" x14ac:dyDescent="0.2">
      <c r="A345" s="136" t="s">
        <v>57</v>
      </c>
      <c r="B345" s="149" t="s">
        <v>194</v>
      </c>
      <c r="C345" s="138">
        <v>56.24</v>
      </c>
      <c r="D345" s="171"/>
      <c r="E345" s="172" t="str">
        <f>IF(D345&gt;0,D345*C345,"")</f>
        <v/>
      </c>
    </row>
    <row r="346" spans="1:5" ht="16.149999999999999" customHeight="1" x14ac:dyDescent="0.25">
      <c r="B346" s="149"/>
      <c r="C346" s="174"/>
    </row>
    <row r="347" spans="1:5" ht="16.149999999999999" customHeight="1" x14ac:dyDescent="0.25">
      <c r="A347" s="136">
        <v>3</v>
      </c>
      <c r="B347" s="137" t="s">
        <v>265</v>
      </c>
      <c r="C347" s="174"/>
      <c r="D347" s="137"/>
      <c r="E347" s="137"/>
    </row>
    <row r="348" spans="1:5" ht="16.149999999999999" customHeight="1" x14ac:dyDescent="0.25">
      <c r="B348" s="137" t="s">
        <v>976</v>
      </c>
      <c r="C348" s="174"/>
      <c r="D348" s="137"/>
      <c r="E348" s="137"/>
    </row>
    <row r="349" spans="1:5" ht="16.149999999999999" customHeight="1" x14ac:dyDescent="0.2">
      <c r="A349" s="136" t="s">
        <v>57</v>
      </c>
      <c r="B349" s="149" t="s">
        <v>194</v>
      </c>
      <c r="C349" s="138">
        <v>66.56</v>
      </c>
      <c r="D349" s="171"/>
      <c r="E349" s="172" t="str">
        <f>IF(D349&gt;0,D349*C349,"")</f>
        <v/>
      </c>
    </row>
    <row r="350" spans="1:5" ht="16.149999999999999" customHeight="1" x14ac:dyDescent="0.25">
      <c r="C350" s="174"/>
      <c r="D350" s="135"/>
    </row>
    <row r="351" spans="1:5" ht="16.149999999999999" customHeight="1" x14ac:dyDescent="0.25">
      <c r="A351" s="136">
        <v>4</v>
      </c>
      <c r="B351" s="137" t="s">
        <v>283</v>
      </c>
      <c r="C351" s="174"/>
      <c r="D351" s="135"/>
    </row>
    <row r="352" spans="1:5" ht="16.149999999999999" customHeight="1" x14ac:dyDescent="0.25">
      <c r="B352" s="94" t="s">
        <v>3312</v>
      </c>
      <c r="C352" s="174"/>
      <c r="D352" s="135"/>
    </row>
    <row r="353" spans="1:5" ht="16.149999999999999" customHeight="1" x14ac:dyDescent="0.2">
      <c r="A353" s="136" t="s">
        <v>57</v>
      </c>
      <c r="B353" s="149" t="s">
        <v>194</v>
      </c>
      <c r="C353" s="138">
        <v>4.9400000000000004</v>
      </c>
      <c r="D353" s="171"/>
      <c r="E353" s="172" t="str">
        <f>IF(D353&gt;0,D353*C353,"")</f>
        <v/>
      </c>
    </row>
    <row r="354" spans="1:5" ht="16.149999999999999" customHeight="1" x14ac:dyDescent="0.25">
      <c r="C354" s="174"/>
      <c r="D354" s="135"/>
    </row>
    <row r="355" spans="1:5" ht="16.149999999999999" customHeight="1" x14ac:dyDescent="0.25">
      <c r="A355" s="136">
        <v>5</v>
      </c>
      <c r="B355" s="137" t="s">
        <v>266</v>
      </c>
      <c r="C355" s="174"/>
      <c r="D355" s="135"/>
    </row>
    <row r="356" spans="1:5" ht="16.149999999999999" customHeight="1" x14ac:dyDescent="0.25">
      <c r="B356" s="137" t="s">
        <v>977</v>
      </c>
      <c r="C356" s="174"/>
      <c r="D356" s="135"/>
    </row>
    <row r="357" spans="1:5" ht="16.149999999999999" customHeight="1" x14ac:dyDescent="0.25">
      <c r="B357" s="137" t="s">
        <v>271</v>
      </c>
      <c r="C357" s="174"/>
      <c r="D357" s="135"/>
    </row>
    <row r="358" spans="1:5" ht="16.149999999999999" customHeight="1" x14ac:dyDescent="0.25">
      <c r="B358" s="137" t="s">
        <v>267</v>
      </c>
      <c r="C358" s="174"/>
      <c r="D358" s="135"/>
    </row>
    <row r="359" spans="1:5" ht="16.149999999999999" customHeight="1" x14ac:dyDescent="0.2">
      <c r="A359" s="136" t="s">
        <v>57</v>
      </c>
      <c r="B359" s="149" t="s">
        <v>194</v>
      </c>
      <c r="C359" s="138">
        <v>82.98</v>
      </c>
      <c r="D359" s="171"/>
      <c r="E359" s="172" t="str">
        <f>IF(D359&gt;0,D359*C359,"")</f>
        <v/>
      </c>
    </row>
    <row r="360" spans="1:5" ht="16.149999999999999" customHeight="1" x14ac:dyDescent="0.25">
      <c r="C360" s="174"/>
      <c r="D360" s="135"/>
    </row>
    <row r="361" spans="1:5" ht="16.149999999999999" customHeight="1" x14ac:dyDescent="0.25">
      <c r="A361" s="136">
        <v>6</v>
      </c>
      <c r="B361" s="137" t="s">
        <v>266</v>
      </c>
      <c r="C361" s="174"/>
      <c r="D361" s="135"/>
    </row>
    <row r="362" spans="1:5" ht="16.149999999999999" customHeight="1" x14ac:dyDescent="0.25">
      <c r="B362" s="137" t="s">
        <v>977</v>
      </c>
      <c r="C362" s="174"/>
      <c r="D362" s="135"/>
    </row>
    <row r="363" spans="1:5" ht="16.149999999999999" customHeight="1" x14ac:dyDescent="0.25">
      <c r="B363" s="137" t="s">
        <v>272</v>
      </c>
      <c r="C363" s="174"/>
      <c r="D363" s="135"/>
    </row>
    <row r="364" spans="1:5" ht="16.149999999999999" customHeight="1" x14ac:dyDescent="0.25">
      <c r="B364" s="137" t="s">
        <v>267</v>
      </c>
      <c r="C364" s="174"/>
      <c r="D364" s="135"/>
    </row>
    <row r="365" spans="1:5" ht="16.149999999999999" customHeight="1" x14ac:dyDescent="0.2">
      <c r="A365" s="136" t="s">
        <v>57</v>
      </c>
      <c r="B365" s="149" t="s">
        <v>194</v>
      </c>
      <c r="C365" s="138">
        <v>13.63</v>
      </c>
      <c r="D365" s="171"/>
      <c r="E365" s="172" t="str">
        <f>IF(D365&gt;0,D365*C365,"")</f>
        <v/>
      </c>
    </row>
    <row r="366" spans="1:5" ht="16.149999999999999" customHeight="1" x14ac:dyDescent="0.25">
      <c r="C366" s="174"/>
      <c r="D366" s="135"/>
    </row>
    <row r="367" spans="1:5" ht="16.149999999999999" customHeight="1" x14ac:dyDescent="0.25">
      <c r="A367" s="136">
        <v>7</v>
      </c>
      <c r="B367" s="137" t="s">
        <v>266</v>
      </c>
      <c r="C367" s="174"/>
      <c r="D367" s="135"/>
    </row>
    <row r="368" spans="1:5" ht="16.149999999999999" customHeight="1" x14ac:dyDescent="0.25">
      <c r="B368" s="137" t="s">
        <v>978</v>
      </c>
      <c r="C368" s="174"/>
      <c r="D368" s="135"/>
    </row>
    <row r="369" spans="1:5" ht="16.149999999999999" customHeight="1" x14ac:dyDescent="0.25">
      <c r="B369" s="137" t="s">
        <v>271</v>
      </c>
      <c r="C369" s="174"/>
      <c r="D369" s="135"/>
    </row>
    <row r="370" spans="1:5" ht="16.149999999999999" customHeight="1" x14ac:dyDescent="0.25">
      <c r="B370" s="137" t="s">
        <v>273</v>
      </c>
      <c r="C370" s="174"/>
      <c r="D370" s="135"/>
    </row>
    <row r="371" spans="1:5" ht="16.149999999999999" customHeight="1" x14ac:dyDescent="0.2">
      <c r="A371" s="136" t="s">
        <v>57</v>
      </c>
      <c r="B371" s="149" t="s">
        <v>194</v>
      </c>
      <c r="C371" s="138">
        <v>12.52</v>
      </c>
      <c r="D371" s="171"/>
      <c r="E371" s="172" t="str">
        <f>IF(D371&gt;0,D371*C371,"")</f>
        <v/>
      </c>
    </row>
    <row r="372" spans="1:5" ht="16.149999999999999" customHeight="1" x14ac:dyDescent="0.25">
      <c r="C372" s="174"/>
      <c r="D372" s="135"/>
    </row>
    <row r="373" spans="1:5" ht="16.149999999999999" customHeight="1" x14ac:dyDescent="0.25">
      <c r="A373" s="136">
        <v>8</v>
      </c>
      <c r="B373" s="137" t="s">
        <v>266</v>
      </c>
      <c r="C373" s="174"/>
      <c r="D373" s="135"/>
    </row>
    <row r="374" spans="1:5" ht="16.149999999999999" customHeight="1" x14ac:dyDescent="0.25">
      <c r="B374" s="137" t="s">
        <v>978</v>
      </c>
      <c r="C374" s="174"/>
      <c r="D374" s="135"/>
    </row>
    <row r="375" spans="1:5" ht="16.149999999999999" customHeight="1" x14ac:dyDescent="0.25">
      <c r="B375" s="137" t="s">
        <v>272</v>
      </c>
      <c r="C375" s="174"/>
      <c r="D375" s="135"/>
    </row>
    <row r="376" spans="1:5" ht="16.149999999999999" customHeight="1" x14ac:dyDescent="0.25">
      <c r="B376" s="137" t="s">
        <v>273</v>
      </c>
      <c r="C376" s="174"/>
      <c r="D376" s="135"/>
    </row>
    <row r="377" spans="1:5" ht="16.149999999999999" customHeight="1" x14ac:dyDescent="0.2">
      <c r="A377" s="136" t="s">
        <v>57</v>
      </c>
      <c r="B377" s="149" t="s">
        <v>194</v>
      </c>
      <c r="C377" s="138">
        <v>20.32</v>
      </c>
      <c r="D377" s="171"/>
      <c r="E377" s="172" t="str">
        <f>IF(D377&gt;0,D377*C377,"")</f>
        <v/>
      </c>
    </row>
    <row r="378" spans="1:5" ht="16.149999999999999" customHeight="1" x14ac:dyDescent="0.25">
      <c r="B378" s="149"/>
      <c r="C378" s="174"/>
    </row>
    <row r="379" spans="1:5" ht="16.149999999999999" customHeight="1" x14ac:dyDescent="0.25">
      <c r="A379" s="136">
        <v>9</v>
      </c>
      <c r="B379" s="137" t="s">
        <v>265</v>
      </c>
      <c r="C379" s="174"/>
      <c r="D379" s="135"/>
    </row>
    <row r="380" spans="1:5" ht="16.149999999999999" customHeight="1" x14ac:dyDescent="0.25">
      <c r="B380" s="137" t="s">
        <v>979</v>
      </c>
      <c r="C380" s="174"/>
      <c r="D380" s="135"/>
    </row>
    <row r="381" spans="1:5" ht="16.149999999999999" customHeight="1" x14ac:dyDescent="0.2">
      <c r="A381" s="136" t="s">
        <v>57</v>
      </c>
      <c r="B381" s="149" t="s">
        <v>194</v>
      </c>
      <c r="C381" s="138">
        <v>67.14</v>
      </c>
      <c r="D381" s="171"/>
      <c r="E381" s="172" t="str">
        <f>IF(D381&gt;0,D381*C381,"")</f>
        <v/>
      </c>
    </row>
    <row r="382" spans="1:5" ht="16.149999999999999" customHeight="1" x14ac:dyDescent="0.25">
      <c r="B382" s="149"/>
      <c r="C382" s="174"/>
    </row>
    <row r="383" spans="1:5" ht="16.149999999999999" customHeight="1" x14ac:dyDescent="0.25">
      <c r="A383" s="136">
        <v>10</v>
      </c>
      <c r="B383" s="137" t="s">
        <v>265</v>
      </c>
      <c r="C383" s="174"/>
      <c r="D383" s="137"/>
      <c r="E383" s="137"/>
    </row>
    <row r="384" spans="1:5" ht="16.149999999999999" customHeight="1" x14ac:dyDescent="0.25">
      <c r="B384" s="137" t="s">
        <v>980</v>
      </c>
      <c r="C384" s="174"/>
      <c r="D384" s="137"/>
      <c r="E384" s="137"/>
    </row>
    <row r="385" spans="1:5" ht="16.149999999999999" customHeight="1" x14ac:dyDescent="0.2">
      <c r="A385" s="136" t="s">
        <v>57</v>
      </c>
      <c r="B385" s="149" t="s">
        <v>194</v>
      </c>
      <c r="C385" s="138">
        <v>216.82</v>
      </c>
      <c r="D385" s="171"/>
      <c r="E385" s="172" t="str">
        <f>IF(D385&gt;0,D385*C385,"")</f>
        <v/>
      </c>
    </row>
    <row r="386" spans="1:5" ht="16.149999999999999" customHeight="1" x14ac:dyDescent="0.25">
      <c r="B386" s="149"/>
      <c r="C386" s="174"/>
    </row>
    <row r="387" spans="1:5" ht="16.149999999999999" customHeight="1" x14ac:dyDescent="0.25">
      <c r="B387" s="149" t="s">
        <v>981</v>
      </c>
      <c r="C387" s="174"/>
    </row>
    <row r="388" spans="1:5" ht="15" x14ac:dyDescent="0.25">
      <c r="A388" s="150" t="s">
        <v>24</v>
      </c>
      <c r="B388" s="137" t="s">
        <v>1033</v>
      </c>
      <c r="C388" s="174"/>
      <c r="D388" s="135"/>
    </row>
    <row r="389" spans="1:5" ht="15" x14ac:dyDescent="0.25">
      <c r="A389" s="150"/>
      <c r="B389" s="137" t="s">
        <v>1034</v>
      </c>
      <c r="C389" s="174"/>
      <c r="D389" s="135"/>
    </row>
    <row r="390" spans="1:5" ht="15" x14ac:dyDescent="0.25">
      <c r="A390" s="150"/>
      <c r="B390" s="137" t="s">
        <v>1035</v>
      </c>
      <c r="C390" s="174"/>
      <c r="D390" s="135"/>
    </row>
    <row r="391" spans="1:5" ht="15" x14ac:dyDescent="0.25">
      <c r="A391" s="150"/>
      <c r="B391" s="137" t="s">
        <v>1036</v>
      </c>
      <c r="C391" s="174"/>
      <c r="D391" s="135"/>
    </row>
    <row r="392" spans="1:5" ht="15" x14ac:dyDescent="0.25">
      <c r="A392" s="150"/>
      <c r="B392" s="137" t="s">
        <v>1037</v>
      </c>
      <c r="C392" s="174"/>
      <c r="D392" s="135"/>
      <c r="E392" s="137"/>
    </row>
    <row r="393" spans="1:5" ht="15" x14ac:dyDescent="0.25">
      <c r="A393" s="150"/>
      <c r="B393" s="137" t="s">
        <v>1038</v>
      </c>
      <c r="C393" s="174"/>
      <c r="D393" s="135"/>
      <c r="E393" s="137"/>
    </row>
    <row r="394" spans="1:5" ht="15" x14ac:dyDescent="0.25">
      <c r="A394" s="150"/>
      <c r="B394" s="137" t="s">
        <v>1039</v>
      </c>
      <c r="C394" s="174"/>
      <c r="D394" s="135"/>
      <c r="E394" s="137"/>
    </row>
    <row r="395" spans="1:5" ht="15" x14ac:dyDescent="0.25">
      <c r="A395" s="150"/>
      <c r="B395" s="137" t="s">
        <v>1040</v>
      </c>
      <c r="C395" s="174"/>
      <c r="D395" s="135"/>
      <c r="E395" s="137"/>
    </row>
    <row r="396" spans="1:5" ht="15" x14ac:dyDescent="0.25">
      <c r="A396" s="150"/>
      <c r="B396" s="137" t="s">
        <v>1041</v>
      </c>
      <c r="C396" s="174"/>
      <c r="D396" s="135"/>
      <c r="E396" s="137"/>
    </row>
    <row r="397" spans="1:5" ht="15" x14ac:dyDescent="0.25">
      <c r="A397" s="150"/>
      <c r="B397" s="137" t="s">
        <v>1042</v>
      </c>
      <c r="C397" s="174"/>
      <c r="D397" s="135"/>
      <c r="E397" s="137"/>
    </row>
    <row r="398" spans="1:5" ht="15" x14ac:dyDescent="0.25">
      <c r="A398" s="150"/>
      <c r="B398" s="137" t="s">
        <v>1043</v>
      </c>
      <c r="C398" s="174"/>
      <c r="D398" s="135"/>
      <c r="E398" s="137"/>
    </row>
    <row r="399" spans="1:5" ht="15" x14ac:dyDescent="0.25">
      <c r="A399" s="150"/>
      <c r="B399" s="137" t="s">
        <v>1044</v>
      </c>
      <c r="C399" s="174"/>
      <c r="D399" s="135"/>
      <c r="E399" s="137"/>
    </row>
    <row r="400" spans="1:5" ht="15" x14ac:dyDescent="0.25">
      <c r="A400" s="150"/>
      <c r="B400" s="137" t="s">
        <v>1045</v>
      </c>
      <c r="C400" s="174"/>
      <c r="D400" s="135"/>
      <c r="E400" s="137"/>
    </row>
    <row r="401" spans="1:5" ht="15" x14ac:dyDescent="0.25">
      <c r="A401" s="150"/>
      <c r="B401" s="137" t="s">
        <v>1046</v>
      </c>
      <c r="C401" s="174"/>
      <c r="D401" s="135"/>
      <c r="E401" s="137"/>
    </row>
    <row r="402" spans="1:5" ht="15" x14ac:dyDescent="0.25">
      <c r="A402" s="150"/>
      <c r="B402" s="137" t="s">
        <v>1047</v>
      </c>
      <c r="C402" s="174"/>
      <c r="D402" s="135"/>
      <c r="E402" s="137"/>
    </row>
    <row r="403" spans="1:5" ht="15" x14ac:dyDescent="0.25">
      <c r="A403" s="150"/>
      <c r="B403" s="137" t="s">
        <v>1048</v>
      </c>
      <c r="C403" s="174"/>
      <c r="D403" s="135"/>
      <c r="E403" s="137"/>
    </row>
    <row r="404" spans="1:5" ht="15" x14ac:dyDescent="0.25">
      <c r="A404" s="150"/>
      <c r="B404" s="137" t="s">
        <v>1049</v>
      </c>
      <c r="C404" s="174"/>
      <c r="D404" s="135"/>
      <c r="E404" s="137"/>
    </row>
    <row r="405" spans="1:5" ht="15" x14ac:dyDescent="0.25">
      <c r="A405" s="150"/>
      <c r="B405" s="137" t="s">
        <v>1050</v>
      </c>
      <c r="C405" s="174"/>
      <c r="D405" s="135"/>
      <c r="E405" s="137"/>
    </row>
    <row r="406" spans="1:5" ht="15" x14ac:dyDescent="0.25">
      <c r="A406" s="150"/>
      <c r="B406" s="137" t="s">
        <v>1051</v>
      </c>
      <c r="C406" s="174"/>
      <c r="D406" s="135"/>
      <c r="E406" s="137"/>
    </row>
    <row r="407" spans="1:5" ht="16.149999999999999" customHeight="1" x14ac:dyDescent="0.25">
      <c r="C407" s="174"/>
      <c r="D407" s="135"/>
      <c r="E407" s="137"/>
    </row>
    <row r="408" spans="1:5" ht="16.149999999999999" customHeight="1" x14ac:dyDescent="0.25">
      <c r="A408" s="136">
        <v>11</v>
      </c>
      <c r="B408" s="137" t="s">
        <v>253</v>
      </c>
      <c r="C408" s="174"/>
      <c r="D408" s="135"/>
    </row>
    <row r="409" spans="1:5" ht="16.149999999999999" customHeight="1" x14ac:dyDescent="0.25">
      <c r="B409" s="137" t="s">
        <v>254</v>
      </c>
      <c r="C409" s="174"/>
      <c r="D409" s="135"/>
    </row>
    <row r="410" spans="1:5" ht="16.149999999999999" customHeight="1" x14ac:dyDescent="0.25">
      <c r="B410" s="137" t="s">
        <v>255</v>
      </c>
      <c r="C410" s="174"/>
      <c r="D410" s="135"/>
    </row>
    <row r="411" spans="1:5" ht="16.149999999999999" customHeight="1" x14ac:dyDescent="0.25">
      <c r="B411" s="137" t="s">
        <v>256</v>
      </c>
      <c r="C411" s="174"/>
      <c r="D411" s="135"/>
    </row>
    <row r="412" spans="1:5" ht="16.149999999999999" customHeight="1" x14ac:dyDescent="0.25">
      <c r="A412" s="136" t="s">
        <v>24</v>
      </c>
      <c r="B412" s="137" t="s">
        <v>268</v>
      </c>
      <c r="C412" s="174"/>
      <c r="D412" s="135"/>
    </row>
    <row r="413" spans="1:5" ht="16.149999999999999" customHeight="1" x14ac:dyDescent="0.2">
      <c r="A413" s="136" t="s">
        <v>57</v>
      </c>
      <c r="B413" s="137" t="s">
        <v>1413</v>
      </c>
      <c r="C413" s="173">
        <v>15113</v>
      </c>
      <c r="D413" s="171"/>
      <c r="E413" s="172" t="str">
        <f>IF(D413&gt;0,D413*C413,"")</f>
        <v/>
      </c>
    </row>
    <row r="414" spans="1:5" ht="16.149999999999999" customHeight="1" x14ac:dyDescent="0.25">
      <c r="A414" s="136" t="s">
        <v>24</v>
      </c>
      <c r="B414" s="137" t="s">
        <v>269</v>
      </c>
      <c r="C414" s="174"/>
      <c r="D414" s="135"/>
    </row>
    <row r="415" spans="1:5" ht="16.149999999999999" customHeight="1" x14ac:dyDescent="0.2">
      <c r="A415" s="136" t="s">
        <v>57</v>
      </c>
      <c r="B415" s="137" t="s">
        <v>1413</v>
      </c>
      <c r="C415" s="173">
        <v>7250</v>
      </c>
      <c r="D415" s="171"/>
      <c r="E415" s="172" t="str">
        <f>IF(D415&gt;0,D415*C415,"")</f>
        <v/>
      </c>
    </row>
    <row r="416" spans="1:5" ht="16.149999999999999" customHeight="1" x14ac:dyDescent="0.25">
      <c r="A416" s="136" t="s">
        <v>24</v>
      </c>
      <c r="B416" s="137" t="s">
        <v>270</v>
      </c>
      <c r="C416" s="174"/>
      <c r="D416" s="135"/>
    </row>
    <row r="417" spans="1:5" ht="16.149999999999999" customHeight="1" x14ac:dyDescent="0.2">
      <c r="A417" s="136" t="s">
        <v>57</v>
      </c>
      <c r="B417" s="137" t="s">
        <v>1413</v>
      </c>
      <c r="C417" s="173">
        <v>30380</v>
      </c>
      <c r="D417" s="171"/>
      <c r="E417" s="172" t="str">
        <f>IF(D417&gt;0,D417*C417,"")</f>
        <v/>
      </c>
    </row>
    <row r="418" spans="1:5" ht="16.149999999999999" customHeight="1" x14ac:dyDescent="0.25">
      <c r="C418" s="174"/>
    </row>
    <row r="419" spans="1:5" ht="16.149999999999999" customHeight="1" x14ac:dyDescent="0.25">
      <c r="C419" s="174"/>
    </row>
    <row r="420" spans="1:5" ht="16.149999999999999" customHeight="1" x14ac:dyDescent="0.25">
      <c r="B420" s="94" t="s">
        <v>30</v>
      </c>
      <c r="C420" s="174"/>
    </row>
    <row r="421" spans="1:5" ht="16.149999999999999" customHeight="1" x14ac:dyDescent="0.25">
      <c r="A421" s="136" t="s">
        <v>24</v>
      </c>
      <c r="B421" s="137" t="s">
        <v>3291</v>
      </c>
      <c r="C421" s="174"/>
    </row>
    <row r="422" spans="1:5" ht="16.149999999999999" customHeight="1" x14ac:dyDescent="0.25">
      <c r="C422" s="174"/>
    </row>
    <row r="423" spans="1:5" ht="16.149999999999999" customHeight="1" x14ac:dyDescent="0.25">
      <c r="A423" s="136">
        <v>12</v>
      </c>
      <c r="B423" s="137" t="s">
        <v>324</v>
      </c>
      <c r="C423" s="174"/>
      <c r="D423" s="135"/>
    </row>
    <row r="424" spans="1:5" ht="16.149999999999999" customHeight="1" x14ac:dyDescent="0.25">
      <c r="B424" s="137" t="s">
        <v>325</v>
      </c>
      <c r="C424" s="174"/>
      <c r="D424" s="135"/>
    </row>
    <row r="425" spans="1:5" ht="16.149999999999999" customHeight="1" x14ac:dyDescent="0.25">
      <c r="B425" s="137" t="s">
        <v>322</v>
      </c>
      <c r="C425" s="174"/>
      <c r="D425" s="135"/>
    </row>
    <row r="426" spans="1:5" ht="16.149999999999999" customHeight="1" x14ac:dyDescent="0.25">
      <c r="B426" s="137" t="s">
        <v>323</v>
      </c>
      <c r="C426" s="174"/>
      <c r="D426" s="135"/>
    </row>
    <row r="427" spans="1:5" ht="16.149999999999999" customHeight="1" x14ac:dyDescent="0.25">
      <c r="B427" s="137" t="s">
        <v>3289</v>
      </c>
      <c r="C427" s="174"/>
      <c r="D427" s="135"/>
    </row>
    <row r="428" spans="1:5" ht="16.149999999999999" customHeight="1" x14ac:dyDescent="0.25">
      <c r="B428" s="137" t="s">
        <v>3290</v>
      </c>
      <c r="C428" s="174"/>
      <c r="D428" s="135"/>
    </row>
    <row r="429" spans="1:5" ht="16.149999999999999" customHeight="1" x14ac:dyDescent="0.25">
      <c r="B429" s="137" t="s">
        <v>1279</v>
      </c>
      <c r="C429" s="174"/>
      <c r="D429" s="135"/>
    </row>
    <row r="430" spans="1:5" ht="16.149999999999999" customHeight="1" x14ac:dyDescent="0.25">
      <c r="B430" s="137" t="s">
        <v>1280</v>
      </c>
      <c r="C430" s="174"/>
      <c r="D430" s="135"/>
    </row>
    <row r="431" spans="1:5" ht="16.149999999999999" customHeight="1" x14ac:dyDescent="0.25">
      <c r="B431" s="137" t="s">
        <v>1281</v>
      </c>
      <c r="C431" s="174"/>
      <c r="D431" s="135"/>
    </row>
    <row r="432" spans="1:5" ht="16.149999999999999" customHeight="1" x14ac:dyDescent="0.25">
      <c r="B432" s="137" t="s">
        <v>1282</v>
      </c>
      <c r="C432" s="174"/>
      <c r="D432" s="135"/>
    </row>
    <row r="433" spans="1:5" ht="16.149999999999999" customHeight="1" x14ac:dyDescent="0.2">
      <c r="A433" s="136" t="s">
        <v>57</v>
      </c>
      <c r="B433" s="149" t="s">
        <v>175</v>
      </c>
      <c r="C433" s="138">
        <v>40.5</v>
      </c>
      <c r="D433" s="171"/>
      <c r="E433" s="172" t="str">
        <f>IF(D433&gt;0,D433*C433,"")</f>
        <v/>
      </c>
    </row>
    <row r="434" spans="1:5" ht="16.149999999999999" customHeight="1" x14ac:dyDescent="0.25">
      <c r="C434" s="174"/>
      <c r="D434" s="135"/>
    </row>
    <row r="435" spans="1:5" ht="16.149999999999999" customHeight="1" x14ac:dyDescent="0.25">
      <c r="A435" s="136">
        <v>13</v>
      </c>
      <c r="B435" s="109" t="s">
        <v>326</v>
      </c>
      <c r="C435" s="174"/>
      <c r="D435" s="135"/>
    </row>
    <row r="436" spans="1:5" ht="16.149999999999999" customHeight="1" x14ac:dyDescent="0.25">
      <c r="B436" s="109" t="s">
        <v>327</v>
      </c>
      <c r="C436" s="174"/>
      <c r="D436" s="135"/>
    </row>
    <row r="437" spans="1:5" ht="16.149999999999999" customHeight="1" x14ac:dyDescent="0.25">
      <c r="B437" s="109" t="s">
        <v>328</v>
      </c>
      <c r="C437" s="174"/>
      <c r="D437" s="135"/>
    </row>
    <row r="438" spans="1:5" ht="16.149999999999999" customHeight="1" x14ac:dyDescent="0.25">
      <c r="B438" s="109" t="s">
        <v>329</v>
      </c>
      <c r="C438" s="174"/>
      <c r="D438" s="135"/>
    </row>
    <row r="439" spans="1:5" ht="16.149999999999999" customHeight="1" x14ac:dyDescent="0.25">
      <c r="B439" s="109" t="s">
        <v>330</v>
      </c>
      <c r="C439" s="174"/>
      <c r="D439" s="135"/>
    </row>
    <row r="440" spans="1:5" ht="16.149999999999999" customHeight="1" x14ac:dyDescent="0.2">
      <c r="A440" s="136" t="s">
        <v>57</v>
      </c>
      <c r="B440" s="149" t="s">
        <v>1188</v>
      </c>
      <c r="C440" s="138">
        <v>28</v>
      </c>
      <c r="D440" s="171"/>
      <c r="E440" s="172" t="str">
        <f>IF(D440&gt;0,D440*C440,"")</f>
        <v/>
      </c>
    </row>
    <row r="441" spans="1:5" ht="16.149999999999999" customHeight="1" x14ac:dyDescent="0.25">
      <c r="C441" s="174"/>
      <c r="D441" s="135"/>
    </row>
    <row r="442" spans="1:5" s="94" customFormat="1" ht="16.149999999999999" customHeight="1" thickBot="1" x14ac:dyDescent="0.3">
      <c r="A442" s="151"/>
      <c r="B442" s="128" t="s">
        <v>257</v>
      </c>
      <c r="C442" s="145"/>
      <c r="D442" s="145"/>
      <c r="E442" s="125">
        <f>SUM(E334:E441)</f>
        <v>0</v>
      </c>
    </row>
    <row r="443" spans="1:5" ht="16.149999999999999" customHeight="1" thickTop="1" x14ac:dyDescent="0.25">
      <c r="A443" s="129"/>
      <c r="B443" s="105"/>
      <c r="C443" s="174"/>
      <c r="D443" s="135"/>
    </row>
    <row r="444" spans="1:5" ht="16.149999999999999" customHeight="1" x14ac:dyDescent="0.25">
      <c r="A444" s="129"/>
      <c r="B444" s="105"/>
      <c r="C444" s="174"/>
      <c r="D444" s="135"/>
    </row>
    <row r="445" spans="1:5" s="94" customFormat="1" ht="16.149999999999999" customHeight="1" x14ac:dyDescent="0.25">
      <c r="A445" s="96" t="s">
        <v>84</v>
      </c>
      <c r="B445" s="97" t="s">
        <v>258</v>
      </c>
      <c r="C445" s="174"/>
      <c r="D445" s="135"/>
      <c r="E445" s="104"/>
    </row>
    <row r="446" spans="1:5" ht="16.149999999999999" customHeight="1" x14ac:dyDescent="0.25">
      <c r="C446" s="174"/>
      <c r="D446" s="135"/>
    </row>
    <row r="447" spans="1:5" s="97" customFormat="1" ht="15" x14ac:dyDescent="0.25">
      <c r="A447" s="108"/>
      <c r="B447" s="120" t="s">
        <v>25</v>
      </c>
      <c r="C447" s="174"/>
      <c r="D447" s="111"/>
      <c r="E447" s="111"/>
    </row>
    <row r="448" spans="1:5" s="97" customFormat="1" ht="15" x14ac:dyDescent="0.25">
      <c r="A448" s="108"/>
      <c r="B448" s="109" t="s">
        <v>259</v>
      </c>
      <c r="C448" s="174"/>
      <c r="D448" s="111"/>
      <c r="E448" s="111"/>
    </row>
    <row r="449" spans="1:5" s="97" customFormat="1" ht="15" x14ac:dyDescent="0.25">
      <c r="A449" s="108" t="s">
        <v>24</v>
      </c>
      <c r="B449" s="109" t="s">
        <v>59</v>
      </c>
      <c r="C449" s="174"/>
      <c r="D449" s="111"/>
      <c r="E449" s="111"/>
    </row>
    <row r="450" spans="1:5" s="97" customFormat="1" ht="15" x14ac:dyDescent="0.25">
      <c r="A450" s="108"/>
      <c r="B450" s="109" t="s">
        <v>260</v>
      </c>
      <c r="C450" s="174"/>
      <c r="D450" s="111"/>
      <c r="E450" s="111"/>
    </row>
    <row r="451" spans="1:5" s="97" customFormat="1" ht="15" x14ac:dyDescent="0.25">
      <c r="A451" s="108" t="s">
        <v>24</v>
      </c>
      <c r="B451" s="109" t="s">
        <v>261</v>
      </c>
      <c r="C451" s="174"/>
      <c r="D451" s="111"/>
      <c r="E451" s="111"/>
    </row>
    <row r="452" spans="1:5" s="97" customFormat="1" ht="15" x14ac:dyDescent="0.25">
      <c r="A452" s="108" t="s">
        <v>24</v>
      </c>
      <c r="B452" s="109" t="s">
        <v>262</v>
      </c>
      <c r="C452" s="174"/>
      <c r="D452" s="111"/>
      <c r="E452" s="111"/>
    </row>
    <row r="453" spans="1:5" s="97" customFormat="1" ht="15" x14ac:dyDescent="0.25">
      <c r="A453" s="108" t="s">
        <v>24</v>
      </c>
      <c r="B453" s="109" t="s">
        <v>39</v>
      </c>
      <c r="C453" s="174"/>
      <c r="D453" s="111"/>
      <c r="E453" s="111"/>
    </row>
    <row r="454" spans="1:5" s="97" customFormat="1" ht="15" x14ac:dyDescent="0.25">
      <c r="A454" s="108" t="s">
        <v>24</v>
      </c>
      <c r="B454" s="109" t="s">
        <v>1414</v>
      </c>
      <c r="C454" s="174"/>
      <c r="D454" s="111"/>
      <c r="E454" s="111"/>
    </row>
    <row r="455" spans="1:5" s="97" customFormat="1" ht="15" x14ac:dyDescent="0.25">
      <c r="A455" s="108" t="s">
        <v>24</v>
      </c>
      <c r="B455" s="109" t="s">
        <v>1415</v>
      </c>
      <c r="C455" s="174"/>
      <c r="D455" s="111"/>
      <c r="E455" s="111"/>
    </row>
    <row r="456" spans="1:5" ht="16.149999999999999" customHeight="1" x14ac:dyDescent="0.25">
      <c r="B456" s="149"/>
      <c r="C456" s="174"/>
    </row>
    <row r="457" spans="1:5" ht="16.149999999999999" customHeight="1" x14ac:dyDescent="0.25">
      <c r="A457" s="136">
        <v>1</v>
      </c>
      <c r="B457" s="149" t="s">
        <v>274</v>
      </c>
      <c r="C457" s="174"/>
    </row>
    <row r="458" spans="1:5" ht="16.149999999999999" customHeight="1" x14ac:dyDescent="0.25">
      <c r="B458" s="152" t="s">
        <v>275</v>
      </c>
      <c r="C458" s="174"/>
    </row>
    <row r="459" spans="1:5" ht="16.149999999999999" customHeight="1" x14ac:dyDescent="0.25">
      <c r="B459" s="149" t="s">
        <v>276</v>
      </c>
      <c r="C459" s="174"/>
    </row>
    <row r="460" spans="1:5" s="97" customFormat="1" ht="16.149999999999999" customHeight="1" x14ac:dyDescent="0.2">
      <c r="A460" s="108" t="s">
        <v>57</v>
      </c>
      <c r="B460" s="109" t="s">
        <v>175</v>
      </c>
      <c r="C460" s="138">
        <v>73.959999999999994</v>
      </c>
      <c r="D460" s="171"/>
      <c r="E460" s="172" t="str">
        <f>IF(D460&gt;0,D460*C460,"")</f>
        <v/>
      </c>
    </row>
    <row r="461" spans="1:5" ht="16.149999999999999" customHeight="1" x14ac:dyDescent="0.25">
      <c r="B461" s="149"/>
      <c r="C461" s="174"/>
    </row>
    <row r="462" spans="1:5" ht="16.149999999999999" customHeight="1" x14ac:dyDescent="0.25">
      <c r="A462" s="136">
        <v>2</v>
      </c>
      <c r="B462" s="149" t="s">
        <v>982</v>
      </c>
      <c r="C462" s="174"/>
    </row>
    <row r="463" spans="1:5" ht="16.149999999999999" customHeight="1" x14ac:dyDescent="0.25">
      <c r="B463" s="149" t="s">
        <v>277</v>
      </c>
      <c r="C463" s="174"/>
    </row>
    <row r="464" spans="1:5" ht="16.149999999999999" customHeight="1" x14ac:dyDescent="0.25">
      <c r="B464" s="149" t="s">
        <v>3319</v>
      </c>
      <c r="C464" s="174"/>
    </row>
    <row r="465" spans="1:5" s="97" customFormat="1" ht="16.149999999999999" customHeight="1" x14ac:dyDescent="0.2">
      <c r="A465" s="108" t="s">
        <v>57</v>
      </c>
      <c r="B465" s="109" t="s">
        <v>151</v>
      </c>
      <c r="C465" s="138">
        <v>731.94</v>
      </c>
      <c r="D465" s="171"/>
      <c r="E465" s="172" t="str">
        <f>IF(D465&gt;0,D465*C465,"")</f>
        <v/>
      </c>
    </row>
    <row r="466" spans="1:5" s="97" customFormat="1" ht="16.149999999999999" customHeight="1" x14ac:dyDescent="0.25">
      <c r="A466" s="108"/>
      <c r="B466" s="109"/>
      <c r="C466" s="174"/>
      <c r="D466" s="107"/>
      <c r="E466" s="121"/>
    </row>
    <row r="467" spans="1:5" s="97" customFormat="1" ht="16.149999999999999" customHeight="1" x14ac:dyDescent="0.25">
      <c r="A467" s="108">
        <v>3</v>
      </c>
      <c r="B467" s="109" t="s">
        <v>1197</v>
      </c>
      <c r="C467" s="174"/>
      <c r="D467" s="107"/>
      <c r="E467" s="121"/>
    </row>
    <row r="468" spans="1:5" s="97" customFormat="1" ht="16.149999999999999" customHeight="1" x14ac:dyDescent="0.25">
      <c r="A468" s="108"/>
      <c r="B468" s="109" t="s">
        <v>278</v>
      </c>
      <c r="C468" s="174"/>
      <c r="D468" s="107"/>
      <c r="E468" s="121"/>
    </row>
    <row r="469" spans="1:5" s="97" customFormat="1" ht="16.149999999999999" customHeight="1" x14ac:dyDescent="0.25">
      <c r="A469" s="108"/>
      <c r="B469" s="109" t="s">
        <v>3320</v>
      </c>
      <c r="C469" s="174"/>
      <c r="D469" s="107"/>
      <c r="E469" s="121"/>
    </row>
    <row r="470" spans="1:5" s="97" customFormat="1" ht="16.149999999999999" customHeight="1" x14ac:dyDescent="0.25">
      <c r="A470" s="108"/>
      <c r="B470" s="109" t="s">
        <v>1390</v>
      </c>
      <c r="C470" s="174"/>
      <c r="D470" s="107"/>
      <c r="E470" s="121"/>
    </row>
    <row r="471" spans="1:5" s="97" customFormat="1" ht="16.149999999999999" customHeight="1" x14ac:dyDescent="0.2">
      <c r="A471" s="108" t="s">
        <v>57</v>
      </c>
      <c r="B471" s="109" t="s">
        <v>151</v>
      </c>
      <c r="C471" s="138">
        <v>129.57</v>
      </c>
      <c r="D471" s="171"/>
      <c r="E471" s="172" t="str">
        <f>IF(D471&gt;0,D471*C471,"")</f>
        <v/>
      </c>
    </row>
    <row r="472" spans="1:5" s="97" customFormat="1" ht="16.149999999999999" customHeight="1" x14ac:dyDescent="0.25">
      <c r="A472" s="108"/>
      <c r="B472" s="109"/>
      <c r="C472" s="174"/>
      <c r="D472" s="107"/>
      <c r="E472" s="121"/>
    </row>
    <row r="473" spans="1:5" s="97" customFormat="1" ht="16.149999999999999" customHeight="1" x14ac:dyDescent="0.25">
      <c r="A473" s="108">
        <v>4</v>
      </c>
      <c r="B473" s="109" t="s">
        <v>281</v>
      </c>
      <c r="C473" s="174"/>
      <c r="D473" s="107"/>
      <c r="E473" s="121"/>
    </row>
    <row r="474" spans="1:5" s="97" customFormat="1" ht="16.149999999999999" customHeight="1" x14ac:dyDescent="0.25">
      <c r="A474" s="108"/>
      <c r="B474" s="109" t="s">
        <v>1198</v>
      </c>
      <c r="C474" s="174"/>
      <c r="D474" s="107"/>
      <c r="E474" s="121"/>
    </row>
    <row r="475" spans="1:5" s="97" customFormat="1" ht="16.149999999999999" customHeight="1" x14ac:dyDescent="0.25">
      <c r="A475" s="108" t="s">
        <v>24</v>
      </c>
      <c r="B475" s="109" t="s">
        <v>279</v>
      </c>
      <c r="C475" s="174"/>
      <c r="D475" s="107"/>
      <c r="E475" s="121"/>
    </row>
    <row r="476" spans="1:5" s="97" customFormat="1" ht="16.149999999999999" customHeight="1" x14ac:dyDescent="0.2">
      <c r="A476" s="108" t="s">
        <v>57</v>
      </c>
      <c r="B476" s="109" t="s">
        <v>175</v>
      </c>
      <c r="C476" s="138">
        <v>12.33</v>
      </c>
      <c r="D476" s="171"/>
      <c r="E476" s="172" t="str">
        <f>IF(D476&gt;0,D476*C476,"")</f>
        <v/>
      </c>
    </row>
    <row r="477" spans="1:5" s="97" customFormat="1" ht="16.149999999999999" customHeight="1" x14ac:dyDescent="0.25">
      <c r="A477" s="108" t="s">
        <v>24</v>
      </c>
      <c r="B477" s="109" t="s">
        <v>280</v>
      </c>
      <c r="C477" s="174"/>
      <c r="D477" s="107"/>
      <c r="E477" s="121"/>
    </row>
    <row r="478" spans="1:5" s="97" customFormat="1" ht="16.149999999999999" customHeight="1" x14ac:dyDescent="0.2">
      <c r="A478" s="108" t="s">
        <v>57</v>
      </c>
      <c r="B478" s="109" t="s">
        <v>175</v>
      </c>
      <c r="C478" s="138">
        <v>28.23</v>
      </c>
      <c r="D478" s="171"/>
      <c r="E478" s="172" t="str">
        <f>IF(D478&gt;0,D478*C478,"")</f>
        <v/>
      </c>
    </row>
    <row r="479" spans="1:5" s="97" customFormat="1" ht="16.149999999999999" customHeight="1" x14ac:dyDescent="0.25">
      <c r="A479" s="108"/>
      <c r="B479" s="109"/>
      <c r="C479" s="174"/>
      <c r="D479" s="107"/>
      <c r="E479" s="121"/>
    </row>
    <row r="480" spans="1:5" s="97" customFormat="1" ht="16.149999999999999" customHeight="1" x14ac:dyDescent="0.25">
      <c r="A480" s="108">
        <v>5</v>
      </c>
      <c r="B480" s="109" t="s">
        <v>1199</v>
      </c>
      <c r="C480" s="174"/>
      <c r="D480" s="107"/>
      <c r="E480" s="121"/>
    </row>
    <row r="481" spans="1:5" s="97" customFormat="1" ht="16.149999999999999" customHeight="1" x14ac:dyDescent="0.25">
      <c r="A481" s="108"/>
      <c r="B481" s="109" t="s">
        <v>282</v>
      </c>
      <c r="C481" s="174"/>
      <c r="D481" s="107"/>
      <c r="E481" s="121"/>
    </row>
    <row r="482" spans="1:5" s="97" customFormat="1" ht="16.149999999999999" customHeight="1" x14ac:dyDescent="0.2">
      <c r="A482" s="108" t="s">
        <v>57</v>
      </c>
      <c r="B482" s="109" t="s">
        <v>119</v>
      </c>
      <c r="C482" s="138">
        <v>1</v>
      </c>
      <c r="D482" s="171"/>
      <c r="E482" s="172" t="str">
        <f>IF(D482&gt;0,D482*C482,"")</f>
        <v/>
      </c>
    </row>
    <row r="483" spans="1:5" s="97" customFormat="1" ht="16.149999999999999" customHeight="1" x14ac:dyDescent="0.25">
      <c r="A483" s="108"/>
      <c r="B483" s="109"/>
      <c r="C483" s="174"/>
      <c r="D483" s="107"/>
      <c r="E483" s="121"/>
    </row>
    <row r="484" spans="1:5" s="97" customFormat="1" ht="15" x14ac:dyDescent="0.25">
      <c r="A484" s="108"/>
      <c r="B484" s="120" t="s">
        <v>30</v>
      </c>
      <c r="C484" s="174"/>
      <c r="D484" s="107"/>
      <c r="E484" s="121"/>
    </row>
    <row r="485" spans="1:5" s="97" customFormat="1" ht="15" x14ac:dyDescent="0.25">
      <c r="A485" s="108" t="s">
        <v>24</v>
      </c>
      <c r="B485" s="109" t="s">
        <v>288</v>
      </c>
      <c r="C485" s="174"/>
      <c r="D485" s="107"/>
      <c r="E485" s="121"/>
    </row>
    <row r="486" spans="1:5" s="97" customFormat="1" ht="15" x14ac:dyDescent="0.25">
      <c r="A486" s="108"/>
      <c r="B486" s="109" t="s">
        <v>287</v>
      </c>
      <c r="C486" s="174"/>
      <c r="D486" s="107"/>
      <c r="E486" s="121"/>
    </row>
    <row r="487" spans="1:5" s="97" customFormat="1" ht="16.149999999999999" customHeight="1" x14ac:dyDescent="0.25">
      <c r="A487" s="108"/>
      <c r="B487" s="109"/>
      <c r="C487" s="174"/>
      <c r="D487" s="107"/>
      <c r="E487" s="121"/>
    </row>
    <row r="488" spans="1:5" s="97" customFormat="1" ht="16.149999999999999" customHeight="1" x14ac:dyDescent="0.25">
      <c r="A488" s="108">
        <v>6</v>
      </c>
      <c r="B488" s="109" t="s">
        <v>1200</v>
      </c>
      <c r="C488" s="174"/>
      <c r="D488" s="107"/>
      <c r="E488" s="121"/>
    </row>
    <row r="489" spans="1:5" s="97" customFormat="1" ht="16.149999999999999" customHeight="1" x14ac:dyDescent="0.25">
      <c r="A489" s="108"/>
      <c r="B489" s="109" t="s">
        <v>3313</v>
      </c>
      <c r="C489" s="174"/>
      <c r="D489" s="107"/>
      <c r="E489" s="121"/>
    </row>
    <row r="490" spans="1:5" s="97" customFormat="1" ht="16.149999999999999" customHeight="1" x14ac:dyDescent="0.2">
      <c r="A490" s="108" t="s">
        <v>57</v>
      </c>
      <c r="B490" s="109" t="s">
        <v>175</v>
      </c>
      <c r="C490" s="138">
        <v>21.6</v>
      </c>
      <c r="D490" s="171"/>
      <c r="E490" s="172" t="str">
        <f>IF(D490&gt;0,D490*C490,"")</f>
        <v/>
      </c>
    </row>
    <row r="491" spans="1:5" s="97" customFormat="1" ht="16.149999999999999" customHeight="1" x14ac:dyDescent="0.25">
      <c r="A491" s="108"/>
      <c r="B491" s="109"/>
      <c r="C491" s="174"/>
      <c r="D491" s="107"/>
      <c r="E491" s="121"/>
    </row>
    <row r="492" spans="1:5" s="97" customFormat="1" ht="16.149999999999999" customHeight="1" x14ac:dyDescent="0.25">
      <c r="A492" s="108">
        <v>7</v>
      </c>
      <c r="B492" s="109" t="s">
        <v>284</v>
      </c>
      <c r="C492" s="174"/>
      <c r="D492" s="107"/>
      <c r="E492" s="121"/>
    </row>
    <row r="493" spans="1:5" s="97" customFormat="1" ht="16.149999999999999" customHeight="1" x14ac:dyDescent="0.25">
      <c r="A493" s="108"/>
      <c r="B493" s="109" t="s">
        <v>285</v>
      </c>
      <c r="C493" s="174"/>
      <c r="D493" s="107"/>
      <c r="E493" s="121"/>
    </row>
    <row r="494" spans="1:5" s="97" customFormat="1" ht="16.149999999999999" customHeight="1" x14ac:dyDescent="0.2">
      <c r="A494" s="108" t="s">
        <v>57</v>
      </c>
      <c r="B494" s="109" t="s">
        <v>119</v>
      </c>
      <c r="C494" s="138">
        <v>12</v>
      </c>
      <c r="D494" s="171"/>
      <c r="E494" s="172" t="str">
        <f>IF(D494&gt;0,D494*C494,"")</f>
        <v/>
      </c>
    </row>
    <row r="495" spans="1:5" s="97" customFormat="1" ht="16.149999999999999" customHeight="1" x14ac:dyDescent="0.25">
      <c r="A495" s="108"/>
      <c r="B495" s="109"/>
      <c r="C495" s="174"/>
      <c r="D495" s="107"/>
      <c r="E495" s="121"/>
    </row>
    <row r="496" spans="1:5" ht="16.149999999999999" customHeight="1" x14ac:dyDescent="0.25">
      <c r="A496" s="136">
        <v>8</v>
      </c>
      <c r="B496" s="149" t="s">
        <v>274</v>
      </c>
      <c r="C496" s="174"/>
    </row>
    <row r="497" spans="1:5" ht="16.149999999999999" customHeight="1" x14ac:dyDescent="0.25">
      <c r="B497" s="152" t="s">
        <v>286</v>
      </c>
      <c r="C497" s="174"/>
    </row>
    <row r="498" spans="1:5" ht="16.149999999999999" customHeight="1" x14ac:dyDescent="0.25">
      <c r="B498" s="149" t="s">
        <v>276</v>
      </c>
      <c r="C498" s="174"/>
    </row>
    <row r="499" spans="1:5" s="97" customFormat="1" ht="16.149999999999999" customHeight="1" x14ac:dyDescent="0.2">
      <c r="A499" s="108" t="s">
        <v>57</v>
      </c>
      <c r="B499" s="109" t="s">
        <v>175</v>
      </c>
      <c r="C499" s="138">
        <v>170.15</v>
      </c>
      <c r="D499" s="171"/>
      <c r="E499" s="172" t="str">
        <f>IF(D499&gt;0,D499*C499,"")</f>
        <v/>
      </c>
    </row>
    <row r="500" spans="1:5" s="97" customFormat="1" ht="16.149999999999999" customHeight="1" x14ac:dyDescent="0.25">
      <c r="A500" s="108"/>
      <c r="B500" s="109"/>
      <c r="C500" s="174"/>
      <c r="D500" s="107"/>
      <c r="E500" s="121"/>
    </row>
    <row r="501" spans="1:5" s="97" customFormat="1" ht="16.149999999999999" customHeight="1" x14ac:dyDescent="0.25">
      <c r="A501" s="108">
        <v>9</v>
      </c>
      <c r="B501" s="109" t="s">
        <v>289</v>
      </c>
      <c r="C501" s="174"/>
      <c r="D501" s="107"/>
      <c r="E501" s="121"/>
    </row>
    <row r="502" spans="1:5" s="97" customFormat="1" ht="16.149999999999999" customHeight="1" x14ac:dyDescent="0.25">
      <c r="A502" s="108"/>
      <c r="B502" s="120" t="s">
        <v>1201</v>
      </c>
      <c r="C502" s="174"/>
      <c r="D502" s="107"/>
      <c r="E502" s="121"/>
    </row>
    <row r="503" spans="1:5" s="97" customFormat="1" ht="16.149999999999999" customHeight="1" x14ac:dyDescent="0.25">
      <c r="A503" s="108"/>
      <c r="B503" s="109" t="s">
        <v>290</v>
      </c>
      <c r="C503" s="174"/>
      <c r="D503" s="107"/>
      <c r="E503" s="121"/>
    </row>
    <row r="504" spans="1:5" s="97" customFormat="1" ht="16.149999999999999" customHeight="1" x14ac:dyDescent="0.2">
      <c r="A504" s="108" t="s">
        <v>57</v>
      </c>
      <c r="B504" s="109" t="s">
        <v>291</v>
      </c>
      <c r="C504" s="138">
        <v>15</v>
      </c>
      <c r="D504" s="171"/>
      <c r="E504" s="172" t="str">
        <f>IF(D504&gt;0,D504*C504,"")</f>
        <v/>
      </c>
    </row>
    <row r="505" spans="1:5" s="139" customFormat="1" ht="16.149999999999999" customHeight="1" x14ac:dyDescent="0.2">
      <c r="A505" s="140"/>
      <c r="B505" s="153"/>
      <c r="C505" s="174"/>
      <c r="D505" s="154"/>
      <c r="E505" s="141"/>
    </row>
    <row r="506" spans="1:5" s="94" customFormat="1" ht="16.149999999999999" customHeight="1" thickBot="1" x14ac:dyDescent="0.3">
      <c r="A506" s="151"/>
      <c r="B506" s="128" t="s">
        <v>263</v>
      </c>
      <c r="C506" s="145"/>
      <c r="D506" s="145"/>
      <c r="E506" s="125">
        <f>SUM(E460:E505)</f>
        <v>0</v>
      </c>
    </row>
    <row r="507" spans="1:5" s="97" customFormat="1" ht="16.149999999999999" customHeight="1" thickTop="1" x14ac:dyDescent="0.25">
      <c r="A507" s="10"/>
      <c r="B507" s="120"/>
      <c r="C507" s="174"/>
      <c r="D507" s="119"/>
      <c r="E507" s="119"/>
    </row>
    <row r="508" spans="1:5" s="97" customFormat="1" ht="16.149999999999999" customHeight="1" x14ac:dyDescent="0.25">
      <c r="A508" s="10"/>
      <c r="B508" s="120"/>
      <c r="C508" s="174"/>
      <c r="D508" s="119"/>
      <c r="E508" s="119"/>
    </row>
    <row r="509" spans="1:5" s="97" customFormat="1" ht="16.149999999999999" customHeight="1" x14ac:dyDescent="0.25">
      <c r="A509" s="146" t="s">
        <v>85</v>
      </c>
      <c r="B509" s="97" t="s">
        <v>79</v>
      </c>
      <c r="C509" s="174"/>
      <c r="D509" s="141"/>
      <c r="E509" s="147"/>
    </row>
    <row r="510" spans="1:5" s="139" customFormat="1" ht="16.149999999999999" customHeight="1" x14ac:dyDescent="0.25">
      <c r="A510" s="140"/>
      <c r="C510" s="174"/>
      <c r="D510" s="141"/>
      <c r="E510" s="121"/>
    </row>
    <row r="511" spans="1:5" s="97" customFormat="1" ht="15" x14ac:dyDescent="0.25">
      <c r="A511" s="146"/>
      <c r="B511" s="97" t="s">
        <v>106</v>
      </c>
      <c r="C511" s="174"/>
      <c r="D511" s="141"/>
      <c r="E511" s="147"/>
    </row>
    <row r="512" spans="1:5" s="139" customFormat="1" ht="15" x14ac:dyDescent="0.25">
      <c r="A512" s="140"/>
      <c r="B512" s="139" t="s">
        <v>107</v>
      </c>
      <c r="C512" s="174"/>
      <c r="D512" s="141"/>
      <c r="E512" s="121"/>
    </row>
    <row r="513" spans="1:5" s="139" customFormat="1" ht="15" x14ac:dyDescent="0.25">
      <c r="A513" s="140" t="s">
        <v>24</v>
      </c>
      <c r="B513" s="139" t="s">
        <v>39</v>
      </c>
      <c r="C513" s="174"/>
      <c r="D513" s="141"/>
      <c r="E513" s="121"/>
    </row>
    <row r="514" spans="1:5" s="139" customFormat="1" ht="15" x14ac:dyDescent="0.25">
      <c r="A514" s="140" t="s">
        <v>24</v>
      </c>
      <c r="B514" s="139" t="s">
        <v>108</v>
      </c>
      <c r="C514" s="174"/>
      <c r="D514" s="141"/>
      <c r="E514" s="121"/>
    </row>
    <row r="515" spans="1:5" s="139" customFormat="1" ht="15" x14ac:dyDescent="0.25">
      <c r="A515" s="140"/>
      <c r="B515" s="139" t="s">
        <v>109</v>
      </c>
      <c r="C515" s="174"/>
      <c r="D515" s="141"/>
      <c r="E515" s="121"/>
    </row>
    <row r="516" spans="1:5" s="139" customFormat="1" ht="15" x14ac:dyDescent="0.25">
      <c r="A516" s="140" t="s">
        <v>24</v>
      </c>
      <c r="B516" s="139" t="s">
        <v>110</v>
      </c>
      <c r="C516" s="174"/>
      <c r="D516" s="141"/>
      <c r="E516" s="121"/>
    </row>
    <row r="517" spans="1:5" s="139" customFormat="1" ht="15" x14ac:dyDescent="0.25">
      <c r="A517" s="140"/>
      <c r="B517" s="139" t="s">
        <v>111</v>
      </c>
      <c r="C517" s="174"/>
      <c r="D517" s="141"/>
      <c r="E517" s="121"/>
    </row>
    <row r="518" spans="1:5" s="139" customFormat="1" ht="15" x14ac:dyDescent="0.25">
      <c r="A518" s="140" t="s">
        <v>24</v>
      </c>
      <c r="B518" s="139" t="s">
        <v>112</v>
      </c>
      <c r="C518" s="174"/>
      <c r="D518" s="141"/>
      <c r="E518" s="121"/>
    </row>
    <row r="519" spans="1:5" s="139" customFormat="1" ht="15" x14ac:dyDescent="0.25">
      <c r="A519" s="140"/>
      <c r="B519" s="139" t="s">
        <v>113</v>
      </c>
      <c r="C519" s="174"/>
      <c r="D519" s="141"/>
      <c r="E519" s="121"/>
    </row>
    <row r="520" spans="1:5" s="139" customFormat="1" ht="16.149999999999999" customHeight="1" x14ac:dyDescent="0.25">
      <c r="A520" s="140"/>
      <c r="C520" s="174"/>
      <c r="D520" s="141"/>
      <c r="E520" s="121"/>
    </row>
    <row r="521" spans="1:5" s="139" customFormat="1" ht="16.149999999999999" customHeight="1" x14ac:dyDescent="0.25">
      <c r="A521" s="706">
        <v>1</v>
      </c>
      <c r="B521" s="709" t="s">
        <v>313</v>
      </c>
      <c r="C521" s="708"/>
      <c r="D521" s="141"/>
      <c r="E521" s="121"/>
    </row>
    <row r="522" spans="1:5" s="139" customFormat="1" ht="16.149999999999999" customHeight="1" x14ac:dyDescent="0.25">
      <c r="A522" s="706"/>
      <c r="B522" s="707" t="s">
        <v>308</v>
      </c>
      <c r="C522" s="708"/>
      <c r="D522" s="141"/>
      <c r="E522" s="121"/>
    </row>
    <row r="523" spans="1:5" s="139" customFormat="1" ht="16.149999999999999" customHeight="1" x14ac:dyDescent="0.25">
      <c r="A523" s="706"/>
      <c r="B523" s="710"/>
      <c r="C523" s="708"/>
      <c r="D523" s="141"/>
      <c r="E523" s="121"/>
    </row>
    <row r="524" spans="1:5" s="139" customFormat="1" ht="16.149999999999999" customHeight="1" x14ac:dyDescent="0.25">
      <c r="A524" s="706"/>
      <c r="B524" s="709" t="s">
        <v>309</v>
      </c>
      <c r="C524" s="708"/>
      <c r="D524" s="141"/>
      <c r="E524" s="121"/>
    </row>
    <row r="525" spans="1:5" s="139" customFormat="1" ht="16.149999999999999" customHeight="1" x14ac:dyDescent="0.25">
      <c r="A525" s="706"/>
      <c r="B525" s="709" t="s">
        <v>316</v>
      </c>
      <c r="C525" s="708"/>
      <c r="D525" s="141"/>
      <c r="E525" s="121"/>
    </row>
    <row r="526" spans="1:5" s="97" customFormat="1" ht="16.149999999999999" customHeight="1" x14ac:dyDescent="0.2">
      <c r="A526" s="716" t="s">
        <v>57</v>
      </c>
      <c r="B526" s="717" t="s">
        <v>151</v>
      </c>
      <c r="C526" s="711">
        <v>173.22</v>
      </c>
      <c r="D526" s="171"/>
      <c r="E526" s="172" t="str">
        <f>IF(D526&gt;0,D526*C526,"")</f>
        <v/>
      </c>
    </row>
    <row r="527" spans="1:5" s="139" customFormat="1" ht="16.149999999999999" customHeight="1" x14ac:dyDescent="0.25">
      <c r="A527" s="140"/>
      <c r="B527" s="153"/>
      <c r="C527" s="174"/>
      <c r="D527" s="121"/>
      <c r="E527" s="121"/>
    </row>
    <row r="528" spans="1:5" s="139" customFormat="1" ht="16.149999999999999" customHeight="1" x14ac:dyDescent="0.25">
      <c r="A528" s="706">
        <v>2</v>
      </c>
      <c r="B528" s="714" t="s">
        <v>3262</v>
      </c>
      <c r="C528" s="708"/>
      <c r="D528" s="141"/>
      <c r="E528" s="121"/>
    </row>
    <row r="529" spans="1:5" s="139" customFormat="1" ht="16.149999999999999" customHeight="1" x14ac:dyDescent="0.25">
      <c r="A529" s="706"/>
      <c r="B529" s="707" t="s">
        <v>308</v>
      </c>
      <c r="C529" s="708"/>
      <c r="D529" s="141"/>
      <c r="E529" s="121"/>
    </row>
    <row r="530" spans="1:5" s="139" customFormat="1" ht="16.149999999999999" customHeight="1" x14ac:dyDescent="0.25">
      <c r="A530" s="706"/>
      <c r="B530" s="710" t="s">
        <v>310</v>
      </c>
      <c r="C530" s="708"/>
      <c r="D530" s="141"/>
      <c r="E530" s="121"/>
    </row>
    <row r="531" spans="1:5" s="139" customFormat="1" ht="16.149999999999999" customHeight="1" x14ac:dyDescent="0.25">
      <c r="A531" s="706"/>
      <c r="B531" s="709" t="s">
        <v>309</v>
      </c>
      <c r="C531" s="708"/>
      <c r="D531" s="141"/>
      <c r="E531" s="121"/>
    </row>
    <row r="532" spans="1:5" s="139" customFormat="1" ht="16.149999999999999" customHeight="1" x14ac:dyDescent="0.25">
      <c r="A532" s="706"/>
      <c r="B532" s="709" t="s">
        <v>316</v>
      </c>
      <c r="C532" s="708"/>
      <c r="D532" s="141"/>
      <c r="E532" s="121"/>
    </row>
    <row r="533" spans="1:5" s="97" customFormat="1" ht="16.149999999999999" customHeight="1" x14ac:dyDescent="0.2">
      <c r="A533" s="716" t="s">
        <v>57</v>
      </c>
      <c r="B533" s="717" t="s">
        <v>151</v>
      </c>
      <c r="C533" s="711">
        <v>325.61</v>
      </c>
      <c r="D533" s="171"/>
      <c r="E533" s="172" t="str">
        <f>IF(D533&gt;0,D533*C533,"")</f>
        <v/>
      </c>
    </row>
    <row r="534" spans="1:5" s="139" customFormat="1" ht="16.149999999999999" customHeight="1" x14ac:dyDescent="0.25">
      <c r="A534" s="140"/>
      <c r="B534" s="153"/>
      <c r="C534" s="174"/>
      <c r="D534" s="121"/>
      <c r="E534" s="121"/>
    </row>
    <row r="535" spans="1:5" s="139" customFormat="1" ht="16.149999999999999" customHeight="1" x14ac:dyDescent="0.25">
      <c r="A535" s="706">
        <v>3</v>
      </c>
      <c r="B535" s="709" t="s">
        <v>313</v>
      </c>
      <c r="C535" s="708"/>
      <c r="D535" s="141"/>
      <c r="E535" s="121"/>
    </row>
    <row r="536" spans="1:5" s="139" customFormat="1" ht="16.149999999999999" customHeight="1" x14ac:dyDescent="0.25">
      <c r="A536" s="706"/>
      <c r="B536" s="707" t="s">
        <v>312</v>
      </c>
      <c r="C536" s="708"/>
      <c r="D536" s="141"/>
      <c r="E536" s="121"/>
    </row>
    <row r="537" spans="1:5" s="139" customFormat="1" ht="16.149999999999999" customHeight="1" x14ac:dyDescent="0.25">
      <c r="A537" s="706"/>
      <c r="B537" s="710"/>
      <c r="C537" s="708"/>
      <c r="D537" s="141"/>
      <c r="E537" s="121"/>
    </row>
    <row r="538" spans="1:5" s="139" customFormat="1" ht="16.149999999999999" customHeight="1" x14ac:dyDescent="0.25">
      <c r="A538" s="706"/>
      <c r="B538" s="709" t="s">
        <v>309</v>
      </c>
      <c r="C538" s="708"/>
      <c r="D538" s="141"/>
      <c r="E538" s="121"/>
    </row>
    <row r="539" spans="1:5" s="139" customFormat="1" ht="16.149999999999999" customHeight="1" x14ac:dyDescent="0.25">
      <c r="A539" s="706"/>
      <c r="B539" s="709" t="s">
        <v>316</v>
      </c>
      <c r="C539" s="708"/>
      <c r="D539" s="141"/>
      <c r="E539" s="121"/>
    </row>
    <row r="540" spans="1:5" s="97" customFormat="1" ht="16.149999999999999" customHeight="1" x14ac:dyDescent="0.2">
      <c r="A540" s="716" t="s">
        <v>57</v>
      </c>
      <c r="B540" s="717" t="s">
        <v>151</v>
      </c>
      <c r="C540" s="711">
        <v>724.98</v>
      </c>
      <c r="D540" s="171"/>
      <c r="E540" s="172" t="str">
        <f>IF(D540&gt;0,D540*C540,"")</f>
        <v/>
      </c>
    </row>
    <row r="541" spans="1:5" s="139" customFormat="1" ht="16.149999999999999" customHeight="1" x14ac:dyDescent="0.25">
      <c r="A541" s="140"/>
      <c r="B541" s="153"/>
      <c r="C541" s="174"/>
      <c r="D541" s="121"/>
      <c r="E541" s="121"/>
    </row>
    <row r="542" spans="1:5" s="139" customFormat="1" ht="16.149999999999999" customHeight="1" x14ac:dyDescent="0.25">
      <c r="A542" s="706">
        <v>4</v>
      </c>
      <c r="B542" s="714" t="s">
        <v>315</v>
      </c>
      <c r="C542" s="708"/>
      <c r="D542" s="121"/>
      <c r="E542" s="121"/>
    </row>
    <row r="543" spans="1:5" s="139" customFormat="1" ht="16.149999999999999" customHeight="1" x14ac:dyDescent="0.25">
      <c r="A543" s="706"/>
      <c r="B543" s="714" t="s">
        <v>314</v>
      </c>
      <c r="C543" s="708"/>
      <c r="D543" s="121"/>
      <c r="E543" s="121"/>
    </row>
    <row r="544" spans="1:5" s="97" customFormat="1" ht="16.149999999999999" customHeight="1" x14ac:dyDescent="0.2">
      <c r="A544" s="716" t="s">
        <v>57</v>
      </c>
      <c r="B544" s="717" t="s">
        <v>151</v>
      </c>
      <c r="C544" s="711">
        <v>141.88999999999999</v>
      </c>
      <c r="D544" s="171"/>
      <c r="E544" s="172" t="str">
        <f>IF(D544&gt;0,D544*C544,"")</f>
        <v/>
      </c>
    </row>
    <row r="545" spans="1:5" s="139" customFormat="1" ht="16.149999999999999" customHeight="1" x14ac:dyDescent="0.25">
      <c r="A545" s="140"/>
      <c r="B545" s="153"/>
      <c r="C545" s="174"/>
      <c r="D545" s="121"/>
      <c r="E545" s="121"/>
    </row>
    <row r="546" spans="1:5" s="139" customFormat="1" ht="16.149999999999999" customHeight="1" x14ac:dyDescent="0.25">
      <c r="A546" s="706">
        <v>5</v>
      </c>
      <c r="B546" s="714" t="s">
        <v>3263</v>
      </c>
      <c r="C546" s="708"/>
      <c r="D546" s="141"/>
      <c r="E546" s="121"/>
    </row>
    <row r="547" spans="1:5" s="139" customFormat="1" ht="16.149999999999999" customHeight="1" x14ac:dyDescent="0.25">
      <c r="A547" s="706"/>
      <c r="B547" s="707" t="s">
        <v>983</v>
      </c>
      <c r="C547" s="708"/>
      <c r="D547" s="141"/>
      <c r="E547" s="121"/>
    </row>
    <row r="548" spans="1:5" s="139" customFormat="1" ht="16.149999999999999" customHeight="1" x14ac:dyDescent="0.25">
      <c r="A548" s="706"/>
      <c r="B548" s="710" t="s">
        <v>310</v>
      </c>
      <c r="C548" s="708"/>
      <c r="D548" s="141"/>
      <c r="E548" s="121"/>
    </row>
    <row r="549" spans="1:5" s="139" customFormat="1" ht="16.149999999999999" customHeight="1" x14ac:dyDescent="0.25">
      <c r="A549" s="706"/>
      <c r="B549" s="709" t="s">
        <v>309</v>
      </c>
      <c r="C549" s="708"/>
      <c r="D549" s="141"/>
      <c r="E549" s="121"/>
    </row>
    <row r="550" spans="1:5" s="139" customFormat="1" ht="16.149999999999999" customHeight="1" x14ac:dyDescent="0.25">
      <c r="A550" s="706"/>
      <c r="B550" s="709" t="s">
        <v>311</v>
      </c>
      <c r="C550" s="708"/>
      <c r="D550" s="141"/>
      <c r="E550" s="121"/>
    </row>
    <row r="551" spans="1:5" s="97" customFormat="1" ht="16.149999999999999" customHeight="1" x14ac:dyDescent="0.2">
      <c r="A551" s="716" t="s">
        <v>57</v>
      </c>
      <c r="B551" s="717" t="s">
        <v>151</v>
      </c>
      <c r="C551" s="711">
        <v>102.09</v>
      </c>
      <c r="D551" s="171"/>
      <c r="E551" s="172" t="str">
        <f>IF(D551&gt;0,D551*C551,"")</f>
        <v/>
      </c>
    </row>
    <row r="552" spans="1:5" s="139" customFormat="1" ht="16.149999999999999" customHeight="1" x14ac:dyDescent="0.25">
      <c r="A552" s="140"/>
      <c r="C552" s="174"/>
      <c r="D552" s="121"/>
      <c r="E552" s="141"/>
    </row>
    <row r="553" spans="1:5" s="139" customFormat="1" ht="16.149999999999999" customHeight="1" x14ac:dyDescent="0.25">
      <c r="A553" s="706">
        <v>6</v>
      </c>
      <c r="B553" s="709" t="s">
        <v>318</v>
      </c>
      <c r="C553" s="708"/>
      <c r="D553" s="121"/>
      <c r="E553" s="141"/>
    </row>
    <row r="554" spans="1:5" s="139" customFormat="1" ht="16.149999999999999" customHeight="1" x14ac:dyDescent="0.25">
      <c r="A554" s="706"/>
      <c r="B554" s="709" t="s">
        <v>319</v>
      </c>
      <c r="C554" s="708"/>
      <c r="D554" s="121"/>
      <c r="E554" s="141"/>
    </row>
    <row r="555" spans="1:5" s="139" customFormat="1" ht="16.149999999999999" customHeight="1" x14ac:dyDescent="0.25">
      <c r="A555" s="706"/>
      <c r="B555" s="709" t="s">
        <v>1189</v>
      </c>
      <c r="C555" s="708"/>
      <c r="D555" s="121"/>
      <c r="E555" s="141"/>
    </row>
    <row r="556" spans="1:5" s="139" customFormat="1" ht="16.149999999999999" customHeight="1" x14ac:dyDescent="0.25">
      <c r="A556" s="706"/>
      <c r="B556" s="709" t="s">
        <v>199</v>
      </c>
      <c r="C556" s="708"/>
      <c r="D556" s="121"/>
      <c r="E556" s="141"/>
    </row>
    <row r="557" spans="1:5" s="139" customFormat="1" ht="16.149999999999999" customHeight="1" x14ac:dyDescent="0.25">
      <c r="A557" s="706"/>
      <c r="B557" s="709" t="s">
        <v>200</v>
      </c>
      <c r="C557" s="708"/>
      <c r="D557" s="121"/>
      <c r="E557" s="141"/>
    </row>
    <row r="558" spans="1:5" s="139" customFormat="1" ht="16.149999999999999" customHeight="1" x14ac:dyDescent="0.25">
      <c r="A558" s="706"/>
      <c r="B558" s="709" t="s">
        <v>1396</v>
      </c>
      <c r="C558" s="708"/>
      <c r="D558" s="121"/>
      <c r="E558" s="141"/>
    </row>
    <row r="559" spans="1:5" s="139" customFormat="1" ht="16.149999999999999" customHeight="1" x14ac:dyDescent="0.25">
      <c r="A559" s="706"/>
      <c r="B559" s="709" t="s">
        <v>201</v>
      </c>
      <c r="C559" s="708"/>
      <c r="D559" s="121"/>
      <c r="E559" s="141"/>
    </row>
    <row r="560" spans="1:5" s="139" customFormat="1" ht="16.149999999999999" customHeight="1" x14ac:dyDescent="0.25">
      <c r="A560" s="706"/>
      <c r="B560" s="709" t="s">
        <v>202</v>
      </c>
      <c r="C560" s="708"/>
      <c r="D560" s="121"/>
      <c r="E560" s="141"/>
    </row>
    <row r="561" spans="1:5" s="139" customFormat="1" ht="16.149999999999999" customHeight="1" x14ac:dyDescent="0.25">
      <c r="A561" s="706"/>
      <c r="B561" s="709" t="s">
        <v>320</v>
      </c>
      <c r="C561" s="708"/>
      <c r="D561" s="121"/>
      <c r="E561" s="141"/>
    </row>
    <row r="562" spans="1:5" s="139" customFormat="1" ht="16.149999999999999" customHeight="1" x14ac:dyDescent="0.25">
      <c r="A562" s="706"/>
      <c r="B562" s="707" t="s">
        <v>321</v>
      </c>
      <c r="C562" s="708"/>
      <c r="D562" s="121"/>
      <c r="E562" s="141"/>
    </row>
    <row r="563" spans="1:5" s="139" customFormat="1" ht="16.149999999999999" customHeight="1" x14ac:dyDescent="0.2">
      <c r="A563" s="706" t="s">
        <v>57</v>
      </c>
      <c r="B563" s="714" t="s">
        <v>151</v>
      </c>
      <c r="C563" s="711">
        <v>132.03</v>
      </c>
      <c r="D563" s="171"/>
      <c r="E563" s="172" t="str">
        <f>IF(D563&gt;0,D563*C563,"")</f>
        <v/>
      </c>
    </row>
    <row r="564" spans="1:5" s="139" customFormat="1" ht="16.149999999999999" customHeight="1" x14ac:dyDescent="0.25">
      <c r="A564" s="140"/>
      <c r="B564" s="153"/>
      <c r="C564" s="174"/>
      <c r="D564" s="121"/>
      <c r="E564" s="121"/>
    </row>
    <row r="565" spans="1:5" s="139" customFormat="1" ht="16.149999999999999" customHeight="1" x14ac:dyDescent="0.25">
      <c r="A565" s="706">
        <v>7</v>
      </c>
      <c r="B565" s="714" t="s">
        <v>331</v>
      </c>
      <c r="C565" s="708"/>
      <c r="D565" s="121"/>
      <c r="E565" s="121"/>
    </row>
    <row r="566" spans="1:5" s="139" customFormat="1" ht="16.149999999999999" customHeight="1" x14ac:dyDescent="0.25">
      <c r="A566" s="706"/>
      <c r="B566" s="714" t="s">
        <v>332</v>
      </c>
      <c r="C566" s="708"/>
      <c r="D566" s="121"/>
      <c r="E566" s="121"/>
    </row>
    <row r="567" spans="1:5" s="139" customFormat="1" ht="16.149999999999999" customHeight="1" x14ac:dyDescent="0.25">
      <c r="A567" s="706"/>
      <c r="B567" s="714" t="s">
        <v>333</v>
      </c>
      <c r="C567" s="708"/>
      <c r="D567" s="121"/>
      <c r="E567" s="121"/>
    </row>
    <row r="568" spans="1:5" s="139" customFormat="1" ht="16.149999999999999" customHeight="1" x14ac:dyDescent="0.25">
      <c r="A568" s="706"/>
      <c r="B568" s="714" t="s">
        <v>334</v>
      </c>
      <c r="C568" s="708"/>
      <c r="D568" s="121"/>
      <c r="E568" s="121"/>
    </row>
    <row r="569" spans="1:5" s="139" customFormat="1" ht="16.149999999999999" customHeight="1" x14ac:dyDescent="0.25">
      <c r="A569" s="706"/>
      <c r="B569" s="714" t="s">
        <v>335</v>
      </c>
      <c r="C569" s="708"/>
      <c r="D569" s="121"/>
      <c r="E569" s="121"/>
    </row>
    <row r="570" spans="1:5" s="139" customFormat="1" ht="16.149999999999999" customHeight="1" x14ac:dyDescent="0.25">
      <c r="A570" s="706"/>
      <c r="B570" s="714" t="s">
        <v>336</v>
      </c>
      <c r="C570" s="708"/>
      <c r="D570" s="121"/>
      <c r="E570" s="121"/>
    </row>
    <row r="571" spans="1:5" s="139" customFormat="1" ht="16.149999999999999" customHeight="1" x14ac:dyDescent="0.25">
      <c r="A571" s="706"/>
      <c r="B571" s="714" t="s">
        <v>337</v>
      </c>
      <c r="C571" s="708"/>
      <c r="D571" s="121"/>
      <c r="E571" s="121"/>
    </row>
    <row r="572" spans="1:5" s="139" customFormat="1" ht="16.149999999999999" customHeight="1" x14ac:dyDescent="0.25">
      <c r="A572" s="706"/>
      <c r="B572" s="714" t="s">
        <v>338</v>
      </c>
      <c r="C572" s="708"/>
      <c r="D572" s="121"/>
      <c r="E572" s="121"/>
    </row>
    <row r="573" spans="1:5" s="139" customFormat="1" ht="16.149999999999999" customHeight="1" x14ac:dyDescent="0.25">
      <c r="A573" s="706"/>
      <c r="B573" s="714" t="s">
        <v>1397</v>
      </c>
      <c r="C573" s="708"/>
      <c r="D573" s="121"/>
      <c r="E573" s="121"/>
    </row>
    <row r="574" spans="1:5" s="139" customFormat="1" ht="16.149999999999999" customHeight="1" x14ac:dyDescent="0.25">
      <c r="A574" s="706"/>
      <c r="B574" s="709" t="s">
        <v>1398</v>
      </c>
      <c r="C574" s="708"/>
      <c r="D574" s="121"/>
      <c r="E574" s="141"/>
    </row>
    <row r="575" spans="1:5" s="139" customFormat="1" ht="16.149999999999999" customHeight="1" x14ac:dyDescent="0.25">
      <c r="A575" s="706"/>
      <c r="B575" s="709" t="s">
        <v>1399</v>
      </c>
      <c r="C575" s="708"/>
      <c r="D575" s="121"/>
      <c r="E575" s="141"/>
    </row>
    <row r="576" spans="1:5" s="139" customFormat="1" ht="16.149999999999999" customHeight="1" x14ac:dyDescent="0.25">
      <c r="A576" s="706"/>
      <c r="B576" s="707" t="s">
        <v>317</v>
      </c>
      <c r="C576" s="708"/>
      <c r="D576" s="121"/>
      <c r="E576" s="141"/>
    </row>
    <row r="577" spans="1:5" s="139" customFormat="1" ht="16.149999999999999" customHeight="1" x14ac:dyDescent="0.2">
      <c r="A577" s="706" t="s">
        <v>57</v>
      </c>
      <c r="B577" s="714" t="s">
        <v>151</v>
      </c>
      <c r="C577" s="711">
        <v>631.02</v>
      </c>
      <c r="D577" s="171"/>
      <c r="E577" s="172" t="str">
        <f>IF(D577&gt;0,D577*C577,"")</f>
        <v/>
      </c>
    </row>
    <row r="578" spans="1:5" s="139" customFormat="1" ht="16.149999999999999" customHeight="1" x14ac:dyDescent="0.25">
      <c r="A578" s="140"/>
      <c r="C578" s="174"/>
      <c r="D578" s="121"/>
      <c r="E578" s="141"/>
    </row>
    <row r="579" spans="1:5" s="139" customFormat="1" ht="16.149999999999999" customHeight="1" x14ac:dyDescent="0.25">
      <c r="A579" s="140"/>
      <c r="B579" s="156" t="s">
        <v>30</v>
      </c>
      <c r="C579" s="174"/>
      <c r="D579" s="121"/>
      <c r="E579" s="121"/>
    </row>
    <row r="580" spans="1:5" s="139" customFormat="1" ht="16.149999999999999" customHeight="1" x14ac:dyDescent="0.25">
      <c r="A580" s="140" t="s">
        <v>24</v>
      </c>
      <c r="B580" s="139" t="s">
        <v>203</v>
      </c>
      <c r="C580" s="174"/>
      <c r="D580" s="141"/>
      <c r="E580" s="121"/>
    </row>
    <row r="581" spans="1:5" s="139" customFormat="1" ht="16.149999999999999" customHeight="1" x14ac:dyDescent="0.25">
      <c r="A581" s="140" t="s">
        <v>24</v>
      </c>
      <c r="B581" s="139" t="s">
        <v>240</v>
      </c>
      <c r="C581" s="174"/>
      <c r="D581" s="141"/>
      <c r="E581" s="121"/>
    </row>
    <row r="582" spans="1:5" s="139" customFormat="1" ht="16.149999999999999" customHeight="1" x14ac:dyDescent="0.25">
      <c r="A582" s="140"/>
      <c r="B582" s="139" t="s">
        <v>241</v>
      </c>
      <c r="C582" s="174"/>
      <c r="D582" s="141"/>
      <c r="E582" s="121"/>
    </row>
    <row r="583" spans="1:5" s="139" customFormat="1" ht="16.149999999999999" customHeight="1" x14ac:dyDescent="0.25">
      <c r="A583" s="140"/>
      <c r="B583" s="139" t="s">
        <v>242</v>
      </c>
      <c r="C583" s="174"/>
      <c r="D583" s="141"/>
      <c r="E583" s="121"/>
    </row>
    <row r="584" spans="1:5" s="139" customFormat="1" ht="16.149999999999999" customHeight="1" x14ac:dyDescent="0.25">
      <c r="A584" s="140"/>
      <c r="B584" s="139" t="s">
        <v>243</v>
      </c>
      <c r="C584" s="174"/>
      <c r="D584" s="141"/>
      <c r="E584" s="121"/>
    </row>
    <row r="585" spans="1:5" s="139" customFormat="1" ht="16.149999999999999" customHeight="1" x14ac:dyDescent="0.25">
      <c r="A585" s="140"/>
      <c r="C585" s="174"/>
      <c r="D585" s="141"/>
      <c r="E585" s="121"/>
    </row>
    <row r="586" spans="1:5" s="139" customFormat="1" ht="16.149999999999999" customHeight="1" x14ac:dyDescent="0.25">
      <c r="A586" s="140">
        <v>8</v>
      </c>
      <c r="B586" s="139" t="s">
        <v>1146</v>
      </c>
      <c r="C586" s="174"/>
      <c r="D586" s="141"/>
      <c r="E586" s="121"/>
    </row>
    <row r="587" spans="1:5" s="139" customFormat="1" ht="16.149999999999999" customHeight="1" x14ac:dyDescent="0.25">
      <c r="A587" s="140"/>
      <c r="B587" s="139" t="s">
        <v>1147</v>
      </c>
      <c r="C587" s="174"/>
      <c r="D587" s="141"/>
      <c r="E587" s="121"/>
    </row>
    <row r="588" spans="1:5" s="139" customFormat="1" ht="16.149999999999999" customHeight="1" x14ac:dyDescent="0.25">
      <c r="A588" s="140"/>
      <c r="B588" s="139" t="s">
        <v>1148</v>
      </c>
      <c r="C588" s="174"/>
      <c r="D588" s="141"/>
      <c r="E588" s="121"/>
    </row>
    <row r="589" spans="1:5" s="139" customFormat="1" ht="16.149999999999999" customHeight="1" x14ac:dyDescent="0.2">
      <c r="A589" s="140" t="s">
        <v>57</v>
      </c>
      <c r="B589" s="153" t="s">
        <v>175</v>
      </c>
      <c r="C589" s="138">
        <v>60.2</v>
      </c>
      <c r="D589" s="171"/>
      <c r="E589" s="172" t="str">
        <f>IF(D589&gt;0,D589*C589,"")</f>
        <v/>
      </c>
    </row>
    <row r="590" spans="1:5" s="139" customFormat="1" ht="16.149999999999999" customHeight="1" x14ac:dyDescent="0.25">
      <c r="A590" s="140"/>
      <c r="C590" s="174"/>
      <c r="D590" s="141"/>
      <c r="E590" s="121"/>
    </row>
    <row r="591" spans="1:5" s="139" customFormat="1" ht="16.149999999999999" customHeight="1" x14ac:dyDescent="0.25">
      <c r="A591" s="140">
        <v>9</v>
      </c>
      <c r="B591" s="139" t="s">
        <v>434</v>
      </c>
      <c r="C591" s="174"/>
      <c r="D591" s="141"/>
      <c r="E591" s="121"/>
    </row>
    <row r="592" spans="1:5" s="139" customFormat="1" ht="16.149999999999999" customHeight="1" x14ac:dyDescent="0.25">
      <c r="A592" s="140"/>
      <c r="B592" s="139" t="s">
        <v>435</v>
      </c>
      <c r="C592" s="174"/>
      <c r="D592" s="141"/>
      <c r="E592" s="121"/>
    </row>
    <row r="593" spans="1:5" s="139" customFormat="1" ht="16.149999999999999" customHeight="1" x14ac:dyDescent="0.2">
      <c r="A593" s="140" t="s">
        <v>57</v>
      </c>
      <c r="B593" s="153" t="s">
        <v>151</v>
      </c>
      <c r="C593" s="138">
        <v>388.9</v>
      </c>
      <c r="D593" s="171"/>
      <c r="E593" s="172" t="str">
        <f>IF(D593&gt;0,D593*C593,"")</f>
        <v/>
      </c>
    </row>
    <row r="594" spans="1:5" s="139" customFormat="1" ht="16.149999999999999" customHeight="1" x14ac:dyDescent="0.25">
      <c r="A594" s="140"/>
      <c r="B594" s="153"/>
      <c r="C594" s="174"/>
      <c r="D594" s="121"/>
      <c r="E594" s="121"/>
    </row>
    <row r="595" spans="1:5" s="139" customFormat="1" ht="16.149999999999999" customHeight="1" x14ac:dyDescent="0.25">
      <c r="A595" s="140">
        <v>10</v>
      </c>
      <c r="B595" s="153" t="s">
        <v>1139</v>
      </c>
      <c r="C595" s="174"/>
      <c r="D595" s="121"/>
      <c r="E595" s="121"/>
    </row>
    <row r="596" spans="1:5" s="139" customFormat="1" ht="16.149999999999999" customHeight="1" x14ac:dyDescent="0.25">
      <c r="A596" s="140"/>
      <c r="B596" s="153" t="s">
        <v>1140</v>
      </c>
      <c r="C596" s="174"/>
      <c r="D596" s="121"/>
      <c r="E596" s="121"/>
    </row>
    <row r="597" spans="1:5" s="139" customFormat="1" ht="16.149999999999999" customHeight="1" x14ac:dyDescent="0.2">
      <c r="A597" s="140" t="s">
        <v>57</v>
      </c>
      <c r="B597" s="153" t="s">
        <v>0</v>
      </c>
      <c r="C597" s="138">
        <v>36</v>
      </c>
      <c r="D597" s="171"/>
      <c r="E597" s="172" t="str">
        <f>IF(D597&gt;0,D597*C597,"")</f>
        <v/>
      </c>
    </row>
    <row r="598" spans="1:5" s="139" customFormat="1" ht="16.149999999999999" customHeight="1" x14ac:dyDescent="0.25">
      <c r="A598" s="140"/>
      <c r="C598" s="174"/>
      <c r="D598" s="141"/>
      <c r="E598" s="121"/>
    </row>
    <row r="599" spans="1:5" s="139" customFormat="1" ht="16.149999999999999" customHeight="1" x14ac:dyDescent="0.25">
      <c r="A599" s="140">
        <v>11</v>
      </c>
      <c r="B599" s="139" t="s">
        <v>155</v>
      </c>
      <c r="C599" s="174"/>
      <c r="D599" s="141"/>
      <c r="E599" s="121"/>
    </row>
    <row r="600" spans="1:5" s="139" customFormat="1" ht="16.149999999999999" customHeight="1" x14ac:dyDescent="0.25">
      <c r="A600" s="140"/>
      <c r="B600" s="139" t="s">
        <v>156</v>
      </c>
      <c r="C600" s="174"/>
      <c r="D600" s="141"/>
      <c r="E600" s="121"/>
    </row>
    <row r="601" spans="1:5" s="139" customFormat="1" ht="16.149999999999999" customHeight="1" x14ac:dyDescent="0.25">
      <c r="A601" s="140" t="s">
        <v>24</v>
      </c>
      <c r="B601" s="139" t="s">
        <v>157</v>
      </c>
      <c r="C601" s="174"/>
      <c r="D601" s="141"/>
      <c r="E601" s="121"/>
    </row>
    <row r="602" spans="1:5" s="139" customFormat="1" ht="16.149999999999999" customHeight="1" x14ac:dyDescent="0.2">
      <c r="A602" s="140" t="s">
        <v>57</v>
      </c>
      <c r="B602" s="153" t="s">
        <v>0</v>
      </c>
      <c r="C602" s="138">
        <v>60</v>
      </c>
      <c r="D602" s="171"/>
      <c r="E602" s="172" t="str">
        <f>IF(D602&gt;0,D602*C602,"")</f>
        <v/>
      </c>
    </row>
    <row r="603" spans="1:5" s="139" customFormat="1" ht="16.149999999999999" customHeight="1" x14ac:dyDescent="0.25">
      <c r="A603" s="140" t="s">
        <v>24</v>
      </c>
      <c r="B603" s="139" t="s">
        <v>158</v>
      </c>
      <c r="C603" s="174"/>
      <c r="D603" s="141"/>
      <c r="E603" s="121"/>
    </row>
    <row r="604" spans="1:5" s="139" customFormat="1" ht="16.149999999999999" customHeight="1" x14ac:dyDescent="0.2">
      <c r="A604" s="140" t="s">
        <v>57</v>
      </c>
      <c r="B604" s="153" t="s">
        <v>0</v>
      </c>
      <c r="C604" s="138">
        <v>60</v>
      </c>
      <c r="D604" s="171"/>
      <c r="E604" s="172" t="str">
        <f>IF(D604&gt;0,D604*C604,"")</f>
        <v/>
      </c>
    </row>
    <row r="605" spans="1:5" s="139" customFormat="1" ht="16.149999999999999" customHeight="1" x14ac:dyDescent="0.25">
      <c r="A605" s="140" t="s">
        <v>24</v>
      </c>
      <c r="B605" s="139" t="s">
        <v>159</v>
      </c>
      <c r="C605" s="174"/>
      <c r="D605" s="141"/>
      <c r="E605" s="121"/>
    </row>
    <row r="606" spans="1:5" s="139" customFormat="1" ht="16.149999999999999" customHeight="1" x14ac:dyDescent="0.2">
      <c r="A606" s="140" t="s">
        <v>57</v>
      </c>
      <c r="B606" s="153" t="s">
        <v>38</v>
      </c>
      <c r="C606" s="138">
        <v>1</v>
      </c>
      <c r="D606" s="171"/>
      <c r="E606" s="172" t="str">
        <f>IF(D606&gt;0,D606*C606,"")</f>
        <v/>
      </c>
    </row>
    <row r="607" spans="1:5" s="139" customFormat="1" ht="16.149999999999999" customHeight="1" x14ac:dyDescent="0.25">
      <c r="A607" s="140"/>
      <c r="B607" s="153"/>
      <c r="C607" s="174"/>
      <c r="D607" s="121"/>
      <c r="E607" s="121"/>
    </row>
    <row r="608" spans="1:5" s="139" customFormat="1" ht="16.149999999999999" customHeight="1" x14ac:dyDescent="0.25">
      <c r="A608" s="140">
        <v>12</v>
      </c>
      <c r="B608" s="139" t="s">
        <v>115</v>
      </c>
      <c r="C608" s="174"/>
      <c r="D608" s="141"/>
      <c r="E608" s="121"/>
    </row>
    <row r="609" spans="1:5" s="139" customFormat="1" ht="16.149999999999999" customHeight="1" x14ac:dyDescent="0.25">
      <c r="A609" s="140"/>
      <c r="B609" s="139" t="s">
        <v>116</v>
      </c>
      <c r="C609" s="174"/>
      <c r="D609" s="141"/>
      <c r="E609" s="121"/>
    </row>
    <row r="610" spans="1:5" s="139" customFormat="1" ht="16.149999999999999" customHeight="1" x14ac:dyDescent="0.25">
      <c r="A610" s="140"/>
      <c r="B610" s="139" t="s">
        <v>114</v>
      </c>
      <c r="C610" s="174"/>
      <c r="D610" s="141"/>
      <c r="E610" s="121"/>
    </row>
    <row r="611" spans="1:5" s="139" customFormat="1" ht="16.149999999999999" customHeight="1" x14ac:dyDescent="0.2">
      <c r="A611" s="140" t="s">
        <v>57</v>
      </c>
      <c r="B611" s="153" t="s">
        <v>151</v>
      </c>
      <c r="C611" s="138">
        <v>887.23</v>
      </c>
      <c r="D611" s="171"/>
      <c r="E611" s="172" t="str">
        <f>IF(D611&gt;0,D611*C611,"")</f>
        <v/>
      </c>
    </row>
    <row r="612" spans="1:5" s="97" customFormat="1" ht="16.149999999999999" customHeight="1" x14ac:dyDescent="0.25">
      <c r="A612" s="108"/>
      <c r="B612" s="109"/>
      <c r="C612" s="106"/>
      <c r="D612" s="111"/>
      <c r="E612" s="111"/>
    </row>
    <row r="613" spans="1:5" s="97" customFormat="1" ht="16.149999999999999" customHeight="1" x14ac:dyDescent="0.25">
      <c r="A613" s="108">
        <v>13</v>
      </c>
      <c r="B613" s="109" t="s">
        <v>1400</v>
      </c>
      <c r="C613" s="106"/>
      <c r="D613" s="111"/>
      <c r="E613" s="111"/>
    </row>
    <row r="614" spans="1:5" s="97" customFormat="1" ht="16.149999999999999" customHeight="1" x14ac:dyDescent="0.25">
      <c r="A614" s="108" t="s">
        <v>24</v>
      </c>
      <c r="B614" s="109" t="s">
        <v>1401</v>
      </c>
      <c r="C614" s="106"/>
      <c r="D614" s="111"/>
      <c r="E614" s="111"/>
    </row>
    <row r="615" spans="1:5" s="97" customFormat="1" ht="16.149999999999999" customHeight="1" x14ac:dyDescent="0.25">
      <c r="A615" s="108" t="s">
        <v>24</v>
      </c>
      <c r="B615" s="109" t="s">
        <v>1402</v>
      </c>
      <c r="C615" s="106"/>
      <c r="D615" s="111"/>
      <c r="E615" s="111"/>
    </row>
    <row r="616" spans="1:5" s="97" customFormat="1" ht="16.149999999999999" customHeight="1" x14ac:dyDescent="0.25">
      <c r="A616" s="108" t="s">
        <v>24</v>
      </c>
      <c r="B616" s="109" t="s">
        <v>1405</v>
      </c>
      <c r="C616" s="106"/>
      <c r="D616" s="111"/>
      <c r="E616" s="111"/>
    </row>
    <row r="617" spans="1:5" s="97" customFormat="1" ht="16.149999999999999" customHeight="1" x14ac:dyDescent="0.25">
      <c r="A617" s="108" t="s">
        <v>24</v>
      </c>
      <c r="B617" s="109" t="s">
        <v>1403</v>
      </c>
      <c r="C617" s="106"/>
      <c r="D617" s="111"/>
      <c r="E617" s="111"/>
    </row>
    <row r="618" spans="1:5" s="97" customFormat="1" ht="16.149999999999999" customHeight="1" x14ac:dyDescent="0.25">
      <c r="A618" s="108" t="s">
        <v>24</v>
      </c>
      <c r="B618" s="109" t="s">
        <v>1404</v>
      </c>
      <c r="C618" s="106"/>
      <c r="D618" s="111"/>
      <c r="E618" s="111"/>
    </row>
    <row r="619" spans="1:5" s="97" customFormat="1" ht="16.149999999999999" customHeight="1" x14ac:dyDescent="0.25">
      <c r="A619" s="108" t="s">
        <v>24</v>
      </c>
      <c r="B619" s="109" t="s">
        <v>1406</v>
      </c>
      <c r="C619" s="106"/>
      <c r="D619" s="111"/>
      <c r="E619" s="111"/>
    </row>
    <row r="620" spans="1:5" s="97" customFormat="1" ht="16.149999999999999" customHeight="1" x14ac:dyDescent="0.25">
      <c r="A620" s="108" t="s">
        <v>24</v>
      </c>
      <c r="B620" s="109" t="s">
        <v>1407</v>
      </c>
      <c r="C620" s="106"/>
      <c r="D620" s="111"/>
      <c r="E620" s="111"/>
    </row>
    <row r="621" spans="1:5" s="97" customFormat="1" ht="16.149999999999999" customHeight="1" x14ac:dyDescent="0.25">
      <c r="A621" s="108" t="s">
        <v>24</v>
      </c>
      <c r="B621" s="109" t="s">
        <v>1408</v>
      </c>
      <c r="C621" s="106"/>
      <c r="D621" s="111"/>
      <c r="E621" s="111"/>
    </row>
    <row r="622" spans="1:5" ht="16.149999999999999" customHeight="1" x14ac:dyDescent="0.2">
      <c r="A622" s="136" t="s">
        <v>57</v>
      </c>
      <c r="B622" s="137" t="s">
        <v>38</v>
      </c>
      <c r="C622" s="138">
        <v>1</v>
      </c>
      <c r="D622" s="171"/>
      <c r="E622" s="172" t="str">
        <f>IF(D622&gt;0,D622*C622,"")</f>
        <v/>
      </c>
    </row>
    <row r="623" spans="1:5" s="139" customFormat="1" ht="16.149999999999999" customHeight="1" x14ac:dyDescent="0.25">
      <c r="A623" s="140"/>
      <c r="C623" s="174"/>
      <c r="D623" s="141"/>
      <c r="E623" s="121"/>
    </row>
    <row r="624" spans="1:5" s="139" customFormat="1" ht="16.149999999999999" customHeight="1" x14ac:dyDescent="0.25">
      <c r="A624" s="140">
        <v>14</v>
      </c>
      <c r="B624" s="139" t="s">
        <v>124</v>
      </c>
      <c r="C624" s="174"/>
      <c r="D624" s="141"/>
      <c r="E624" s="121"/>
    </row>
    <row r="625" spans="1:5" s="139" customFormat="1" ht="16.149999999999999" customHeight="1" x14ac:dyDescent="0.25">
      <c r="A625" s="140"/>
      <c r="B625" s="139" t="s">
        <v>125</v>
      </c>
      <c r="C625" s="174"/>
      <c r="D625" s="141"/>
      <c r="E625" s="121"/>
    </row>
    <row r="626" spans="1:5" s="139" customFormat="1" ht="16.149999999999999" customHeight="1" x14ac:dyDescent="0.25">
      <c r="A626" s="140"/>
      <c r="B626" s="139" t="s">
        <v>126</v>
      </c>
      <c r="C626" s="174"/>
      <c r="D626" s="141"/>
      <c r="E626" s="121"/>
    </row>
    <row r="627" spans="1:5" s="139" customFormat="1" ht="16.149999999999999" customHeight="1" x14ac:dyDescent="0.25">
      <c r="A627" s="140"/>
      <c r="B627" s="139" t="s">
        <v>1210</v>
      </c>
      <c r="C627" s="174"/>
      <c r="D627" s="141"/>
      <c r="E627" s="121"/>
    </row>
    <row r="628" spans="1:5" s="139" customFormat="1" ht="16.149999999999999" customHeight="1" x14ac:dyDescent="0.25">
      <c r="A628" s="140"/>
      <c r="B628" s="139" t="s">
        <v>73</v>
      </c>
      <c r="C628" s="174"/>
      <c r="D628" s="141"/>
      <c r="E628" s="121"/>
    </row>
    <row r="629" spans="1:5" s="139" customFormat="1" ht="16.149999999999999" customHeight="1" x14ac:dyDescent="0.25">
      <c r="A629" s="140"/>
      <c r="B629" s="139" t="s">
        <v>74</v>
      </c>
      <c r="C629" s="174"/>
      <c r="D629" s="141"/>
      <c r="E629" s="121"/>
    </row>
    <row r="630" spans="1:5" s="139" customFormat="1" ht="16.149999999999999" customHeight="1" x14ac:dyDescent="0.25">
      <c r="A630" s="140"/>
      <c r="B630" s="139" t="s">
        <v>75</v>
      </c>
      <c r="C630" s="174"/>
      <c r="D630" s="141"/>
      <c r="E630" s="121"/>
    </row>
    <row r="631" spans="1:5" s="139" customFormat="1" ht="16.149999999999999" customHeight="1" x14ac:dyDescent="0.25">
      <c r="A631" s="140"/>
      <c r="B631" s="139" t="s">
        <v>76</v>
      </c>
      <c r="C631" s="174"/>
      <c r="D631" s="141"/>
      <c r="E631" s="121"/>
    </row>
    <row r="632" spans="1:5" s="139" customFormat="1" ht="16.149999999999999" customHeight="1" x14ac:dyDescent="0.25">
      <c r="A632" s="140"/>
      <c r="B632" s="139" t="s">
        <v>77</v>
      </c>
      <c r="C632" s="174"/>
      <c r="D632" s="141"/>
      <c r="E632" s="121"/>
    </row>
    <row r="633" spans="1:5" s="139" customFormat="1" ht="16.149999999999999" customHeight="1" x14ac:dyDescent="0.25">
      <c r="A633" s="140" t="s">
        <v>57</v>
      </c>
      <c r="B633" s="139" t="s">
        <v>98</v>
      </c>
      <c r="C633" s="142">
        <v>0.03</v>
      </c>
      <c r="D633" s="121">
        <f>SUM(E509:E631)+E123+E125+E127+E131+E133+E135+E137</f>
        <v>0</v>
      </c>
      <c r="E633" s="121">
        <f>D633*C633</f>
        <v>0</v>
      </c>
    </row>
    <row r="634" spans="1:5" s="139" customFormat="1" ht="16.149999999999999" customHeight="1" x14ac:dyDescent="0.25">
      <c r="A634" s="140"/>
      <c r="C634" s="174"/>
      <c r="D634" s="141"/>
      <c r="E634" s="121"/>
    </row>
    <row r="635" spans="1:5" s="97" customFormat="1" ht="16.149999999999999" customHeight="1" thickBot="1" x14ac:dyDescent="0.3">
      <c r="A635" s="143"/>
      <c r="B635" s="144" t="s">
        <v>120</v>
      </c>
      <c r="C635" s="145"/>
      <c r="D635" s="145"/>
      <c r="E635" s="145">
        <f>SUM(E526:E634)</f>
        <v>0</v>
      </c>
    </row>
    <row r="636" spans="1:5" s="139" customFormat="1" ht="16.149999999999999" customHeight="1" thickTop="1" x14ac:dyDescent="0.25">
      <c r="A636" s="140"/>
      <c r="B636" s="153"/>
      <c r="C636" s="174"/>
      <c r="D636" s="121"/>
      <c r="E636" s="121"/>
    </row>
    <row r="637" spans="1:5" s="139" customFormat="1" ht="16.149999999999999" customHeight="1" x14ac:dyDescent="0.25">
      <c r="A637" s="140"/>
      <c r="B637" s="153"/>
      <c r="C637" s="174"/>
      <c r="D637" s="121"/>
      <c r="E637" s="121"/>
    </row>
    <row r="638" spans="1:5" s="97" customFormat="1" ht="16.149999999999999" customHeight="1" x14ac:dyDescent="0.25">
      <c r="A638" s="146" t="s">
        <v>97</v>
      </c>
      <c r="B638" s="97" t="s">
        <v>607</v>
      </c>
      <c r="C638" s="174"/>
      <c r="D638" s="141"/>
      <c r="E638" s="147"/>
    </row>
    <row r="639" spans="1:5" s="139" customFormat="1" ht="16.149999999999999" customHeight="1" x14ac:dyDescent="0.25">
      <c r="A639" s="140"/>
      <c r="C639" s="174"/>
      <c r="D639" s="141"/>
      <c r="E639" s="121"/>
    </row>
    <row r="640" spans="1:5" s="97" customFormat="1" ht="15" x14ac:dyDescent="0.25">
      <c r="A640" s="146"/>
      <c r="B640" s="97" t="s">
        <v>25</v>
      </c>
      <c r="C640" s="174"/>
      <c r="D640" s="141"/>
      <c r="E640" s="147"/>
    </row>
    <row r="641" spans="1:5" s="139" customFormat="1" ht="15" x14ac:dyDescent="0.25">
      <c r="A641" s="140"/>
      <c r="B641" s="139" t="s">
        <v>58</v>
      </c>
      <c r="C641" s="174"/>
      <c r="D641" s="141"/>
      <c r="E641" s="121"/>
    </row>
    <row r="642" spans="1:5" s="139" customFormat="1" ht="15" x14ac:dyDescent="0.25">
      <c r="A642" s="140" t="s">
        <v>24</v>
      </c>
      <c r="B642" s="139" t="s">
        <v>39</v>
      </c>
      <c r="C642" s="174"/>
      <c r="D642" s="141"/>
      <c r="E642" s="121"/>
    </row>
    <row r="643" spans="1:5" s="139" customFormat="1" ht="15" x14ac:dyDescent="0.25">
      <c r="A643" s="140" t="s">
        <v>24</v>
      </c>
      <c r="B643" s="139" t="s">
        <v>1180</v>
      </c>
      <c r="C643" s="174"/>
      <c r="D643" s="141"/>
      <c r="E643" s="121"/>
    </row>
    <row r="644" spans="1:5" s="139" customFormat="1" ht="15" x14ac:dyDescent="0.25">
      <c r="A644" s="140" t="s">
        <v>24</v>
      </c>
      <c r="B644" s="139" t="s">
        <v>112</v>
      </c>
      <c r="C644" s="174"/>
      <c r="D644" s="141"/>
      <c r="E644" s="121"/>
    </row>
    <row r="645" spans="1:5" s="139" customFormat="1" ht="15" x14ac:dyDescent="0.25">
      <c r="A645" s="140"/>
      <c r="B645" s="139" t="s">
        <v>113</v>
      </c>
      <c r="C645" s="174"/>
      <c r="D645" s="141"/>
      <c r="E645" s="121"/>
    </row>
    <row r="646" spans="1:5" s="139" customFormat="1" ht="15" x14ac:dyDescent="0.25">
      <c r="A646" s="140" t="s">
        <v>24</v>
      </c>
      <c r="B646" s="139" t="s">
        <v>1283</v>
      </c>
      <c r="C646" s="174"/>
      <c r="D646" s="141"/>
      <c r="E646" s="121"/>
    </row>
    <row r="647" spans="1:5" s="139" customFormat="1" ht="16.149999999999999" customHeight="1" x14ac:dyDescent="0.25">
      <c r="A647" s="140"/>
      <c r="B647" s="153"/>
      <c r="C647" s="174"/>
      <c r="D647" s="121"/>
      <c r="E647" s="121"/>
    </row>
    <row r="648" spans="1:5" s="139" customFormat="1" ht="16.149999999999999" customHeight="1" x14ac:dyDescent="0.25">
      <c r="A648" s="706">
        <v>1</v>
      </c>
      <c r="B648" s="709" t="s">
        <v>1181</v>
      </c>
      <c r="C648" s="708"/>
      <c r="D648" s="141"/>
      <c r="E648" s="121"/>
    </row>
    <row r="649" spans="1:5" s="139" customFormat="1" ht="16.149999999999999" customHeight="1" x14ac:dyDescent="0.25">
      <c r="A649" s="706"/>
      <c r="B649" s="709" t="s">
        <v>1182</v>
      </c>
      <c r="C649" s="708"/>
      <c r="D649" s="141"/>
      <c r="E649" s="121"/>
    </row>
    <row r="650" spans="1:5" s="139" customFormat="1" ht="16.149999999999999" customHeight="1" x14ac:dyDescent="0.25">
      <c r="A650" s="706"/>
      <c r="B650" s="709" t="s">
        <v>1183</v>
      </c>
      <c r="C650" s="708"/>
      <c r="D650" s="141"/>
      <c r="E650" s="121"/>
    </row>
    <row r="651" spans="1:5" s="139" customFormat="1" ht="16.149999999999999" customHeight="1" x14ac:dyDescent="0.25">
      <c r="A651" s="706"/>
      <c r="B651" s="709" t="s">
        <v>1184</v>
      </c>
      <c r="C651" s="708"/>
      <c r="D651" s="141"/>
      <c r="E651" s="121"/>
    </row>
    <row r="652" spans="1:5" s="139" customFormat="1" ht="16.149999999999999" customHeight="1" x14ac:dyDescent="0.2">
      <c r="A652" s="706" t="s">
        <v>57</v>
      </c>
      <c r="B652" s="709" t="s">
        <v>151</v>
      </c>
      <c r="C652" s="711">
        <v>714.2</v>
      </c>
      <c r="D652" s="171"/>
      <c r="E652" s="172" t="str">
        <f>IF(D652&gt;0,D652*C652,"")</f>
        <v/>
      </c>
    </row>
    <row r="653" spans="1:5" s="139" customFormat="1" ht="16.149999999999999" customHeight="1" x14ac:dyDescent="0.25">
      <c r="A653" s="140"/>
      <c r="B653" s="153"/>
      <c r="C653" s="174"/>
      <c r="D653" s="121"/>
      <c r="E653" s="121"/>
    </row>
    <row r="654" spans="1:5" s="139" customFormat="1" ht="16.149999999999999" customHeight="1" x14ac:dyDescent="0.25">
      <c r="A654" s="706">
        <v>2</v>
      </c>
      <c r="B654" s="714" t="s">
        <v>678</v>
      </c>
      <c r="C654" s="708"/>
      <c r="D654" s="121"/>
      <c r="E654" s="121"/>
    </row>
    <row r="655" spans="1:5" s="139" customFormat="1" ht="16.149999999999999" customHeight="1" x14ac:dyDescent="0.25">
      <c r="A655" s="706"/>
      <c r="B655" s="714" t="s">
        <v>848</v>
      </c>
      <c r="C655" s="708"/>
      <c r="D655" s="121"/>
      <c r="E655" s="121"/>
    </row>
    <row r="656" spans="1:5" s="139" customFormat="1" ht="16.149999999999999" customHeight="1" x14ac:dyDescent="0.25">
      <c r="A656" s="706"/>
      <c r="B656" s="714" t="s">
        <v>849</v>
      </c>
      <c r="C656" s="708"/>
      <c r="D656" s="121"/>
      <c r="E656" s="121"/>
    </row>
    <row r="657" spans="1:5" s="139" customFormat="1" ht="16.149999999999999" customHeight="1" x14ac:dyDescent="0.25">
      <c r="A657" s="706"/>
      <c r="B657" s="714"/>
      <c r="C657" s="708"/>
      <c r="D657" s="121"/>
      <c r="E657" s="121"/>
    </row>
    <row r="658" spans="1:5" s="139" customFormat="1" ht="16.149999999999999" customHeight="1" x14ac:dyDescent="0.25">
      <c r="A658" s="706" t="s">
        <v>679</v>
      </c>
      <c r="B658" s="715" t="s">
        <v>677</v>
      </c>
      <c r="C658" s="708"/>
      <c r="D658" s="121"/>
      <c r="E658" s="121"/>
    </row>
    <row r="659" spans="1:5" s="139" customFormat="1" ht="16.149999999999999" customHeight="1" x14ac:dyDescent="0.25">
      <c r="A659" s="706"/>
      <c r="B659" s="713" t="s">
        <v>680</v>
      </c>
      <c r="C659" s="708"/>
      <c r="D659" s="121"/>
      <c r="E659" s="121"/>
    </row>
    <row r="660" spans="1:5" s="139" customFormat="1" ht="16.149999999999999" customHeight="1" x14ac:dyDescent="0.25">
      <c r="A660" s="706" t="s">
        <v>24</v>
      </c>
      <c r="B660" s="709" t="s">
        <v>681</v>
      </c>
      <c r="C660" s="708"/>
      <c r="D660" s="141"/>
      <c r="E660" s="121"/>
    </row>
    <row r="661" spans="1:5" s="139" customFormat="1" ht="16.149999999999999" customHeight="1" x14ac:dyDescent="0.25">
      <c r="A661" s="706"/>
      <c r="B661" s="709" t="s">
        <v>847</v>
      </c>
      <c r="C661" s="708"/>
      <c r="D661" s="141"/>
      <c r="E661" s="121"/>
    </row>
    <row r="662" spans="1:5" s="139" customFormat="1" ht="16.149999999999999" customHeight="1" x14ac:dyDescent="0.25">
      <c r="A662" s="706" t="s">
        <v>24</v>
      </c>
      <c r="B662" s="709" t="s">
        <v>682</v>
      </c>
      <c r="C662" s="708"/>
      <c r="D662" s="121"/>
      <c r="E662" s="121"/>
    </row>
    <row r="663" spans="1:5" s="139" customFormat="1" ht="16.149999999999999" customHeight="1" x14ac:dyDescent="0.25">
      <c r="A663" s="706"/>
      <c r="B663" s="709" t="s">
        <v>846</v>
      </c>
      <c r="C663" s="708"/>
      <c r="D663" s="121"/>
      <c r="E663" s="121"/>
    </row>
    <row r="664" spans="1:5" s="139" customFormat="1" ht="16.149999999999999" customHeight="1" x14ac:dyDescent="0.25">
      <c r="A664" s="706" t="s">
        <v>24</v>
      </c>
      <c r="B664" s="709" t="s">
        <v>1185</v>
      </c>
      <c r="C664" s="708"/>
      <c r="D664" s="121"/>
      <c r="E664" s="121"/>
    </row>
    <row r="665" spans="1:5" s="139" customFormat="1" ht="16.149999999999999" customHeight="1" x14ac:dyDescent="0.2">
      <c r="A665" s="706" t="s">
        <v>57</v>
      </c>
      <c r="B665" s="709" t="s">
        <v>175</v>
      </c>
      <c r="C665" s="711">
        <v>129.80000000000001</v>
      </c>
      <c r="D665" s="171"/>
      <c r="E665" s="172" t="str">
        <f>IF(D665&gt;0,D665*C665,"")</f>
        <v/>
      </c>
    </row>
    <row r="666" spans="1:5" s="139" customFormat="1" ht="16.149999999999999" customHeight="1" x14ac:dyDescent="0.25">
      <c r="A666" s="140"/>
      <c r="B666" s="153"/>
      <c r="C666" s="174"/>
      <c r="D666" s="121"/>
      <c r="E666" s="121"/>
    </row>
    <row r="667" spans="1:5" s="139" customFormat="1" ht="16.149999999999999" customHeight="1" x14ac:dyDescent="0.25">
      <c r="A667" s="706" t="s">
        <v>683</v>
      </c>
      <c r="B667" s="707" t="s">
        <v>694</v>
      </c>
      <c r="C667" s="708"/>
      <c r="D667" s="121"/>
      <c r="E667" s="121"/>
    </row>
    <row r="668" spans="1:5" s="139" customFormat="1" ht="16.149999999999999" customHeight="1" x14ac:dyDescent="0.25">
      <c r="A668" s="706"/>
      <c r="B668" s="713" t="s">
        <v>680</v>
      </c>
      <c r="C668" s="708"/>
      <c r="D668" s="121"/>
      <c r="E668" s="121"/>
    </row>
    <row r="669" spans="1:5" s="139" customFormat="1" ht="16.149999999999999" customHeight="1" x14ac:dyDescent="0.25">
      <c r="A669" s="706" t="s">
        <v>24</v>
      </c>
      <c r="B669" s="709" t="s">
        <v>686</v>
      </c>
      <c r="C669" s="708"/>
      <c r="D669" s="121"/>
      <c r="E669" s="121"/>
    </row>
    <row r="670" spans="1:5" s="139" customFormat="1" ht="16.149999999999999" customHeight="1" x14ac:dyDescent="0.25">
      <c r="A670" s="706"/>
      <c r="B670" s="709" t="s">
        <v>778</v>
      </c>
      <c r="C670" s="708"/>
      <c r="D670" s="121"/>
      <c r="E670" s="121"/>
    </row>
    <row r="671" spans="1:5" s="139" customFormat="1" ht="16.149999999999999" customHeight="1" x14ac:dyDescent="0.25">
      <c r="A671" s="706"/>
      <c r="B671" s="709" t="s">
        <v>1360</v>
      </c>
      <c r="C671" s="708"/>
      <c r="E671" s="121"/>
    </row>
    <row r="672" spans="1:5" s="139" customFormat="1" ht="16.149999999999999" customHeight="1" x14ac:dyDescent="0.25">
      <c r="A672" s="706" t="s">
        <v>24</v>
      </c>
      <c r="B672" s="709" t="s">
        <v>687</v>
      </c>
      <c r="C672" s="708"/>
      <c r="D672" s="121"/>
      <c r="E672" s="121"/>
    </row>
    <row r="673" spans="1:5" s="139" customFormat="1" ht="16.149999999999999" customHeight="1" x14ac:dyDescent="0.25">
      <c r="A673" s="706"/>
      <c r="B673" s="709" t="s">
        <v>688</v>
      </c>
      <c r="C673" s="708"/>
      <c r="D673" s="121"/>
      <c r="E673" s="121"/>
    </row>
    <row r="674" spans="1:5" s="139" customFormat="1" ht="16.149999999999999" customHeight="1" x14ac:dyDescent="0.25">
      <c r="A674" s="706" t="s">
        <v>24</v>
      </c>
      <c r="B674" s="709" t="s">
        <v>684</v>
      </c>
      <c r="C674" s="708"/>
      <c r="D674" s="121"/>
      <c r="E674" s="121"/>
    </row>
    <row r="675" spans="1:5" s="139" customFormat="1" ht="16.149999999999999" customHeight="1" x14ac:dyDescent="0.25">
      <c r="A675" s="706" t="s">
        <v>24</v>
      </c>
      <c r="B675" s="709" t="s">
        <v>685</v>
      </c>
      <c r="C675" s="708"/>
      <c r="D675" s="121"/>
      <c r="E675" s="121"/>
    </row>
    <row r="676" spans="1:5" s="139" customFormat="1" ht="16.149999999999999" customHeight="1" x14ac:dyDescent="0.25">
      <c r="A676" s="706" t="s">
        <v>24</v>
      </c>
      <c r="B676" s="709" t="s">
        <v>689</v>
      </c>
      <c r="C676" s="708"/>
      <c r="D676" s="121"/>
      <c r="E676" s="121"/>
    </row>
    <row r="677" spans="1:5" s="139" customFormat="1" ht="16.149999999999999" customHeight="1" x14ac:dyDescent="0.25">
      <c r="A677" s="706"/>
      <c r="B677" s="709" t="s">
        <v>690</v>
      </c>
      <c r="C677" s="708"/>
      <c r="D677" s="121"/>
      <c r="E677" s="121"/>
    </row>
    <row r="678" spans="1:5" s="139" customFormat="1" ht="16.149999999999999" customHeight="1" x14ac:dyDescent="0.25">
      <c r="A678" s="706" t="s">
        <v>24</v>
      </c>
      <c r="B678" s="709" t="s">
        <v>691</v>
      </c>
      <c r="C678" s="708"/>
      <c r="D678" s="121"/>
      <c r="E678" s="121"/>
    </row>
    <row r="679" spans="1:5" s="139" customFormat="1" ht="16.149999999999999" customHeight="1" x14ac:dyDescent="0.25">
      <c r="A679" s="706"/>
      <c r="B679" s="714" t="s">
        <v>692</v>
      </c>
      <c r="C679" s="708"/>
      <c r="D679" s="121"/>
      <c r="E679" s="121"/>
    </row>
    <row r="680" spans="1:5" s="139" customFormat="1" ht="16.149999999999999" customHeight="1" x14ac:dyDescent="0.25">
      <c r="A680" s="706"/>
      <c r="B680" s="714" t="s">
        <v>693</v>
      </c>
      <c r="C680" s="708"/>
      <c r="D680" s="121"/>
      <c r="E680" s="121"/>
    </row>
    <row r="681" spans="1:5" s="139" customFormat="1" ht="16.149999999999999" customHeight="1" x14ac:dyDescent="0.2">
      <c r="A681" s="706" t="s">
        <v>57</v>
      </c>
      <c r="B681" s="709" t="s">
        <v>151</v>
      </c>
      <c r="C681" s="711">
        <v>764.75</v>
      </c>
      <c r="D681" s="171"/>
      <c r="E681" s="172" t="str">
        <f>IF(D681&gt;0,D681*C681,"")</f>
        <v/>
      </c>
    </row>
    <row r="682" spans="1:5" s="139" customFormat="1" ht="16.149999999999999" customHeight="1" x14ac:dyDescent="0.25">
      <c r="A682" s="140"/>
      <c r="C682" s="174"/>
      <c r="D682" s="141"/>
      <c r="E682" s="121"/>
    </row>
    <row r="683" spans="1:5" s="139" customFormat="1" ht="16.149999999999999" customHeight="1" x14ac:dyDescent="0.25">
      <c r="A683" s="140"/>
      <c r="C683" s="174"/>
      <c r="D683" s="141"/>
      <c r="E683" s="121"/>
    </row>
    <row r="684" spans="1:5" s="139" customFormat="1" ht="16.149999999999999" customHeight="1" x14ac:dyDescent="0.25">
      <c r="A684" s="140"/>
      <c r="C684" s="174"/>
      <c r="D684" s="141"/>
      <c r="E684" s="121"/>
    </row>
    <row r="685" spans="1:5" s="139" customFormat="1" ht="16.149999999999999" customHeight="1" x14ac:dyDescent="0.25">
      <c r="A685" s="140"/>
      <c r="C685" s="174"/>
      <c r="D685" s="141"/>
      <c r="E685" s="121"/>
    </row>
    <row r="686" spans="1:5" s="97" customFormat="1" ht="15" x14ac:dyDescent="0.25">
      <c r="A686" s="146"/>
      <c r="B686" s="97" t="s">
        <v>30</v>
      </c>
      <c r="C686" s="174"/>
      <c r="D686" s="158"/>
      <c r="E686" s="147"/>
    </row>
    <row r="687" spans="1:5" s="139" customFormat="1" ht="15" x14ac:dyDescent="0.25">
      <c r="A687" s="140" t="s">
        <v>24</v>
      </c>
      <c r="B687" s="139" t="s">
        <v>1216</v>
      </c>
      <c r="C687" s="174"/>
      <c r="D687" s="141"/>
      <c r="E687" s="121"/>
    </row>
    <row r="688" spans="1:5" s="139" customFormat="1" ht="15" x14ac:dyDescent="0.25">
      <c r="A688" s="140"/>
      <c r="B688" s="139" t="s">
        <v>1217</v>
      </c>
      <c r="C688" s="174"/>
      <c r="D688" s="141"/>
      <c r="E688" s="121"/>
    </row>
    <row r="689" spans="1:5" s="139" customFormat="1" ht="15" x14ac:dyDescent="0.25">
      <c r="A689" s="140"/>
      <c r="B689" s="139" t="s">
        <v>1284</v>
      </c>
      <c r="C689" s="174"/>
      <c r="D689" s="141"/>
      <c r="E689" s="121"/>
    </row>
    <row r="690" spans="1:5" s="139" customFormat="1" ht="15" x14ac:dyDescent="0.25">
      <c r="A690" s="140" t="s">
        <v>24</v>
      </c>
      <c r="B690" s="139" t="s">
        <v>1285</v>
      </c>
      <c r="C690" s="174"/>
      <c r="D690" s="141"/>
      <c r="E690" s="121"/>
    </row>
    <row r="691" spans="1:5" s="139" customFormat="1" ht="15" x14ac:dyDescent="0.25">
      <c r="A691" s="140"/>
      <c r="B691" s="139" t="s">
        <v>1286</v>
      </c>
      <c r="C691" s="174"/>
      <c r="D691" s="141"/>
      <c r="E691" s="121"/>
    </row>
    <row r="692" spans="1:5" s="139" customFormat="1" ht="15" x14ac:dyDescent="0.25">
      <c r="A692" s="140" t="s">
        <v>24</v>
      </c>
      <c r="B692" s="139" t="s">
        <v>1218</v>
      </c>
      <c r="C692" s="174"/>
      <c r="D692" s="141"/>
      <c r="E692" s="121"/>
    </row>
    <row r="693" spans="1:5" s="139" customFormat="1" ht="15" x14ac:dyDescent="0.25">
      <c r="A693" s="140"/>
      <c r="B693" s="139" t="s">
        <v>1219</v>
      </c>
      <c r="C693" s="174"/>
      <c r="D693" s="141"/>
      <c r="E693" s="121"/>
    </row>
    <row r="694" spans="1:5" s="139" customFormat="1" ht="15" x14ac:dyDescent="0.25">
      <c r="A694" s="140" t="s">
        <v>24</v>
      </c>
      <c r="B694" s="139" t="s">
        <v>3272</v>
      </c>
      <c r="C694" s="174"/>
      <c r="D694" s="141"/>
      <c r="E694" s="121"/>
    </row>
    <row r="695" spans="1:5" s="139" customFormat="1" ht="15" x14ac:dyDescent="0.25">
      <c r="A695" s="140"/>
      <c r="B695" s="139" t="s">
        <v>3273</v>
      </c>
      <c r="C695" s="174"/>
      <c r="D695" s="141"/>
      <c r="E695" s="121"/>
    </row>
    <row r="696" spans="1:5" ht="16.149999999999999" customHeight="1" x14ac:dyDescent="0.25">
      <c r="B696" s="149" t="s">
        <v>3274</v>
      </c>
      <c r="C696" s="174"/>
    </row>
    <row r="697" spans="1:5" ht="16.149999999999999" customHeight="1" x14ac:dyDescent="0.25">
      <c r="B697" s="149"/>
      <c r="C697" s="174"/>
    </row>
    <row r="698" spans="1:5" ht="16.149999999999999" customHeight="1" x14ac:dyDescent="0.25">
      <c r="A698" s="706">
        <v>3</v>
      </c>
      <c r="B698" s="714" t="s">
        <v>1220</v>
      </c>
      <c r="C698" s="708"/>
    </row>
    <row r="699" spans="1:5" ht="16.149999999999999" customHeight="1" x14ac:dyDescent="0.25">
      <c r="A699" s="706"/>
      <c r="B699" s="714" t="s">
        <v>812</v>
      </c>
      <c r="C699" s="708"/>
    </row>
    <row r="700" spans="1:5" ht="16.149999999999999" customHeight="1" x14ac:dyDescent="0.25">
      <c r="A700" s="706" t="s">
        <v>24</v>
      </c>
      <c r="B700" s="714" t="s">
        <v>1221</v>
      </c>
      <c r="C700" s="708"/>
    </row>
    <row r="701" spans="1:5" ht="16.149999999999999" customHeight="1" x14ac:dyDescent="0.25">
      <c r="A701" s="706" t="s">
        <v>24</v>
      </c>
      <c r="B701" s="714" t="s">
        <v>1223</v>
      </c>
      <c r="C701" s="708"/>
    </row>
    <row r="702" spans="1:5" ht="16.149999999999999" customHeight="1" x14ac:dyDescent="0.25">
      <c r="A702" s="706"/>
      <c r="B702" s="714" t="s">
        <v>1224</v>
      </c>
      <c r="C702" s="708"/>
    </row>
    <row r="703" spans="1:5" ht="16.149999999999999" customHeight="1" x14ac:dyDescent="0.25">
      <c r="A703" s="706" t="s">
        <v>24</v>
      </c>
      <c r="B703" s="714" t="s">
        <v>1222</v>
      </c>
      <c r="C703" s="708"/>
    </row>
    <row r="704" spans="1:5" ht="16.149999999999999" customHeight="1" x14ac:dyDescent="0.25">
      <c r="A704" s="706" t="s">
        <v>24</v>
      </c>
      <c r="B704" s="714" t="s">
        <v>1225</v>
      </c>
      <c r="C704" s="708"/>
    </row>
    <row r="705" spans="1:5" s="139" customFormat="1" ht="16.149999999999999" customHeight="1" x14ac:dyDescent="0.2">
      <c r="A705" s="706" t="s">
        <v>57</v>
      </c>
      <c r="B705" s="709" t="s">
        <v>151</v>
      </c>
      <c r="C705" s="711">
        <v>7.36</v>
      </c>
      <c r="D705" s="171"/>
      <c r="E705" s="172" t="str">
        <f>IF(D705&gt;0,D705*C705,"")</f>
        <v/>
      </c>
    </row>
    <row r="706" spans="1:5" s="139" customFormat="1" ht="16.149999999999999" customHeight="1" x14ac:dyDescent="0.25">
      <c r="A706" s="140"/>
      <c r="C706" s="174"/>
      <c r="D706" s="141"/>
      <c r="E706" s="121"/>
    </row>
    <row r="707" spans="1:5" ht="16.149999999999999" customHeight="1" x14ac:dyDescent="0.25">
      <c r="A707" s="136">
        <v>4</v>
      </c>
      <c r="B707" s="149" t="s">
        <v>1304</v>
      </c>
      <c r="C707" s="174"/>
    </row>
    <row r="708" spans="1:5" ht="16.149999999999999" customHeight="1" x14ac:dyDescent="0.25">
      <c r="B708" s="149" t="s">
        <v>1306</v>
      </c>
      <c r="C708" s="174"/>
    </row>
    <row r="709" spans="1:5" ht="16.149999999999999" customHeight="1" x14ac:dyDescent="0.25">
      <c r="A709" s="136" t="s">
        <v>24</v>
      </c>
      <c r="B709" s="149" t="s">
        <v>686</v>
      </c>
      <c r="C709" s="174"/>
    </row>
    <row r="710" spans="1:5" ht="16.149999999999999" customHeight="1" x14ac:dyDescent="0.25">
      <c r="B710" s="149" t="s">
        <v>778</v>
      </c>
      <c r="C710" s="174"/>
    </row>
    <row r="711" spans="1:5" ht="16.149999999999999" customHeight="1" x14ac:dyDescent="0.25">
      <c r="B711" s="149" t="s">
        <v>779</v>
      </c>
      <c r="C711" s="174"/>
    </row>
    <row r="712" spans="1:5" ht="16.149999999999999" customHeight="1" x14ac:dyDescent="0.25">
      <c r="A712" s="136" t="s">
        <v>24</v>
      </c>
      <c r="B712" s="149" t="s">
        <v>687</v>
      </c>
      <c r="C712" s="174"/>
    </row>
    <row r="713" spans="1:5" ht="16.149999999999999" customHeight="1" x14ac:dyDescent="0.25">
      <c r="B713" s="149" t="s">
        <v>1305</v>
      </c>
      <c r="C713" s="174"/>
    </row>
    <row r="714" spans="1:5" ht="16.149999999999999" customHeight="1" x14ac:dyDescent="0.25">
      <c r="A714" s="136" t="s">
        <v>24</v>
      </c>
      <c r="B714" s="149" t="s">
        <v>684</v>
      </c>
      <c r="C714" s="174"/>
    </row>
    <row r="715" spans="1:5" ht="16.149999999999999" customHeight="1" x14ac:dyDescent="0.25">
      <c r="A715" s="136" t="s">
        <v>24</v>
      </c>
      <c r="B715" s="149" t="s">
        <v>685</v>
      </c>
      <c r="C715" s="174"/>
    </row>
    <row r="716" spans="1:5" s="139" customFormat="1" ht="16.149999999999999" customHeight="1" x14ac:dyDescent="0.25">
      <c r="A716" s="140" t="s">
        <v>24</v>
      </c>
      <c r="B716" s="153" t="s">
        <v>1361</v>
      </c>
      <c r="C716" s="174"/>
      <c r="D716" s="121"/>
      <c r="E716" s="121"/>
    </row>
    <row r="717" spans="1:5" s="139" customFormat="1" ht="16.149999999999999" customHeight="1" x14ac:dyDescent="0.2">
      <c r="A717" s="140" t="s">
        <v>57</v>
      </c>
      <c r="B717" s="139" t="s">
        <v>151</v>
      </c>
      <c r="C717" s="138">
        <v>25</v>
      </c>
      <c r="D717" s="171"/>
      <c r="E717" s="172" t="str">
        <f>IF(D717&gt;0,D717*C717,"")</f>
        <v/>
      </c>
    </row>
    <row r="718" spans="1:5" ht="16.149999999999999" customHeight="1" x14ac:dyDescent="0.25">
      <c r="B718" s="149"/>
      <c r="C718" s="174"/>
    </row>
    <row r="719" spans="1:5" s="94" customFormat="1" ht="16.149999999999999" customHeight="1" thickBot="1" x14ac:dyDescent="0.3">
      <c r="A719" s="151"/>
      <c r="B719" s="128" t="s">
        <v>197</v>
      </c>
      <c r="C719" s="145"/>
      <c r="D719" s="145"/>
      <c r="E719" s="125">
        <f>SUM(E646:E718)</f>
        <v>0</v>
      </c>
    </row>
    <row r="720" spans="1:5" s="94" customFormat="1" ht="16.149999999999999" customHeight="1" thickTop="1" x14ac:dyDescent="0.25">
      <c r="A720" s="159"/>
      <c r="B720" s="105"/>
      <c r="C720" s="174"/>
      <c r="D720" s="119"/>
      <c r="E720" s="102"/>
    </row>
    <row r="721" spans="1:5" s="94" customFormat="1" ht="16.149999999999999" customHeight="1" x14ac:dyDescent="0.25">
      <c r="A721" s="159"/>
      <c r="B721" s="105"/>
      <c r="C721" s="174"/>
      <c r="D721" s="119"/>
      <c r="E721" s="102"/>
    </row>
    <row r="722" spans="1:5" s="97" customFormat="1" ht="16.149999999999999" customHeight="1" x14ac:dyDescent="0.25">
      <c r="A722" s="146" t="s">
        <v>153</v>
      </c>
      <c r="B722" s="97" t="s">
        <v>1311</v>
      </c>
      <c r="C722" s="174"/>
      <c r="D722" s="121"/>
      <c r="E722" s="147"/>
    </row>
    <row r="723" spans="1:5" s="139" customFormat="1" ht="16.149999999999999" customHeight="1" x14ac:dyDescent="0.25">
      <c r="A723" s="140"/>
      <c r="C723" s="174"/>
      <c r="D723" s="160"/>
      <c r="E723" s="160"/>
    </row>
    <row r="724" spans="1:5" s="139" customFormat="1" ht="15" x14ac:dyDescent="0.25">
      <c r="A724" s="140"/>
      <c r="B724" s="97" t="s">
        <v>25</v>
      </c>
      <c r="C724" s="174"/>
      <c r="D724" s="121"/>
      <c r="E724" s="121"/>
    </row>
    <row r="725" spans="1:5" s="139" customFormat="1" ht="15" x14ac:dyDescent="0.25">
      <c r="A725" s="140"/>
      <c r="B725" s="139" t="s">
        <v>58</v>
      </c>
      <c r="C725" s="174"/>
      <c r="D725" s="121"/>
      <c r="E725" s="121"/>
    </row>
    <row r="726" spans="1:5" s="139" customFormat="1" ht="15" x14ac:dyDescent="0.25">
      <c r="A726" s="140" t="s">
        <v>24</v>
      </c>
      <c r="B726" s="139" t="s">
        <v>39</v>
      </c>
      <c r="C726" s="174"/>
      <c r="D726" s="121"/>
      <c r="E726" s="121"/>
    </row>
    <row r="727" spans="1:5" s="139" customFormat="1" ht="15" x14ac:dyDescent="0.25">
      <c r="A727" s="140" t="s">
        <v>24</v>
      </c>
      <c r="B727" s="139" t="s">
        <v>165</v>
      </c>
      <c r="C727" s="174"/>
      <c r="D727" s="121"/>
      <c r="E727" s="121"/>
    </row>
    <row r="728" spans="1:5" s="139" customFormat="1" ht="15" x14ac:dyDescent="0.25">
      <c r="A728" s="140" t="s">
        <v>24</v>
      </c>
      <c r="B728" s="139" t="s">
        <v>187</v>
      </c>
      <c r="C728" s="174"/>
      <c r="D728" s="121"/>
      <c r="E728" s="121"/>
    </row>
    <row r="729" spans="1:5" s="139" customFormat="1" ht="15" x14ac:dyDescent="0.25">
      <c r="A729" s="140" t="s">
        <v>24</v>
      </c>
      <c r="B729" s="139" t="s">
        <v>597</v>
      </c>
      <c r="C729" s="174"/>
      <c r="D729" s="121"/>
      <c r="E729" s="121"/>
    </row>
    <row r="730" spans="1:5" s="139" customFormat="1" ht="15" x14ac:dyDescent="0.25">
      <c r="A730" s="140" t="s">
        <v>24</v>
      </c>
      <c r="B730" s="139" t="s">
        <v>1314</v>
      </c>
      <c r="C730" s="174"/>
      <c r="D730" s="121"/>
      <c r="E730" s="121"/>
    </row>
    <row r="731" spans="1:5" s="139" customFormat="1" ht="15" x14ac:dyDescent="0.25">
      <c r="A731" s="140"/>
      <c r="B731" s="139" t="s">
        <v>1315</v>
      </c>
      <c r="C731" s="174"/>
      <c r="D731" s="121"/>
      <c r="E731" s="121"/>
    </row>
    <row r="732" spans="1:5" s="139" customFormat="1" ht="15" x14ac:dyDescent="0.25">
      <c r="A732" s="140"/>
      <c r="B732" s="139" t="s">
        <v>1316</v>
      </c>
      <c r="C732" s="174"/>
      <c r="D732" s="121"/>
      <c r="E732" s="121"/>
    </row>
    <row r="733" spans="1:5" s="139" customFormat="1" ht="15" x14ac:dyDescent="0.25">
      <c r="A733" s="140"/>
      <c r="B733" s="139" t="s">
        <v>1317</v>
      </c>
      <c r="C733" s="174"/>
      <c r="D733" s="121"/>
      <c r="E733" s="121"/>
    </row>
    <row r="734" spans="1:5" s="139" customFormat="1" ht="15" x14ac:dyDescent="0.25">
      <c r="A734" s="140" t="s">
        <v>24</v>
      </c>
      <c r="B734" s="139" t="s">
        <v>1318</v>
      </c>
      <c r="C734" s="174"/>
      <c r="D734" s="121"/>
      <c r="E734" s="121"/>
    </row>
    <row r="735" spans="1:5" s="139" customFormat="1" ht="16.149999999999999" customHeight="1" x14ac:dyDescent="0.25">
      <c r="A735" s="140"/>
      <c r="C735" s="174"/>
      <c r="D735" s="121"/>
      <c r="E735" s="141"/>
    </row>
    <row r="736" spans="1:5" s="139" customFormat="1" ht="15" x14ac:dyDescent="0.25">
      <c r="A736" s="140"/>
      <c r="B736" s="97" t="s">
        <v>30</v>
      </c>
      <c r="C736" s="174"/>
      <c r="D736" s="121"/>
      <c r="E736" s="121"/>
    </row>
    <row r="737" spans="1:5" s="139" customFormat="1" ht="15" x14ac:dyDescent="0.25">
      <c r="A737" s="140" t="s">
        <v>24</v>
      </c>
      <c r="B737" s="139" t="s">
        <v>1053</v>
      </c>
      <c r="C737" s="174"/>
      <c r="D737" s="121"/>
      <c r="E737" s="121"/>
    </row>
    <row r="738" spans="1:5" s="139" customFormat="1" ht="15" x14ac:dyDescent="0.25">
      <c r="A738" s="140"/>
      <c r="B738" s="139" t="s">
        <v>1059</v>
      </c>
      <c r="C738" s="174"/>
      <c r="D738" s="121"/>
      <c r="E738" s="121"/>
    </row>
    <row r="739" spans="1:5" s="139" customFormat="1" ht="15" x14ac:dyDescent="0.25">
      <c r="A739" s="140"/>
      <c r="B739" s="139" t="s">
        <v>1060</v>
      </c>
      <c r="C739" s="174"/>
      <c r="D739" s="121"/>
      <c r="E739" s="121"/>
    </row>
    <row r="740" spans="1:5" s="139" customFormat="1" ht="15" x14ac:dyDescent="0.25">
      <c r="A740" s="140"/>
      <c r="B740" s="139" t="s">
        <v>1061</v>
      </c>
      <c r="C740" s="174"/>
      <c r="D740" s="121"/>
      <c r="E740" s="121"/>
    </row>
    <row r="741" spans="1:5" s="139" customFormat="1" ht="15" x14ac:dyDescent="0.25">
      <c r="A741" s="140"/>
      <c r="B741" s="139" t="s">
        <v>1062</v>
      </c>
      <c r="C741" s="174"/>
      <c r="D741" s="121"/>
      <c r="E741" s="121"/>
    </row>
    <row r="742" spans="1:5" s="139" customFormat="1" ht="15" x14ac:dyDescent="0.25">
      <c r="A742" s="140"/>
      <c r="B742" s="139" t="s">
        <v>1054</v>
      </c>
      <c r="C742" s="174"/>
      <c r="D742" s="121"/>
      <c r="E742" s="121"/>
    </row>
    <row r="743" spans="1:5" s="139" customFormat="1" ht="15" x14ac:dyDescent="0.25">
      <c r="A743" s="140"/>
      <c r="B743" s="139" t="s">
        <v>1055</v>
      </c>
      <c r="C743" s="174"/>
      <c r="D743" s="121"/>
      <c r="E743" s="121"/>
    </row>
    <row r="744" spans="1:5" s="139" customFormat="1" ht="15" x14ac:dyDescent="0.25">
      <c r="A744" s="140"/>
      <c r="B744" s="139" t="s">
        <v>1056</v>
      </c>
      <c r="C744" s="174"/>
      <c r="D744" s="121"/>
      <c r="E744" s="121"/>
    </row>
    <row r="745" spans="1:5" s="139" customFormat="1" ht="15" x14ac:dyDescent="0.25">
      <c r="A745" s="140"/>
      <c r="B745" s="139" t="s">
        <v>1057</v>
      </c>
      <c r="C745" s="174"/>
      <c r="D745" s="121"/>
      <c r="E745" s="121"/>
    </row>
    <row r="746" spans="1:5" s="139" customFormat="1" ht="15" x14ac:dyDescent="0.25">
      <c r="A746" s="140"/>
      <c r="B746" s="139" t="s">
        <v>1058</v>
      </c>
      <c r="C746" s="174"/>
      <c r="D746" s="121"/>
      <c r="E746" s="121"/>
    </row>
    <row r="747" spans="1:5" s="139" customFormat="1" ht="16.149999999999999" customHeight="1" x14ac:dyDescent="0.25">
      <c r="A747" s="140"/>
      <c r="C747" s="174"/>
      <c r="D747" s="121"/>
      <c r="E747" s="141"/>
    </row>
    <row r="748" spans="1:5" s="139" customFormat="1" ht="16.149999999999999" customHeight="1" x14ac:dyDescent="0.25">
      <c r="A748" s="140"/>
      <c r="B748" s="97" t="s">
        <v>707</v>
      </c>
      <c r="C748" s="174"/>
      <c r="D748" s="121"/>
      <c r="E748" s="141"/>
    </row>
    <row r="749" spans="1:5" s="139" customFormat="1" ht="16.149999999999999" customHeight="1" x14ac:dyDescent="0.25">
      <c r="A749" s="140"/>
      <c r="C749" s="174"/>
      <c r="D749" s="141"/>
      <c r="E749" s="121"/>
    </row>
    <row r="750" spans="1:5" s="139" customFormat="1" ht="16.149999999999999" customHeight="1" x14ac:dyDescent="0.25">
      <c r="A750" s="140">
        <v>1</v>
      </c>
      <c r="B750" s="139" t="s">
        <v>1063</v>
      </c>
      <c r="C750" s="174"/>
      <c r="D750" s="141"/>
      <c r="E750" s="121"/>
    </row>
    <row r="751" spans="1:5" s="139" customFormat="1" ht="16.149999999999999" customHeight="1" x14ac:dyDescent="0.25">
      <c r="A751" s="140"/>
      <c r="B751" s="139" t="s">
        <v>1064</v>
      </c>
      <c r="C751" s="174"/>
      <c r="D751" s="141"/>
      <c r="E751" s="121"/>
    </row>
    <row r="752" spans="1:5" s="139" customFormat="1" ht="16.149999999999999" customHeight="1" x14ac:dyDescent="0.25">
      <c r="A752" s="140"/>
      <c r="B752" s="139" t="s">
        <v>1065</v>
      </c>
      <c r="C752" s="174"/>
      <c r="D752" s="141"/>
      <c r="E752" s="121"/>
    </row>
    <row r="753" spans="1:5" s="139" customFormat="1" ht="16.149999999999999" customHeight="1" x14ac:dyDescent="0.25">
      <c r="A753" s="140"/>
      <c r="B753" s="139" t="s">
        <v>1066</v>
      </c>
      <c r="C753" s="174"/>
      <c r="D753" s="141"/>
      <c r="E753" s="121"/>
    </row>
    <row r="754" spans="1:5" s="139" customFormat="1" ht="16.149999999999999" customHeight="1" x14ac:dyDescent="0.25">
      <c r="A754" s="140"/>
      <c r="B754" s="139" t="s">
        <v>1067</v>
      </c>
      <c r="C754" s="174"/>
      <c r="D754" s="141"/>
      <c r="E754" s="121"/>
    </row>
    <row r="755" spans="1:5" s="139" customFormat="1" ht="16.149999999999999" customHeight="1" x14ac:dyDescent="0.25">
      <c r="A755" s="140"/>
      <c r="B755" s="139" t="s">
        <v>1068</v>
      </c>
      <c r="C755" s="174"/>
      <c r="D755" s="141"/>
      <c r="E755" s="121"/>
    </row>
    <row r="756" spans="1:5" s="139" customFormat="1" ht="16.149999999999999" customHeight="1" x14ac:dyDescent="0.25">
      <c r="A756" s="140"/>
      <c r="B756" s="139" t="s">
        <v>1069</v>
      </c>
      <c r="C756" s="174"/>
      <c r="D756" s="141"/>
      <c r="E756" s="121"/>
    </row>
    <row r="757" spans="1:5" s="139" customFormat="1" ht="16.149999999999999" customHeight="1" x14ac:dyDescent="0.25">
      <c r="A757" s="140"/>
      <c r="B757" s="139" t="s">
        <v>1070</v>
      </c>
      <c r="C757" s="174"/>
      <c r="D757" s="141"/>
      <c r="E757" s="121"/>
    </row>
    <row r="758" spans="1:5" s="139" customFormat="1" ht="16.149999999999999" customHeight="1" x14ac:dyDescent="0.25">
      <c r="A758" s="140"/>
      <c r="B758" s="139" t="s">
        <v>1071</v>
      </c>
      <c r="C758" s="174"/>
      <c r="D758" s="141"/>
      <c r="E758" s="121"/>
    </row>
    <row r="759" spans="1:5" s="139" customFormat="1" ht="16.149999999999999" customHeight="1" x14ac:dyDescent="0.25">
      <c r="A759" s="140"/>
      <c r="B759" s="139" t="s">
        <v>1072</v>
      </c>
      <c r="C759" s="174"/>
      <c r="D759" s="141"/>
      <c r="E759" s="121"/>
    </row>
    <row r="760" spans="1:5" s="139" customFormat="1" ht="16.149999999999999" customHeight="1" x14ac:dyDescent="0.25">
      <c r="A760" s="140"/>
      <c r="B760" s="139" t="s">
        <v>1073</v>
      </c>
      <c r="C760" s="174"/>
      <c r="D760" s="141"/>
      <c r="E760" s="121"/>
    </row>
    <row r="761" spans="1:5" s="139" customFormat="1" ht="16.149999999999999" customHeight="1" x14ac:dyDescent="0.25">
      <c r="A761" s="140"/>
      <c r="B761" s="139" t="s">
        <v>1074</v>
      </c>
      <c r="C761" s="174"/>
      <c r="D761" s="141"/>
      <c r="E761" s="121"/>
    </row>
    <row r="762" spans="1:5" s="139" customFormat="1" ht="16.149999999999999" customHeight="1" x14ac:dyDescent="0.25">
      <c r="A762" s="140"/>
      <c r="B762" s="139" t="s">
        <v>1075</v>
      </c>
      <c r="C762" s="174"/>
      <c r="D762" s="141"/>
      <c r="E762" s="121"/>
    </row>
    <row r="763" spans="1:5" s="139" customFormat="1" ht="16.149999999999999" customHeight="1" x14ac:dyDescent="0.2">
      <c r="A763" s="140" t="s">
        <v>57</v>
      </c>
      <c r="B763" s="139" t="s">
        <v>151</v>
      </c>
      <c r="C763" s="138">
        <v>1234.3</v>
      </c>
      <c r="D763" s="171"/>
      <c r="E763" s="172" t="str">
        <f>IF(D763&gt;0,D763*C763,"")</f>
        <v/>
      </c>
    </row>
    <row r="764" spans="1:5" s="139" customFormat="1" ht="16.149999999999999" customHeight="1" x14ac:dyDescent="0.25">
      <c r="A764" s="140"/>
      <c r="C764" s="174"/>
      <c r="D764" s="141"/>
      <c r="E764" s="121"/>
    </row>
    <row r="765" spans="1:5" s="139" customFormat="1" ht="16.149999999999999" customHeight="1" x14ac:dyDescent="0.25">
      <c r="A765" s="140" t="s">
        <v>1154</v>
      </c>
      <c r="B765" s="139" t="s">
        <v>3294</v>
      </c>
      <c r="C765" s="174"/>
      <c r="D765" s="141"/>
      <c r="E765" s="121"/>
    </row>
    <row r="766" spans="1:5" s="139" customFormat="1" ht="16.149999999999999" customHeight="1" x14ac:dyDescent="0.25">
      <c r="A766" s="140"/>
      <c r="B766" s="139" t="s">
        <v>3277</v>
      </c>
      <c r="C766" s="174"/>
      <c r="D766" s="141"/>
      <c r="E766" s="121"/>
    </row>
    <row r="767" spans="1:5" s="139" customFormat="1" ht="16.149999999999999" customHeight="1" x14ac:dyDescent="0.25">
      <c r="A767" s="140"/>
      <c r="B767" s="139" t="s">
        <v>3275</v>
      </c>
      <c r="C767" s="174"/>
      <c r="D767" s="141"/>
      <c r="E767" s="121"/>
    </row>
    <row r="768" spans="1:5" s="139" customFormat="1" ht="16.149999999999999" customHeight="1" x14ac:dyDescent="0.25">
      <c r="A768" s="140"/>
      <c r="B768" s="139" t="s">
        <v>3276</v>
      </c>
      <c r="C768" s="174"/>
      <c r="D768" s="141"/>
      <c r="E768" s="121"/>
    </row>
    <row r="769" spans="1:5" s="139" customFormat="1" ht="16.149999999999999" customHeight="1" x14ac:dyDescent="0.2">
      <c r="A769" s="140" t="s">
        <v>57</v>
      </c>
      <c r="B769" s="139" t="s">
        <v>175</v>
      </c>
      <c r="C769" s="138">
        <v>50</v>
      </c>
      <c r="D769" s="171"/>
      <c r="E769" s="172" t="str">
        <f>IF(D769&gt;0,D769*C769,"")</f>
        <v/>
      </c>
    </row>
    <row r="770" spans="1:5" s="139" customFormat="1" ht="16.149999999999999" customHeight="1" x14ac:dyDescent="0.25">
      <c r="A770" s="140"/>
      <c r="C770" s="174"/>
      <c r="D770" s="141"/>
      <c r="E770" s="121"/>
    </row>
    <row r="771" spans="1:5" s="139" customFormat="1" ht="16.149999999999999" customHeight="1" x14ac:dyDescent="0.25">
      <c r="A771" s="140">
        <v>2</v>
      </c>
      <c r="B771" s="139" t="s">
        <v>1063</v>
      </c>
      <c r="C771" s="174"/>
      <c r="D771" s="141"/>
      <c r="E771" s="121"/>
    </row>
    <row r="772" spans="1:5" s="139" customFormat="1" ht="16.149999999999999" customHeight="1" x14ac:dyDescent="0.25">
      <c r="A772" s="140"/>
      <c r="B772" s="139" t="s">
        <v>1076</v>
      </c>
      <c r="C772" s="174"/>
      <c r="D772" s="141"/>
      <c r="E772" s="121"/>
    </row>
    <row r="773" spans="1:5" s="139" customFormat="1" ht="16.149999999999999" customHeight="1" x14ac:dyDescent="0.25">
      <c r="A773" s="140"/>
      <c r="B773" s="139" t="s">
        <v>1065</v>
      </c>
      <c r="C773" s="174"/>
      <c r="D773" s="141"/>
      <c r="E773" s="121"/>
    </row>
    <row r="774" spans="1:5" s="139" customFormat="1" ht="16.149999999999999" customHeight="1" x14ac:dyDescent="0.25">
      <c r="A774" s="140"/>
      <c r="B774" s="139" t="s">
        <v>1066</v>
      </c>
      <c r="C774" s="174"/>
      <c r="D774" s="141"/>
      <c r="E774" s="121"/>
    </row>
    <row r="775" spans="1:5" s="139" customFormat="1" ht="16.149999999999999" customHeight="1" x14ac:dyDescent="0.25">
      <c r="A775" s="140"/>
      <c r="B775" s="139" t="s">
        <v>1067</v>
      </c>
      <c r="C775" s="174"/>
      <c r="D775" s="141"/>
      <c r="E775" s="121"/>
    </row>
    <row r="776" spans="1:5" s="139" customFormat="1" ht="16.149999999999999" customHeight="1" x14ac:dyDescent="0.25">
      <c r="A776" s="140"/>
      <c r="B776" s="139" t="s">
        <v>1068</v>
      </c>
      <c r="C776" s="174"/>
      <c r="D776" s="141"/>
      <c r="E776" s="121"/>
    </row>
    <row r="777" spans="1:5" s="139" customFormat="1" ht="16.149999999999999" customHeight="1" x14ac:dyDescent="0.25">
      <c r="A777" s="140"/>
      <c r="B777" s="139" t="s">
        <v>1069</v>
      </c>
      <c r="C777" s="174"/>
      <c r="D777" s="141"/>
      <c r="E777" s="121"/>
    </row>
    <row r="778" spans="1:5" s="139" customFormat="1" ht="16.149999999999999" customHeight="1" x14ac:dyDescent="0.25">
      <c r="A778" s="140"/>
      <c r="B778" s="139" t="s">
        <v>1070</v>
      </c>
      <c r="C778" s="174"/>
      <c r="D778" s="141"/>
      <c r="E778" s="121"/>
    </row>
    <row r="779" spans="1:5" s="139" customFormat="1" ht="16.149999999999999" customHeight="1" x14ac:dyDescent="0.25">
      <c r="A779" s="140"/>
      <c r="B779" s="139" t="s">
        <v>1071</v>
      </c>
      <c r="C779" s="174"/>
      <c r="D779" s="141"/>
      <c r="E779" s="121"/>
    </row>
    <row r="780" spans="1:5" s="139" customFormat="1" ht="16.149999999999999" customHeight="1" x14ac:dyDescent="0.25">
      <c r="A780" s="140"/>
      <c r="B780" s="139" t="s">
        <v>1072</v>
      </c>
      <c r="C780" s="174"/>
      <c r="D780" s="141"/>
      <c r="E780" s="121"/>
    </row>
    <row r="781" spans="1:5" s="139" customFormat="1" ht="16.149999999999999" customHeight="1" x14ac:dyDescent="0.25">
      <c r="A781" s="140"/>
      <c r="B781" s="139" t="s">
        <v>1073</v>
      </c>
      <c r="C781" s="174"/>
      <c r="D781" s="141"/>
      <c r="E781" s="121"/>
    </row>
    <row r="782" spans="1:5" s="139" customFormat="1" ht="16.149999999999999" customHeight="1" x14ac:dyDescent="0.25">
      <c r="A782" s="140"/>
      <c r="B782" s="139" t="s">
        <v>1074</v>
      </c>
      <c r="C782" s="174"/>
      <c r="D782" s="141"/>
      <c r="E782" s="121"/>
    </row>
    <row r="783" spans="1:5" s="139" customFormat="1" ht="16.149999999999999" customHeight="1" x14ac:dyDescent="0.25">
      <c r="A783" s="140"/>
      <c r="B783" s="139" t="s">
        <v>1077</v>
      </c>
      <c r="C783" s="174"/>
      <c r="D783" s="141"/>
      <c r="E783" s="121"/>
    </row>
    <row r="784" spans="1:5" s="139" customFormat="1" ht="16.149999999999999" customHeight="1" x14ac:dyDescent="0.2">
      <c r="A784" s="140" t="s">
        <v>57</v>
      </c>
      <c r="B784" s="139" t="s">
        <v>151</v>
      </c>
      <c r="C784" s="138">
        <v>351.41</v>
      </c>
      <c r="D784" s="171"/>
      <c r="E784" s="172" t="str">
        <f>IF(D784&gt;0,D784*C784,"")</f>
        <v/>
      </c>
    </row>
    <row r="785" spans="1:5" s="139" customFormat="1" ht="16.149999999999999" customHeight="1" x14ac:dyDescent="0.25">
      <c r="A785" s="140"/>
      <c r="C785" s="174"/>
      <c r="D785" s="141"/>
      <c r="E785" s="121"/>
    </row>
    <row r="786" spans="1:5" s="139" customFormat="1" ht="16.149999999999999" customHeight="1" x14ac:dyDescent="0.25">
      <c r="A786" s="140"/>
      <c r="B786" s="97" t="s">
        <v>706</v>
      </c>
      <c r="C786" s="174"/>
      <c r="D786" s="141"/>
      <c r="E786" s="121"/>
    </row>
    <row r="787" spans="1:5" s="139" customFormat="1" ht="16.149999999999999" customHeight="1" x14ac:dyDescent="0.25">
      <c r="A787" s="140"/>
      <c r="C787" s="174"/>
      <c r="D787" s="141"/>
      <c r="E787" s="121"/>
    </row>
    <row r="788" spans="1:5" s="139" customFormat="1" ht="16.149999999999999" customHeight="1" x14ac:dyDescent="0.25">
      <c r="A788" s="140">
        <v>3</v>
      </c>
      <c r="B788" s="139" t="s">
        <v>1078</v>
      </c>
      <c r="C788" s="174"/>
      <c r="D788" s="141"/>
      <c r="E788" s="121"/>
    </row>
    <row r="789" spans="1:5" s="139" customFormat="1" ht="16.149999999999999" customHeight="1" x14ac:dyDescent="0.25">
      <c r="A789" s="140"/>
      <c r="B789" s="139" t="s">
        <v>1079</v>
      </c>
      <c r="C789" s="174"/>
      <c r="D789" s="141"/>
      <c r="E789" s="121"/>
    </row>
    <row r="790" spans="1:5" s="139" customFormat="1" ht="16.149999999999999" customHeight="1" x14ac:dyDescent="0.25">
      <c r="A790" s="140"/>
      <c r="B790" s="139" t="s">
        <v>1080</v>
      </c>
      <c r="C790" s="174"/>
      <c r="D790" s="141"/>
      <c r="E790" s="121"/>
    </row>
    <row r="791" spans="1:5" s="139" customFormat="1" ht="16.149999999999999" customHeight="1" x14ac:dyDescent="0.25">
      <c r="A791" s="140"/>
      <c r="B791" s="139" t="s">
        <v>1081</v>
      </c>
      <c r="C791" s="174"/>
      <c r="D791" s="141"/>
      <c r="E791" s="121"/>
    </row>
    <row r="792" spans="1:5" s="139" customFormat="1" ht="16.149999999999999" customHeight="1" x14ac:dyDescent="0.25">
      <c r="A792" s="140"/>
      <c r="B792" s="139" t="s">
        <v>1082</v>
      </c>
      <c r="C792" s="174"/>
      <c r="D792" s="141"/>
      <c r="E792" s="121"/>
    </row>
    <row r="793" spans="1:5" s="139" customFormat="1" ht="16.149999999999999" customHeight="1" x14ac:dyDescent="0.25">
      <c r="A793" s="140"/>
      <c r="B793" s="139" t="s">
        <v>1083</v>
      </c>
      <c r="C793" s="174"/>
      <c r="D793" s="141"/>
      <c r="E793" s="121"/>
    </row>
    <row r="794" spans="1:5" s="139" customFormat="1" ht="16.149999999999999" customHeight="1" x14ac:dyDescent="0.25">
      <c r="A794" s="140"/>
      <c r="B794" s="139" t="s">
        <v>1084</v>
      </c>
      <c r="C794" s="174"/>
      <c r="D794" s="141"/>
      <c r="E794" s="121"/>
    </row>
    <row r="795" spans="1:5" s="139" customFormat="1" ht="16.149999999999999" customHeight="1" x14ac:dyDescent="0.25">
      <c r="A795" s="140"/>
      <c r="B795" s="139" t="s">
        <v>1085</v>
      </c>
      <c r="C795" s="174"/>
      <c r="D795" s="141"/>
      <c r="E795" s="121"/>
    </row>
    <row r="796" spans="1:5" s="139" customFormat="1" ht="16.149999999999999" customHeight="1" x14ac:dyDescent="0.25">
      <c r="A796" s="140"/>
      <c r="B796" s="139" t="s">
        <v>1086</v>
      </c>
      <c r="C796" s="174"/>
      <c r="D796" s="141"/>
      <c r="E796" s="121"/>
    </row>
    <row r="797" spans="1:5" s="139" customFormat="1" ht="16.149999999999999" customHeight="1" x14ac:dyDescent="0.25">
      <c r="A797" s="140"/>
      <c r="B797" s="139" t="s">
        <v>1087</v>
      </c>
      <c r="C797" s="174"/>
      <c r="D797" s="141"/>
      <c r="E797" s="121"/>
    </row>
    <row r="798" spans="1:5" s="139" customFormat="1" ht="16.149999999999999" customHeight="1" x14ac:dyDescent="0.25">
      <c r="A798" s="140"/>
      <c r="B798" s="139" t="s">
        <v>1088</v>
      </c>
      <c r="C798" s="174"/>
      <c r="D798" s="141"/>
      <c r="E798" s="121"/>
    </row>
    <row r="799" spans="1:5" s="139" customFormat="1" ht="16.149999999999999" customHeight="1" x14ac:dyDescent="0.25">
      <c r="A799" s="140"/>
      <c r="B799" s="139" t="s">
        <v>1089</v>
      </c>
      <c r="C799" s="174"/>
      <c r="D799" s="141"/>
      <c r="E799" s="121"/>
    </row>
    <row r="800" spans="1:5" s="139" customFormat="1" ht="16.149999999999999" customHeight="1" x14ac:dyDescent="0.25">
      <c r="A800" s="140"/>
      <c r="B800" s="139" t="s">
        <v>1090</v>
      </c>
      <c r="C800" s="174"/>
      <c r="D800" s="141"/>
      <c r="E800" s="121"/>
    </row>
    <row r="801" spans="1:5" s="139" customFormat="1" ht="16.149999999999999" customHeight="1" x14ac:dyDescent="0.25">
      <c r="A801" s="140"/>
      <c r="B801" s="139" t="s">
        <v>1190</v>
      </c>
      <c r="C801" s="174"/>
      <c r="D801" s="141"/>
      <c r="E801" s="121"/>
    </row>
    <row r="802" spans="1:5" s="139" customFormat="1" ht="16.149999999999999" customHeight="1" x14ac:dyDescent="0.2">
      <c r="A802" s="140" t="s">
        <v>57</v>
      </c>
      <c r="B802" s="139" t="s">
        <v>151</v>
      </c>
      <c r="C802" s="138">
        <v>947.67</v>
      </c>
      <c r="D802" s="171"/>
      <c r="E802" s="172" t="str">
        <f>IF(D802&gt;0,D802*C802,"")</f>
        <v/>
      </c>
    </row>
    <row r="803" spans="1:5" s="139" customFormat="1" ht="16.149999999999999" customHeight="1" x14ac:dyDescent="0.25">
      <c r="A803" s="140"/>
      <c r="C803" s="174"/>
      <c r="D803" s="141"/>
      <c r="E803" s="121"/>
    </row>
    <row r="804" spans="1:5" s="139" customFormat="1" ht="16.149999999999999" customHeight="1" x14ac:dyDescent="0.25">
      <c r="A804" s="140" t="s">
        <v>3278</v>
      </c>
      <c r="B804" s="139" t="s">
        <v>3294</v>
      </c>
      <c r="C804" s="174"/>
      <c r="D804" s="141"/>
      <c r="E804" s="121"/>
    </row>
    <row r="805" spans="1:5" s="139" customFormat="1" ht="16.149999999999999" customHeight="1" x14ac:dyDescent="0.25">
      <c r="A805" s="140"/>
      <c r="B805" s="139" t="s">
        <v>3277</v>
      </c>
      <c r="C805" s="174"/>
      <c r="D805" s="141"/>
      <c r="E805" s="121"/>
    </row>
    <row r="806" spans="1:5" s="139" customFormat="1" ht="16.149999999999999" customHeight="1" x14ac:dyDescent="0.25">
      <c r="A806" s="140"/>
      <c r="B806" s="139" t="s">
        <v>3279</v>
      </c>
      <c r="C806" s="174"/>
      <c r="D806" s="141"/>
      <c r="E806" s="121"/>
    </row>
    <row r="807" spans="1:5" s="139" customFormat="1" ht="16.149999999999999" customHeight="1" x14ac:dyDescent="0.25">
      <c r="A807" s="140"/>
      <c r="B807" s="139" t="s">
        <v>3276</v>
      </c>
      <c r="C807" s="174"/>
      <c r="D807" s="141"/>
      <c r="E807" s="121"/>
    </row>
    <row r="808" spans="1:5" s="139" customFormat="1" ht="16.149999999999999" customHeight="1" x14ac:dyDescent="0.2">
      <c r="A808" s="140" t="s">
        <v>57</v>
      </c>
      <c r="B808" s="139" t="s">
        <v>175</v>
      </c>
      <c r="C808" s="138">
        <v>34</v>
      </c>
      <c r="D808" s="171"/>
      <c r="E808" s="172" t="str">
        <f>IF(D808&gt;0,D808*C808,"")</f>
        <v/>
      </c>
    </row>
    <row r="809" spans="1:5" s="139" customFormat="1" ht="16.149999999999999" customHeight="1" x14ac:dyDescent="0.25">
      <c r="A809" s="140"/>
      <c r="B809" s="97" t="s">
        <v>30</v>
      </c>
      <c r="C809" s="174"/>
      <c r="D809" s="121"/>
      <c r="E809" s="141"/>
    </row>
    <row r="810" spans="1:5" s="139" customFormat="1" ht="16.149999999999999" customHeight="1" x14ac:dyDescent="0.25">
      <c r="A810" s="140" t="s">
        <v>24</v>
      </c>
      <c r="B810" s="139" t="s">
        <v>705</v>
      </c>
      <c r="C810" s="174"/>
      <c r="D810" s="121"/>
      <c r="E810" s="141"/>
    </row>
    <row r="811" spans="1:5" s="139" customFormat="1" ht="16.149999999999999" customHeight="1" x14ac:dyDescent="0.25">
      <c r="A811" s="140" t="s">
        <v>24</v>
      </c>
      <c r="B811" s="139" t="s">
        <v>695</v>
      </c>
      <c r="C811" s="174"/>
      <c r="D811" s="121"/>
      <c r="E811" s="141"/>
    </row>
    <row r="812" spans="1:5" s="139" customFormat="1" ht="16.149999999999999" customHeight="1" x14ac:dyDescent="0.25">
      <c r="A812" s="140"/>
      <c r="C812" s="174"/>
      <c r="D812" s="141"/>
      <c r="E812" s="121"/>
    </row>
    <row r="813" spans="1:5" s="139" customFormat="1" ht="16.149999999999999" customHeight="1" x14ac:dyDescent="0.25">
      <c r="A813" s="140">
        <v>4</v>
      </c>
      <c r="B813" s="139" t="s">
        <v>784</v>
      </c>
      <c r="C813" s="174"/>
      <c r="D813" s="141"/>
      <c r="E813" s="121"/>
    </row>
    <row r="814" spans="1:5" s="139" customFormat="1" ht="16.149999999999999" customHeight="1" x14ac:dyDescent="0.25">
      <c r="A814" s="140"/>
      <c r="B814" s="139" t="s">
        <v>845</v>
      </c>
      <c r="C814" s="174"/>
      <c r="D814" s="141"/>
      <c r="E814" s="121"/>
    </row>
    <row r="815" spans="1:5" s="139" customFormat="1" ht="16.149999999999999" customHeight="1" x14ac:dyDescent="0.25">
      <c r="A815" s="140"/>
      <c r="B815" s="139" t="s">
        <v>785</v>
      </c>
      <c r="C815" s="174"/>
      <c r="D815" s="141"/>
      <c r="E815" s="121"/>
    </row>
    <row r="816" spans="1:5" s="139" customFormat="1" ht="16.149999999999999" customHeight="1" x14ac:dyDescent="0.2">
      <c r="A816" s="140" t="s">
        <v>57</v>
      </c>
      <c r="B816" s="139" t="s">
        <v>194</v>
      </c>
      <c r="C816" s="138">
        <v>1.6</v>
      </c>
      <c r="D816" s="171"/>
      <c r="E816" s="172" t="str">
        <f>IF(D816&gt;0,D816*C816,"")</f>
        <v/>
      </c>
    </row>
    <row r="817" spans="1:5" s="139" customFormat="1" ht="16.149999999999999" customHeight="1" x14ac:dyDescent="0.25">
      <c r="A817" s="140"/>
      <c r="C817" s="174"/>
      <c r="D817" s="141"/>
      <c r="E817" s="121"/>
    </row>
    <row r="818" spans="1:5" s="97" customFormat="1" ht="16.149999999999999" customHeight="1" thickBot="1" x14ac:dyDescent="0.3">
      <c r="A818" s="143"/>
      <c r="B818" s="144" t="s">
        <v>1312</v>
      </c>
      <c r="C818" s="145"/>
      <c r="D818" s="145"/>
      <c r="E818" s="145">
        <f>SUM(E747:E817)</f>
        <v>0</v>
      </c>
    </row>
    <row r="819" spans="1:5" s="97" customFormat="1" ht="16.149999999999999" customHeight="1" thickTop="1" x14ac:dyDescent="0.25">
      <c r="A819" s="10" t="s">
        <v>186</v>
      </c>
      <c r="B819" s="120" t="s">
        <v>608</v>
      </c>
      <c r="C819" s="174"/>
      <c r="D819" s="119"/>
      <c r="E819" s="119"/>
    </row>
    <row r="820" spans="1:5" s="97" customFormat="1" ht="16.149999999999999" customHeight="1" x14ac:dyDescent="0.25">
      <c r="A820" s="10"/>
      <c r="B820" s="120"/>
      <c r="C820" s="174"/>
      <c r="D820" s="119"/>
      <c r="E820" s="119"/>
    </row>
    <row r="821" spans="1:5" s="94" customFormat="1" ht="15" x14ac:dyDescent="0.25">
      <c r="A821" s="136"/>
      <c r="B821" s="94" t="s">
        <v>25</v>
      </c>
      <c r="C821" s="174"/>
      <c r="D821" s="107"/>
      <c r="E821" s="135"/>
    </row>
    <row r="822" spans="1:5" s="94" customFormat="1" ht="15" x14ac:dyDescent="0.25">
      <c r="A822" s="136"/>
      <c r="B822" s="137" t="s">
        <v>58</v>
      </c>
      <c r="C822" s="174"/>
      <c r="D822" s="107"/>
      <c r="E822" s="135"/>
    </row>
    <row r="823" spans="1:5" s="94" customFormat="1" ht="15" x14ac:dyDescent="0.25">
      <c r="A823" s="136" t="s">
        <v>24</v>
      </c>
      <c r="B823" s="137" t="s">
        <v>907</v>
      </c>
      <c r="C823" s="174"/>
      <c r="D823" s="107"/>
      <c r="E823" s="135"/>
    </row>
    <row r="824" spans="1:5" s="94" customFormat="1" ht="15" x14ac:dyDescent="0.25">
      <c r="A824" s="136"/>
      <c r="B824" s="137" t="s">
        <v>908</v>
      </c>
      <c r="C824" s="174"/>
      <c r="D824" s="107"/>
      <c r="E824" s="135"/>
    </row>
    <row r="825" spans="1:5" s="94" customFormat="1" ht="15" x14ac:dyDescent="0.25">
      <c r="A825" s="136" t="s">
        <v>24</v>
      </c>
      <c r="B825" s="137" t="s">
        <v>622</v>
      </c>
      <c r="C825" s="174"/>
      <c r="D825" s="107"/>
      <c r="E825" s="135"/>
    </row>
    <row r="826" spans="1:5" s="94" customFormat="1" ht="15" x14ac:dyDescent="0.25">
      <c r="A826" s="136"/>
      <c r="B826" s="137" t="s">
        <v>623</v>
      </c>
      <c r="C826" s="174"/>
      <c r="D826" s="107"/>
      <c r="E826" s="135"/>
    </row>
    <row r="827" spans="1:5" s="94" customFormat="1" ht="15" x14ac:dyDescent="0.25">
      <c r="A827" s="136" t="s">
        <v>24</v>
      </c>
      <c r="B827" s="137" t="s">
        <v>624</v>
      </c>
      <c r="C827" s="174"/>
      <c r="D827" s="107"/>
      <c r="E827" s="135"/>
    </row>
    <row r="828" spans="1:5" s="94" customFormat="1" ht="15" x14ac:dyDescent="0.25">
      <c r="A828" s="136"/>
      <c r="B828" s="137" t="s">
        <v>625</v>
      </c>
      <c r="C828" s="174"/>
      <c r="D828" s="107"/>
      <c r="E828" s="135"/>
    </row>
    <row r="829" spans="1:5" s="94" customFormat="1" ht="15" x14ac:dyDescent="0.25">
      <c r="A829" s="136" t="s">
        <v>24</v>
      </c>
      <c r="B829" s="137" t="s">
        <v>626</v>
      </c>
      <c r="C829" s="174"/>
      <c r="D829" s="107"/>
      <c r="E829" s="135"/>
    </row>
    <row r="830" spans="1:5" s="94" customFormat="1" ht="15" x14ac:dyDescent="0.25">
      <c r="A830" s="136" t="s">
        <v>24</v>
      </c>
      <c r="B830" s="137" t="s">
        <v>627</v>
      </c>
      <c r="C830" s="174"/>
      <c r="D830" s="107"/>
      <c r="E830" s="135"/>
    </row>
    <row r="831" spans="1:5" s="94" customFormat="1" ht="15" x14ac:dyDescent="0.25">
      <c r="A831" s="136"/>
      <c r="B831" s="137" t="s">
        <v>628</v>
      </c>
      <c r="C831" s="174"/>
      <c r="D831" s="107"/>
      <c r="E831" s="135"/>
    </row>
    <row r="832" spans="1:5" s="94" customFormat="1" ht="15" x14ac:dyDescent="0.25">
      <c r="A832" s="136"/>
      <c r="B832" s="137" t="s">
        <v>629</v>
      </c>
      <c r="C832" s="174"/>
      <c r="D832" s="107"/>
      <c r="E832" s="135"/>
    </row>
    <row r="833" spans="1:5" s="94" customFormat="1" ht="16.149999999999999" customHeight="1" x14ac:dyDescent="0.25">
      <c r="A833" s="136"/>
      <c r="B833" s="137"/>
      <c r="C833" s="174"/>
      <c r="D833" s="107"/>
      <c r="E833" s="135"/>
    </row>
    <row r="834" spans="1:5" s="94" customFormat="1" ht="16.149999999999999" customHeight="1" x14ac:dyDescent="0.25">
      <c r="A834" s="136"/>
      <c r="B834" s="161" t="s">
        <v>630</v>
      </c>
      <c r="C834" s="174"/>
      <c r="D834" s="107"/>
      <c r="E834" s="135"/>
    </row>
    <row r="835" spans="1:5" s="94" customFormat="1" ht="16.149999999999999" customHeight="1" x14ac:dyDescent="0.25">
      <c r="A835" s="136"/>
      <c r="B835" s="137"/>
      <c r="C835" s="174"/>
      <c r="D835" s="107"/>
      <c r="E835" s="135"/>
    </row>
    <row r="836" spans="1:5" ht="16.149999999999999" customHeight="1" x14ac:dyDescent="0.25">
      <c r="A836" s="136">
        <v>1</v>
      </c>
      <c r="B836" s="137" t="s">
        <v>631</v>
      </c>
      <c r="C836" s="174"/>
      <c r="D836" s="135"/>
      <c r="E836" s="135"/>
    </row>
    <row r="837" spans="1:5" ht="16.149999999999999" customHeight="1" x14ac:dyDescent="0.25">
      <c r="B837" s="137" t="s">
        <v>632</v>
      </c>
      <c r="C837" s="174"/>
      <c r="D837" s="135"/>
      <c r="E837" s="135"/>
    </row>
    <row r="838" spans="1:5" ht="16.149999999999999" customHeight="1" x14ac:dyDescent="0.25">
      <c r="B838" s="137" t="s">
        <v>633</v>
      </c>
      <c r="C838" s="174"/>
      <c r="D838" s="135"/>
      <c r="E838" s="135"/>
    </row>
    <row r="839" spans="1:5" ht="16.149999999999999" customHeight="1" x14ac:dyDescent="0.25">
      <c r="B839" s="137" t="s">
        <v>634</v>
      </c>
      <c r="C839" s="174"/>
      <c r="D839" s="135"/>
      <c r="E839" s="135"/>
    </row>
    <row r="840" spans="1:5" ht="16.149999999999999" customHeight="1" x14ac:dyDescent="0.25">
      <c r="B840" s="137" t="s">
        <v>635</v>
      </c>
      <c r="C840" s="174"/>
      <c r="D840" s="135"/>
      <c r="E840" s="135"/>
    </row>
    <row r="841" spans="1:5" ht="16.149999999999999" customHeight="1" x14ac:dyDescent="0.25">
      <c r="B841" s="137" t="s">
        <v>636</v>
      </c>
      <c r="C841" s="174"/>
      <c r="D841" s="135"/>
      <c r="E841" s="135"/>
    </row>
    <row r="842" spans="1:5" ht="16.149999999999999" customHeight="1" x14ac:dyDescent="0.25">
      <c r="B842" s="137" t="s">
        <v>637</v>
      </c>
      <c r="C842" s="174"/>
      <c r="D842" s="135"/>
      <c r="E842" s="135"/>
    </row>
    <row r="843" spans="1:5" ht="16.149999999999999" customHeight="1" x14ac:dyDescent="0.25">
      <c r="B843" s="137" t="s">
        <v>1191</v>
      </c>
      <c r="C843" s="174"/>
      <c r="D843" s="135"/>
      <c r="E843" s="135"/>
    </row>
    <row r="844" spans="1:5" ht="16.149999999999999" customHeight="1" x14ac:dyDescent="0.25">
      <c r="A844" s="136" t="s">
        <v>24</v>
      </c>
      <c r="B844" s="137" t="s">
        <v>667</v>
      </c>
      <c r="C844" s="174"/>
      <c r="D844" s="135"/>
      <c r="E844" s="135"/>
    </row>
    <row r="845" spans="1:5" ht="16.149999999999999" customHeight="1" x14ac:dyDescent="0.2">
      <c r="A845" s="136" t="s">
        <v>57</v>
      </c>
      <c r="B845" s="149" t="s">
        <v>175</v>
      </c>
      <c r="C845" s="138">
        <v>8</v>
      </c>
      <c r="D845" s="171"/>
      <c r="E845" s="135">
        <f t="shared" ref="E845" si="0">D845*C845</f>
        <v>0</v>
      </c>
    </row>
    <row r="846" spans="1:5" ht="16.149999999999999" customHeight="1" x14ac:dyDescent="0.25">
      <c r="A846" s="136" t="s">
        <v>24</v>
      </c>
      <c r="B846" s="137" t="s">
        <v>638</v>
      </c>
      <c r="C846" s="174"/>
      <c r="D846" s="135"/>
      <c r="E846" s="135"/>
    </row>
    <row r="847" spans="1:5" ht="16.149999999999999" customHeight="1" x14ac:dyDescent="0.2">
      <c r="A847" s="136" t="s">
        <v>57</v>
      </c>
      <c r="B847" s="149" t="s">
        <v>175</v>
      </c>
      <c r="C847" s="138">
        <v>29.01</v>
      </c>
      <c r="D847" s="171"/>
      <c r="E847" s="135">
        <f t="shared" ref="E847" si="1">D847*C847</f>
        <v>0</v>
      </c>
    </row>
    <row r="848" spans="1:5" ht="16.149999999999999" customHeight="1" x14ac:dyDescent="0.25">
      <c r="A848" s="136" t="s">
        <v>24</v>
      </c>
      <c r="B848" s="137" t="s">
        <v>898</v>
      </c>
      <c r="C848" s="174"/>
      <c r="D848" s="135"/>
      <c r="E848" s="135"/>
    </row>
    <row r="849" spans="1:5" ht="16.149999999999999" customHeight="1" x14ac:dyDescent="0.2">
      <c r="A849" s="136" t="s">
        <v>57</v>
      </c>
      <c r="B849" s="149" t="s">
        <v>175</v>
      </c>
      <c r="C849" s="138">
        <v>30.21</v>
      </c>
      <c r="D849" s="171"/>
      <c r="E849" s="135">
        <f>D849*C849</f>
        <v>0</v>
      </c>
    </row>
    <row r="850" spans="1:5" ht="16.149999999999999" customHeight="1" x14ac:dyDescent="0.25">
      <c r="A850" s="136" t="s">
        <v>24</v>
      </c>
      <c r="B850" s="149" t="s">
        <v>639</v>
      </c>
      <c r="C850" s="174"/>
      <c r="D850" s="135"/>
      <c r="E850" s="135"/>
    </row>
    <row r="851" spans="1:5" ht="16.149999999999999" customHeight="1" x14ac:dyDescent="0.2">
      <c r="A851" s="136" t="s">
        <v>57</v>
      </c>
      <c r="B851" s="149" t="s">
        <v>175</v>
      </c>
      <c r="C851" s="138">
        <v>28.03</v>
      </c>
      <c r="D851" s="171"/>
      <c r="E851" s="135">
        <f>D851*C851</f>
        <v>0</v>
      </c>
    </row>
    <row r="852" spans="1:5" ht="16.149999999999999" customHeight="1" x14ac:dyDescent="0.25">
      <c r="A852" s="136" t="s">
        <v>24</v>
      </c>
      <c r="B852" s="149" t="s">
        <v>640</v>
      </c>
      <c r="C852" s="174"/>
      <c r="D852" s="135"/>
      <c r="E852" s="135"/>
    </row>
    <row r="853" spans="1:5" ht="16.149999999999999" customHeight="1" x14ac:dyDescent="0.2">
      <c r="A853" s="136" t="s">
        <v>57</v>
      </c>
      <c r="B853" s="149" t="s">
        <v>175</v>
      </c>
      <c r="C853" s="138">
        <v>21.15</v>
      </c>
      <c r="D853" s="171"/>
      <c r="E853" s="135">
        <f>D853*C853</f>
        <v>0</v>
      </c>
    </row>
    <row r="854" spans="1:5" ht="16.149999999999999" customHeight="1" x14ac:dyDescent="0.25">
      <c r="A854" s="136" t="s">
        <v>24</v>
      </c>
      <c r="B854" s="149" t="s">
        <v>641</v>
      </c>
      <c r="C854" s="174"/>
      <c r="D854" s="135"/>
      <c r="E854" s="135"/>
    </row>
    <row r="855" spans="1:5" ht="16.149999999999999" customHeight="1" x14ac:dyDescent="0.2">
      <c r="A855" s="136" t="s">
        <v>57</v>
      </c>
      <c r="B855" s="149" t="s">
        <v>175</v>
      </c>
      <c r="C855" s="138">
        <v>44.85</v>
      </c>
      <c r="D855" s="171"/>
      <c r="E855" s="135">
        <f>D855*C855</f>
        <v>0</v>
      </c>
    </row>
    <row r="856" spans="1:5" ht="16.149999999999999" customHeight="1" x14ac:dyDescent="0.25">
      <c r="B856" s="149"/>
      <c r="C856" s="174"/>
      <c r="D856" s="135"/>
      <c r="E856" s="135"/>
    </row>
    <row r="857" spans="1:5" s="139" customFormat="1" ht="16.149999999999999" customHeight="1" x14ac:dyDescent="0.25">
      <c r="A857" s="140">
        <v>2</v>
      </c>
      <c r="B857" s="139" t="s">
        <v>642</v>
      </c>
      <c r="C857" s="174"/>
      <c r="D857" s="141"/>
      <c r="E857" s="141"/>
    </row>
    <row r="858" spans="1:5" s="139" customFormat="1" ht="16.149999999999999" customHeight="1" x14ac:dyDescent="0.25">
      <c r="A858" s="140"/>
      <c r="B858" s="139" t="s">
        <v>643</v>
      </c>
      <c r="C858" s="174"/>
      <c r="D858" s="141"/>
      <c r="E858" s="141"/>
    </row>
    <row r="859" spans="1:5" s="139" customFormat="1" ht="16.149999999999999" customHeight="1" x14ac:dyDescent="0.25">
      <c r="A859" s="140"/>
      <c r="B859" s="139" t="s">
        <v>644</v>
      </c>
      <c r="C859" s="174"/>
      <c r="D859" s="141"/>
      <c r="E859" s="141"/>
    </row>
    <row r="860" spans="1:5" ht="16.149999999999999" customHeight="1" x14ac:dyDescent="0.2">
      <c r="A860" s="136" t="s">
        <v>57</v>
      </c>
      <c r="B860" s="137" t="s">
        <v>119</v>
      </c>
      <c r="C860" s="138">
        <v>10</v>
      </c>
      <c r="D860" s="171"/>
      <c r="E860" s="135">
        <f>D860*C860</f>
        <v>0</v>
      </c>
    </row>
    <row r="861" spans="1:5" s="139" customFormat="1" ht="16.149999999999999" customHeight="1" x14ac:dyDescent="0.25">
      <c r="A861" s="140"/>
      <c r="C861" s="174"/>
      <c r="D861" s="141"/>
      <c r="E861" s="141"/>
    </row>
    <row r="862" spans="1:5" ht="16.149999999999999" customHeight="1" x14ac:dyDescent="0.25">
      <c r="A862" s="136">
        <v>3</v>
      </c>
      <c r="B862" s="137" t="s">
        <v>906</v>
      </c>
      <c r="C862" s="174"/>
      <c r="D862" s="135"/>
      <c r="E862" s="135"/>
    </row>
    <row r="863" spans="1:5" ht="16.149999999999999" customHeight="1" x14ac:dyDescent="0.25">
      <c r="B863" s="137" t="s">
        <v>645</v>
      </c>
      <c r="C863" s="174"/>
      <c r="D863" s="135"/>
      <c r="E863" s="135"/>
    </row>
    <row r="864" spans="1:5" ht="16.149999999999999" customHeight="1" x14ac:dyDescent="0.25">
      <c r="B864" s="137" t="s">
        <v>646</v>
      </c>
      <c r="C864" s="174"/>
      <c r="D864" s="135"/>
      <c r="E864" s="135"/>
    </row>
    <row r="865" spans="1:5" ht="16.149999999999999" customHeight="1" x14ac:dyDescent="0.25">
      <c r="B865" s="137" t="s">
        <v>647</v>
      </c>
      <c r="C865" s="174"/>
      <c r="D865" s="135"/>
      <c r="E865" s="135"/>
    </row>
    <row r="866" spans="1:5" ht="16.149999999999999" customHeight="1" x14ac:dyDescent="0.25">
      <c r="B866" s="137" t="s">
        <v>1368</v>
      </c>
      <c r="C866" s="174"/>
      <c r="D866" s="135"/>
      <c r="E866" s="135"/>
    </row>
    <row r="867" spans="1:5" ht="16.149999999999999" customHeight="1" x14ac:dyDescent="0.25">
      <c r="B867" s="137" t="s">
        <v>1367</v>
      </c>
      <c r="C867" s="174"/>
      <c r="D867" s="135"/>
      <c r="E867" s="135"/>
    </row>
    <row r="868" spans="1:5" ht="16.149999999999999" customHeight="1" x14ac:dyDescent="0.2">
      <c r="A868" s="136" t="s">
        <v>57</v>
      </c>
      <c r="B868" s="137" t="s">
        <v>38</v>
      </c>
      <c r="C868" s="138">
        <v>7</v>
      </c>
      <c r="D868" s="171"/>
      <c r="E868" s="135">
        <f>D868*C868</f>
        <v>0</v>
      </c>
    </row>
    <row r="869" spans="1:5" ht="16.149999999999999" customHeight="1" x14ac:dyDescent="0.25">
      <c r="B869" s="149"/>
      <c r="C869" s="174"/>
      <c r="D869" s="135"/>
      <c r="E869" s="135"/>
    </row>
    <row r="870" spans="1:5" ht="16.149999999999999" customHeight="1" x14ac:dyDescent="0.25">
      <c r="A870" s="136">
        <v>4</v>
      </c>
      <c r="B870" s="149" t="s">
        <v>899</v>
      </c>
      <c r="C870" s="174"/>
    </row>
    <row r="871" spans="1:5" ht="16.149999999999999" customHeight="1" x14ac:dyDescent="0.25">
      <c r="B871" s="149" t="s">
        <v>900</v>
      </c>
      <c r="C871" s="174"/>
    </row>
    <row r="872" spans="1:5" ht="16.149999999999999" customHeight="1" x14ac:dyDescent="0.25">
      <c r="B872" s="149" t="s">
        <v>901</v>
      </c>
      <c r="C872" s="174"/>
    </row>
    <row r="873" spans="1:5" ht="16.149999999999999" customHeight="1" x14ac:dyDescent="0.25">
      <c r="A873" s="136" t="s">
        <v>24</v>
      </c>
      <c r="B873" s="149" t="s">
        <v>902</v>
      </c>
      <c r="C873" s="174"/>
    </row>
    <row r="874" spans="1:5" s="94" customFormat="1" ht="16.149999999999999" customHeight="1" x14ac:dyDescent="0.2">
      <c r="A874" s="136" t="s">
        <v>57</v>
      </c>
      <c r="B874" s="137" t="s">
        <v>38</v>
      </c>
      <c r="C874" s="138">
        <v>3</v>
      </c>
      <c r="D874" s="171"/>
      <c r="E874" s="107">
        <f>D874*C874</f>
        <v>0</v>
      </c>
    </row>
    <row r="875" spans="1:5" ht="16.149999999999999" customHeight="1" x14ac:dyDescent="0.25">
      <c r="A875" s="136" t="s">
        <v>24</v>
      </c>
      <c r="B875" s="149" t="s">
        <v>903</v>
      </c>
      <c r="C875" s="174"/>
    </row>
    <row r="876" spans="1:5" s="94" customFormat="1" ht="16.149999999999999" customHeight="1" x14ac:dyDescent="0.2">
      <c r="A876" s="136" t="s">
        <v>57</v>
      </c>
      <c r="B876" s="137" t="s">
        <v>38</v>
      </c>
      <c r="C876" s="138">
        <v>1</v>
      </c>
      <c r="D876" s="171"/>
      <c r="E876" s="107">
        <f t="shared" ref="E876" si="2">D876*C876</f>
        <v>0</v>
      </c>
    </row>
    <row r="877" spans="1:5" ht="16.149999999999999" customHeight="1" x14ac:dyDescent="0.25">
      <c r="A877" s="136" t="s">
        <v>24</v>
      </c>
      <c r="B877" s="149" t="s">
        <v>904</v>
      </c>
      <c r="C877" s="174"/>
    </row>
    <row r="878" spans="1:5" s="94" customFormat="1" ht="16.149999999999999" customHeight="1" x14ac:dyDescent="0.2">
      <c r="A878" s="136" t="s">
        <v>57</v>
      </c>
      <c r="B878" s="137" t="s">
        <v>38</v>
      </c>
      <c r="C878" s="138">
        <v>2</v>
      </c>
      <c r="D878" s="171"/>
      <c r="E878" s="107">
        <f t="shared" ref="E878" si="3">D878*C878</f>
        <v>0</v>
      </c>
    </row>
    <row r="879" spans="1:5" ht="16.149999999999999" customHeight="1" x14ac:dyDescent="0.25">
      <c r="B879" s="149"/>
      <c r="C879" s="174"/>
      <c r="D879" s="135"/>
      <c r="E879" s="135"/>
    </row>
    <row r="880" spans="1:5" s="94" customFormat="1" ht="16.149999999999999" customHeight="1" x14ac:dyDescent="0.25">
      <c r="A880" s="136"/>
      <c r="B880" s="161" t="s">
        <v>648</v>
      </c>
      <c r="C880" s="174"/>
      <c r="D880" s="107"/>
      <c r="E880" s="135"/>
    </row>
    <row r="881" spans="1:5" s="94" customFormat="1" ht="16.149999999999999" customHeight="1" x14ac:dyDescent="0.25">
      <c r="A881" s="136"/>
      <c r="B881" s="137"/>
      <c r="C881" s="174"/>
      <c r="D881" s="107"/>
      <c r="E881" s="135"/>
    </row>
    <row r="882" spans="1:5" ht="16.149999999999999" customHeight="1" x14ac:dyDescent="0.25">
      <c r="A882" s="136">
        <v>1</v>
      </c>
      <c r="B882" s="137" t="s">
        <v>649</v>
      </c>
      <c r="C882" s="174"/>
      <c r="D882" s="135"/>
      <c r="E882" s="135"/>
    </row>
    <row r="883" spans="1:5" ht="16.149999999999999" customHeight="1" x14ac:dyDescent="0.25">
      <c r="B883" s="137" t="s">
        <v>905</v>
      </c>
      <c r="C883" s="174"/>
      <c r="D883" s="135"/>
      <c r="E883" s="135"/>
    </row>
    <row r="884" spans="1:5" ht="16.149999999999999" customHeight="1" x14ac:dyDescent="0.25">
      <c r="B884" s="137" t="s">
        <v>633</v>
      </c>
      <c r="C884" s="174"/>
      <c r="D884" s="135"/>
      <c r="E884" s="135"/>
    </row>
    <row r="885" spans="1:5" ht="16.149999999999999" customHeight="1" x14ac:dyDescent="0.25">
      <c r="B885" s="137" t="s">
        <v>650</v>
      </c>
      <c r="C885" s="174"/>
      <c r="D885" s="135"/>
      <c r="E885" s="135"/>
    </row>
    <row r="886" spans="1:5" ht="16.149999999999999" customHeight="1" x14ac:dyDescent="0.25">
      <c r="B886" s="137" t="s">
        <v>651</v>
      </c>
      <c r="C886" s="174"/>
      <c r="D886" s="135"/>
      <c r="E886" s="135"/>
    </row>
    <row r="887" spans="1:5" ht="16.149999999999999" customHeight="1" x14ac:dyDescent="0.25">
      <c r="B887" s="137" t="s">
        <v>652</v>
      </c>
      <c r="C887" s="174"/>
      <c r="D887" s="135"/>
      <c r="E887" s="135"/>
    </row>
    <row r="888" spans="1:5" ht="16.149999999999999" customHeight="1" x14ac:dyDescent="0.25">
      <c r="B888" s="137" t="s">
        <v>653</v>
      </c>
      <c r="C888" s="174"/>
      <c r="D888" s="135"/>
      <c r="E888" s="135"/>
    </row>
    <row r="889" spans="1:5" ht="16.149999999999999" customHeight="1" x14ac:dyDescent="0.25">
      <c r="B889" s="137" t="s">
        <v>654</v>
      </c>
      <c r="C889" s="174"/>
      <c r="D889" s="135"/>
      <c r="E889" s="135"/>
    </row>
    <row r="890" spans="1:5" ht="16.149999999999999" customHeight="1" x14ac:dyDescent="0.25">
      <c r="A890" s="136" t="s">
        <v>24</v>
      </c>
      <c r="B890" s="137" t="s">
        <v>881</v>
      </c>
      <c r="C890" s="174"/>
      <c r="D890" s="135"/>
      <c r="E890" s="135"/>
    </row>
    <row r="891" spans="1:5" ht="16.149999999999999" customHeight="1" x14ac:dyDescent="0.2">
      <c r="A891" s="136" t="s">
        <v>57</v>
      </c>
      <c r="B891" s="149" t="s">
        <v>175</v>
      </c>
      <c r="C891" s="138">
        <v>15.5</v>
      </c>
      <c r="D891" s="171"/>
      <c r="E891" s="135">
        <f>D891*C891</f>
        <v>0</v>
      </c>
    </row>
    <row r="892" spans="1:5" ht="16.149999999999999" customHeight="1" x14ac:dyDescent="0.25">
      <c r="A892" s="136" t="s">
        <v>24</v>
      </c>
      <c r="B892" s="137" t="s">
        <v>667</v>
      </c>
      <c r="C892" s="174"/>
      <c r="D892" s="135"/>
      <c r="E892" s="135"/>
    </row>
    <row r="893" spans="1:5" ht="16.149999999999999" customHeight="1" x14ac:dyDescent="0.2">
      <c r="A893" s="136" t="s">
        <v>57</v>
      </c>
      <c r="B893" s="149" t="s">
        <v>175</v>
      </c>
      <c r="C893" s="138">
        <v>23.56</v>
      </c>
      <c r="D893" s="171"/>
      <c r="E893" s="135">
        <f t="shared" ref="E893" si="4">D893*C893</f>
        <v>0</v>
      </c>
    </row>
    <row r="894" spans="1:5" ht="16.149999999999999" customHeight="1" x14ac:dyDescent="0.25">
      <c r="A894" s="136" t="s">
        <v>24</v>
      </c>
      <c r="B894" s="137" t="s">
        <v>638</v>
      </c>
      <c r="C894" s="174"/>
      <c r="D894" s="135"/>
      <c r="E894" s="135"/>
    </row>
    <row r="895" spans="1:5" ht="16.149999999999999" customHeight="1" x14ac:dyDescent="0.2">
      <c r="A895" s="136" t="s">
        <v>57</v>
      </c>
      <c r="B895" s="149" t="s">
        <v>175</v>
      </c>
      <c r="C895" s="138">
        <v>14</v>
      </c>
      <c r="D895" s="171"/>
      <c r="E895" s="135">
        <f t="shared" ref="E895" si="5">D895*C895</f>
        <v>0</v>
      </c>
    </row>
    <row r="896" spans="1:5" s="139" customFormat="1" ht="16.149999999999999" customHeight="1" x14ac:dyDescent="0.25">
      <c r="A896" s="140"/>
      <c r="C896" s="174"/>
      <c r="D896" s="141"/>
      <c r="E896" s="141"/>
    </row>
    <row r="897" spans="1:5" ht="16.149999999999999" customHeight="1" x14ac:dyDescent="0.25">
      <c r="A897" s="136">
        <v>2</v>
      </c>
      <c r="B897" s="137" t="s">
        <v>656</v>
      </c>
      <c r="C897" s="174"/>
      <c r="D897" s="135"/>
      <c r="E897" s="135"/>
    </row>
    <row r="898" spans="1:5" ht="16.149999999999999" customHeight="1" x14ac:dyDescent="0.25">
      <c r="B898" s="137" t="s">
        <v>657</v>
      </c>
      <c r="C898" s="174"/>
      <c r="D898" s="135"/>
      <c r="E898" s="135"/>
    </row>
    <row r="899" spans="1:5" ht="16.149999999999999" customHeight="1" x14ac:dyDescent="0.25">
      <c r="B899" s="137" t="s">
        <v>658</v>
      </c>
      <c r="C899" s="174"/>
      <c r="D899" s="135"/>
      <c r="E899" s="135"/>
    </row>
    <row r="900" spans="1:5" ht="16.149999999999999" customHeight="1" x14ac:dyDescent="0.25">
      <c r="B900" s="137" t="s">
        <v>1192</v>
      </c>
      <c r="C900" s="174"/>
      <c r="D900" s="135"/>
      <c r="E900" s="135"/>
    </row>
    <row r="901" spans="1:5" ht="16.149999999999999" customHeight="1" x14ac:dyDescent="0.25">
      <c r="B901" s="137" t="s">
        <v>659</v>
      </c>
      <c r="C901" s="174"/>
      <c r="D901" s="135"/>
      <c r="E901" s="135"/>
    </row>
    <row r="902" spans="1:5" ht="16.149999999999999" customHeight="1" x14ac:dyDescent="0.25">
      <c r="B902" s="137" t="s">
        <v>660</v>
      </c>
      <c r="C902" s="174"/>
      <c r="D902" s="135"/>
      <c r="E902" s="135"/>
    </row>
    <row r="903" spans="1:5" ht="16.149999999999999" customHeight="1" x14ac:dyDescent="0.25">
      <c r="B903" s="137" t="s">
        <v>661</v>
      </c>
      <c r="C903" s="174"/>
      <c r="D903" s="135"/>
      <c r="E903" s="135"/>
    </row>
    <row r="904" spans="1:5" ht="16.149999999999999" customHeight="1" x14ac:dyDescent="0.25">
      <c r="A904" s="136" t="s">
        <v>24</v>
      </c>
      <c r="B904" s="137" t="s">
        <v>909</v>
      </c>
      <c r="C904" s="174"/>
      <c r="D904" s="135"/>
      <c r="E904" s="135"/>
    </row>
    <row r="905" spans="1:5" ht="16.149999999999999" customHeight="1" x14ac:dyDescent="0.2">
      <c r="A905" s="136" t="s">
        <v>57</v>
      </c>
      <c r="B905" s="137" t="s">
        <v>38</v>
      </c>
      <c r="C905" s="138">
        <v>1</v>
      </c>
      <c r="D905" s="171"/>
      <c r="E905" s="135">
        <f>D905*C905</f>
        <v>0</v>
      </c>
    </row>
    <row r="906" spans="1:5" ht="16.149999999999999" customHeight="1" x14ac:dyDescent="0.25">
      <c r="A906" s="136" t="s">
        <v>24</v>
      </c>
      <c r="B906" s="137" t="s">
        <v>910</v>
      </c>
      <c r="C906" s="174"/>
      <c r="D906" s="135"/>
      <c r="E906" s="135"/>
    </row>
    <row r="907" spans="1:5" ht="16.149999999999999" customHeight="1" x14ac:dyDescent="0.2">
      <c r="A907" s="136" t="s">
        <v>57</v>
      </c>
      <c r="B907" s="137" t="s">
        <v>38</v>
      </c>
      <c r="C907" s="138">
        <v>1</v>
      </c>
      <c r="D907" s="171"/>
      <c r="E907" s="135">
        <f>D907*C907</f>
        <v>0</v>
      </c>
    </row>
    <row r="908" spans="1:5" ht="16.149999999999999" customHeight="1" x14ac:dyDescent="0.25">
      <c r="A908" s="136" t="s">
        <v>24</v>
      </c>
      <c r="B908" s="137" t="s">
        <v>911</v>
      </c>
      <c r="C908" s="174"/>
      <c r="D908" s="135"/>
      <c r="E908" s="135"/>
    </row>
    <row r="909" spans="1:5" ht="16.149999999999999" customHeight="1" x14ac:dyDescent="0.2">
      <c r="A909" s="136" t="s">
        <v>57</v>
      </c>
      <c r="B909" s="137" t="s">
        <v>38</v>
      </c>
      <c r="C909" s="138">
        <v>1</v>
      </c>
      <c r="D909" s="171"/>
      <c r="E909" s="135">
        <f>D909*C909</f>
        <v>0</v>
      </c>
    </row>
    <row r="910" spans="1:5" ht="16.149999999999999" customHeight="1" x14ac:dyDescent="0.25">
      <c r="B910" s="149"/>
      <c r="C910" s="174"/>
      <c r="D910" s="135"/>
      <c r="E910" s="135"/>
    </row>
    <row r="911" spans="1:5" ht="16.149999999999999" customHeight="1" x14ac:dyDescent="0.25">
      <c r="B911" s="149"/>
      <c r="C911" s="174"/>
      <c r="D911" s="135"/>
      <c r="E911" s="135"/>
    </row>
    <row r="912" spans="1:5" ht="16.149999999999999" customHeight="1" x14ac:dyDescent="0.25">
      <c r="A912" s="136">
        <v>3</v>
      </c>
      <c r="B912" s="137" t="s">
        <v>1369</v>
      </c>
      <c r="C912" s="174"/>
      <c r="D912" s="135"/>
      <c r="E912" s="135"/>
    </row>
    <row r="913" spans="1:5" ht="16.149999999999999" customHeight="1" x14ac:dyDescent="0.25">
      <c r="B913" s="137" t="s">
        <v>1370</v>
      </c>
      <c r="C913" s="174"/>
      <c r="D913" s="135"/>
      <c r="E913" s="135"/>
    </row>
    <row r="914" spans="1:5" ht="16.149999999999999" customHeight="1" x14ac:dyDescent="0.25">
      <c r="B914" s="137" t="s">
        <v>658</v>
      </c>
      <c r="C914" s="174"/>
      <c r="D914" s="135"/>
      <c r="E914" s="135"/>
    </row>
    <row r="915" spans="1:5" ht="16.149999999999999" customHeight="1" x14ac:dyDescent="0.25">
      <c r="B915" s="137" t="s">
        <v>1192</v>
      </c>
      <c r="C915" s="174"/>
      <c r="D915" s="135"/>
      <c r="E915" s="135"/>
    </row>
    <row r="916" spans="1:5" ht="16.149999999999999" customHeight="1" x14ac:dyDescent="0.25">
      <c r="B916" s="137" t="s">
        <v>659</v>
      </c>
      <c r="C916" s="174"/>
      <c r="D916" s="135"/>
      <c r="E916" s="135"/>
    </row>
    <row r="917" spans="1:5" ht="16.149999999999999" customHeight="1" x14ac:dyDescent="0.25">
      <c r="B917" s="137" t="s">
        <v>660</v>
      </c>
      <c r="C917" s="174"/>
      <c r="D917" s="135"/>
      <c r="E917" s="135"/>
    </row>
    <row r="918" spans="1:5" ht="16.149999999999999" customHeight="1" x14ac:dyDescent="0.25">
      <c r="B918" s="137" t="s">
        <v>661</v>
      </c>
      <c r="C918" s="174"/>
      <c r="D918" s="135"/>
      <c r="E918" s="135"/>
    </row>
    <row r="919" spans="1:5" ht="16.149999999999999" customHeight="1" x14ac:dyDescent="0.25">
      <c r="A919" s="136" t="s">
        <v>24</v>
      </c>
      <c r="B919" s="137" t="s">
        <v>912</v>
      </c>
      <c r="C919" s="174"/>
      <c r="D919" s="135"/>
      <c r="E919" s="135"/>
    </row>
    <row r="920" spans="1:5" ht="16.149999999999999" customHeight="1" x14ac:dyDescent="0.2">
      <c r="A920" s="136" t="s">
        <v>57</v>
      </c>
      <c r="B920" s="149" t="s">
        <v>38</v>
      </c>
      <c r="C920" s="138">
        <v>1</v>
      </c>
      <c r="D920" s="171"/>
      <c r="E920" s="135">
        <f>D920*C920</f>
        <v>0</v>
      </c>
    </row>
    <row r="921" spans="1:5" ht="16.149999999999999" customHeight="1" x14ac:dyDescent="0.25">
      <c r="B921" s="149"/>
      <c r="C921" s="174"/>
      <c r="D921" s="135"/>
      <c r="E921" s="135"/>
    </row>
    <row r="922" spans="1:5" ht="16.149999999999999" customHeight="1" x14ac:dyDescent="0.25">
      <c r="A922" s="136">
        <v>4</v>
      </c>
      <c r="B922" s="137" t="s">
        <v>1375</v>
      </c>
      <c r="C922" s="174"/>
      <c r="D922" s="135"/>
      <c r="E922" s="135"/>
    </row>
    <row r="923" spans="1:5" ht="16.149999999999999" customHeight="1" x14ac:dyDescent="0.25">
      <c r="B923" s="137" t="s">
        <v>1377</v>
      </c>
      <c r="C923" s="174"/>
      <c r="D923" s="135"/>
      <c r="E923" s="135"/>
    </row>
    <row r="924" spans="1:5" ht="16.149999999999999" customHeight="1" x14ac:dyDescent="0.25">
      <c r="B924" s="137" t="s">
        <v>1372</v>
      </c>
      <c r="C924" s="174"/>
      <c r="D924" s="135"/>
      <c r="E924" s="135"/>
    </row>
    <row r="925" spans="1:5" ht="16.149999999999999" customHeight="1" x14ac:dyDescent="0.25">
      <c r="B925" s="137" t="s">
        <v>1373</v>
      </c>
      <c r="C925" s="174"/>
      <c r="D925" s="135"/>
      <c r="E925" s="135"/>
    </row>
    <row r="926" spans="1:5" ht="16.149999999999999" customHeight="1" x14ac:dyDescent="0.25">
      <c r="B926" s="137" t="s">
        <v>1374</v>
      </c>
      <c r="C926" s="174"/>
      <c r="D926" s="135"/>
      <c r="E926" s="135"/>
    </row>
    <row r="927" spans="1:5" ht="16.149999999999999" customHeight="1" x14ac:dyDescent="0.2">
      <c r="A927" s="136" t="s">
        <v>57</v>
      </c>
      <c r="B927" s="149" t="s">
        <v>38</v>
      </c>
      <c r="C927" s="138">
        <v>1</v>
      </c>
      <c r="D927" s="171"/>
      <c r="E927" s="135">
        <f>D927*C927</f>
        <v>0</v>
      </c>
    </row>
    <row r="928" spans="1:5" ht="16.149999999999999" customHeight="1" x14ac:dyDescent="0.25">
      <c r="C928" s="174"/>
      <c r="D928" s="135"/>
      <c r="E928" s="135"/>
    </row>
    <row r="929" spans="1:5" s="139" customFormat="1" ht="16.149999999999999" customHeight="1" x14ac:dyDescent="0.25">
      <c r="A929" s="140" t="s">
        <v>1371</v>
      </c>
      <c r="B929" s="153" t="s">
        <v>1178</v>
      </c>
      <c r="C929" s="174"/>
      <c r="D929" s="141"/>
      <c r="E929" s="141"/>
    </row>
    <row r="930" spans="1:5" s="139" customFormat="1" ht="16.149999999999999" customHeight="1" x14ac:dyDescent="0.2">
      <c r="A930" s="140" t="s">
        <v>57</v>
      </c>
      <c r="B930" s="153" t="s">
        <v>1177</v>
      </c>
      <c r="C930" s="138">
        <v>1</v>
      </c>
      <c r="D930" s="171"/>
      <c r="E930" s="141">
        <f>D930*C930</f>
        <v>0</v>
      </c>
    </row>
    <row r="931" spans="1:5" s="139" customFormat="1" ht="16.149999999999999" customHeight="1" x14ac:dyDescent="0.25">
      <c r="A931" s="140"/>
      <c r="B931" s="153"/>
      <c r="C931" s="174"/>
      <c r="D931" s="141"/>
      <c r="E931" s="141"/>
    </row>
    <row r="932" spans="1:5" s="139" customFormat="1" ht="16.149999999999999" customHeight="1" x14ac:dyDescent="0.25">
      <c r="A932" s="140">
        <v>5</v>
      </c>
      <c r="B932" s="153" t="s">
        <v>913</v>
      </c>
      <c r="C932" s="174"/>
      <c r="D932" s="141"/>
      <c r="E932" s="141"/>
    </row>
    <row r="933" spans="1:5" s="139" customFormat="1" ht="16.149999999999999" customHeight="1" x14ac:dyDescent="0.2">
      <c r="A933" s="140" t="s">
        <v>57</v>
      </c>
      <c r="B933" s="153" t="s">
        <v>1177</v>
      </c>
      <c r="C933" s="138">
        <v>1</v>
      </c>
      <c r="D933" s="171"/>
      <c r="E933" s="141">
        <f>D933*C933</f>
        <v>0</v>
      </c>
    </row>
    <row r="934" spans="1:5" s="139" customFormat="1" ht="16.149999999999999" customHeight="1" x14ac:dyDescent="0.25">
      <c r="A934" s="140"/>
      <c r="B934" s="153"/>
      <c r="C934" s="174"/>
      <c r="D934" s="141"/>
      <c r="E934" s="141"/>
    </row>
    <row r="935" spans="1:5" s="139" customFormat="1" ht="16.149999999999999" customHeight="1" x14ac:dyDescent="0.25">
      <c r="A935" s="140"/>
      <c r="B935" s="161" t="s">
        <v>662</v>
      </c>
      <c r="C935" s="174"/>
      <c r="D935" s="141"/>
      <c r="E935" s="141"/>
    </row>
    <row r="936" spans="1:5" ht="16.149999999999999" customHeight="1" x14ac:dyDescent="0.25">
      <c r="B936" s="149"/>
      <c r="C936" s="174"/>
      <c r="D936" s="135"/>
      <c r="E936" s="135"/>
    </row>
    <row r="937" spans="1:5" ht="16.149999999999999" customHeight="1" x14ac:dyDescent="0.25">
      <c r="A937" s="136">
        <v>1</v>
      </c>
      <c r="B937" s="137" t="s">
        <v>649</v>
      </c>
      <c r="C937" s="174"/>
      <c r="D937" s="135"/>
      <c r="E937" s="135"/>
    </row>
    <row r="938" spans="1:5" ht="16.149999999999999" customHeight="1" x14ac:dyDescent="0.25">
      <c r="B938" s="137" t="s">
        <v>663</v>
      </c>
      <c r="C938" s="174"/>
      <c r="D938" s="135"/>
      <c r="E938" s="135"/>
    </row>
    <row r="939" spans="1:5" ht="16.149999999999999" customHeight="1" x14ac:dyDescent="0.25">
      <c r="B939" s="137" t="s">
        <v>664</v>
      </c>
      <c r="C939" s="174"/>
      <c r="D939" s="135"/>
      <c r="E939" s="135"/>
    </row>
    <row r="940" spans="1:5" ht="16.149999999999999" customHeight="1" x14ac:dyDescent="0.25">
      <c r="B940" s="137" t="s">
        <v>665</v>
      </c>
      <c r="C940" s="174"/>
      <c r="D940" s="135"/>
      <c r="E940" s="135"/>
    </row>
    <row r="941" spans="1:5" ht="16.149999999999999" customHeight="1" x14ac:dyDescent="0.25">
      <c r="B941" s="137" t="s">
        <v>635</v>
      </c>
      <c r="C941" s="174"/>
      <c r="D941" s="135"/>
      <c r="E941" s="135"/>
    </row>
    <row r="942" spans="1:5" ht="16.149999999999999" customHeight="1" x14ac:dyDescent="0.25">
      <c r="B942" s="137" t="s">
        <v>636</v>
      </c>
      <c r="C942" s="174"/>
      <c r="D942" s="135"/>
      <c r="E942" s="135"/>
    </row>
    <row r="943" spans="1:5" ht="16.149999999999999" customHeight="1" x14ac:dyDescent="0.25">
      <c r="B943" s="137" t="s">
        <v>666</v>
      </c>
      <c r="C943" s="174"/>
      <c r="D943" s="135"/>
      <c r="E943" s="135"/>
    </row>
    <row r="944" spans="1:5" ht="16.149999999999999" customHeight="1" x14ac:dyDescent="0.25">
      <c r="B944" s="137" t="s">
        <v>1193</v>
      </c>
      <c r="C944" s="174"/>
      <c r="D944" s="135"/>
      <c r="E944" s="135"/>
    </row>
    <row r="945" spans="1:5" ht="16.149999999999999" customHeight="1" x14ac:dyDescent="0.25">
      <c r="B945" s="137" t="s">
        <v>880</v>
      </c>
      <c r="C945" s="174"/>
      <c r="D945" s="135"/>
      <c r="E945" s="135"/>
    </row>
    <row r="946" spans="1:5" ht="16.149999999999999" customHeight="1" x14ac:dyDescent="0.25">
      <c r="A946" s="136" t="s">
        <v>24</v>
      </c>
      <c r="B946" s="137" t="s">
        <v>667</v>
      </c>
      <c r="C946" s="174"/>
      <c r="D946" s="135"/>
      <c r="E946" s="135"/>
    </row>
    <row r="947" spans="1:5" ht="16.149999999999999" customHeight="1" x14ac:dyDescent="0.2">
      <c r="A947" s="136" t="s">
        <v>57</v>
      </c>
      <c r="B947" s="149" t="s">
        <v>175</v>
      </c>
      <c r="C947" s="138">
        <v>38.9</v>
      </c>
      <c r="D947" s="171"/>
      <c r="E947" s="135">
        <f>D947*C947</f>
        <v>0</v>
      </c>
    </row>
    <row r="948" spans="1:5" ht="16.149999999999999" customHeight="1" x14ac:dyDescent="0.25">
      <c r="A948" s="136" t="s">
        <v>24</v>
      </c>
      <c r="B948" s="137" t="s">
        <v>881</v>
      </c>
      <c r="C948" s="174"/>
      <c r="D948" s="135"/>
      <c r="E948" s="135"/>
    </row>
    <row r="949" spans="1:5" ht="16.149999999999999" customHeight="1" x14ac:dyDescent="0.2">
      <c r="A949" s="136" t="s">
        <v>57</v>
      </c>
      <c r="B949" s="149" t="s">
        <v>175</v>
      </c>
      <c r="C949" s="138">
        <v>52.8</v>
      </c>
      <c r="D949" s="171"/>
      <c r="E949" s="135">
        <f>D949*C949</f>
        <v>0</v>
      </c>
    </row>
    <row r="950" spans="1:5" ht="16.149999999999999" customHeight="1" x14ac:dyDescent="0.25">
      <c r="A950" s="136" t="s">
        <v>24</v>
      </c>
      <c r="B950" s="137" t="s">
        <v>655</v>
      </c>
      <c r="C950" s="174"/>
      <c r="D950" s="135"/>
      <c r="E950" s="135"/>
    </row>
    <row r="951" spans="1:5" ht="16.149999999999999" customHeight="1" x14ac:dyDescent="0.2">
      <c r="A951" s="136" t="s">
        <v>57</v>
      </c>
      <c r="B951" s="149" t="s">
        <v>175</v>
      </c>
      <c r="C951" s="138">
        <v>16.399999999999999</v>
      </c>
      <c r="D951" s="171"/>
      <c r="E951" s="135">
        <f>D951*C951</f>
        <v>0</v>
      </c>
    </row>
    <row r="952" spans="1:5" ht="16.149999999999999" customHeight="1" x14ac:dyDescent="0.25">
      <c r="B952" s="149"/>
      <c r="C952" s="174"/>
      <c r="D952" s="135"/>
      <c r="E952" s="135"/>
    </row>
    <row r="953" spans="1:5" ht="16.149999999999999" customHeight="1" x14ac:dyDescent="0.25">
      <c r="A953" s="136">
        <v>2</v>
      </c>
      <c r="B953" s="149" t="s">
        <v>668</v>
      </c>
      <c r="C953" s="174"/>
      <c r="D953" s="135"/>
      <c r="E953" s="135"/>
    </row>
    <row r="954" spans="1:5" ht="16.149999999999999" customHeight="1" x14ac:dyDescent="0.25">
      <c r="B954" s="149" t="s">
        <v>669</v>
      </c>
      <c r="C954" s="174"/>
      <c r="D954" s="135"/>
      <c r="E954" s="135"/>
    </row>
    <row r="955" spans="1:5" ht="16.149999999999999" customHeight="1" x14ac:dyDescent="0.25">
      <c r="B955" s="149" t="s">
        <v>670</v>
      </c>
      <c r="C955" s="174"/>
      <c r="D955" s="135"/>
      <c r="E955" s="135"/>
    </row>
    <row r="956" spans="1:5" ht="16.149999999999999" customHeight="1" x14ac:dyDescent="0.25">
      <c r="B956" s="149" t="s">
        <v>671</v>
      </c>
      <c r="C956" s="174"/>
      <c r="D956" s="135"/>
      <c r="E956" s="135"/>
    </row>
    <row r="957" spans="1:5" ht="16.149999999999999" customHeight="1" x14ac:dyDescent="0.25">
      <c r="B957" s="149" t="s">
        <v>1194</v>
      </c>
      <c r="C957" s="174"/>
      <c r="D957" s="135"/>
      <c r="E957" s="135"/>
    </row>
    <row r="958" spans="1:5" ht="16.149999999999999" customHeight="1" x14ac:dyDescent="0.25">
      <c r="B958" s="149" t="s">
        <v>672</v>
      </c>
      <c r="C958" s="174"/>
      <c r="D958" s="135"/>
      <c r="E958" s="135"/>
    </row>
    <row r="959" spans="1:5" ht="16.149999999999999" customHeight="1" x14ac:dyDescent="0.25">
      <c r="B959" s="149" t="s">
        <v>882</v>
      </c>
      <c r="C959" s="174"/>
      <c r="D959" s="135"/>
      <c r="E959" s="135"/>
    </row>
    <row r="960" spans="1:5" ht="16.149999999999999" customHeight="1" x14ac:dyDescent="0.25">
      <c r="A960" s="136" t="s">
        <v>24</v>
      </c>
      <c r="B960" s="149" t="s">
        <v>883</v>
      </c>
      <c r="C960" s="174"/>
      <c r="D960" s="135"/>
      <c r="E960" s="135"/>
    </row>
    <row r="961" spans="1:5" ht="16.149999999999999" customHeight="1" x14ac:dyDescent="0.2">
      <c r="A961" s="136" t="s">
        <v>57</v>
      </c>
      <c r="B961" s="149" t="s">
        <v>119</v>
      </c>
      <c r="C961" s="138">
        <v>1</v>
      </c>
      <c r="D961" s="171"/>
      <c r="E961" s="135">
        <f>D961*C961</f>
        <v>0</v>
      </c>
    </row>
    <row r="962" spans="1:5" ht="16.149999999999999" customHeight="1" x14ac:dyDescent="0.25">
      <c r="A962" s="136" t="s">
        <v>24</v>
      </c>
      <c r="B962" s="149" t="s">
        <v>884</v>
      </c>
      <c r="C962" s="174"/>
      <c r="D962" s="135"/>
      <c r="E962" s="135"/>
    </row>
    <row r="963" spans="1:5" ht="16.149999999999999" customHeight="1" x14ac:dyDescent="0.2">
      <c r="A963" s="136" t="s">
        <v>57</v>
      </c>
      <c r="B963" s="149" t="s">
        <v>119</v>
      </c>
      <c r="C963" s="138">
        <v>1</v>
      </c>
      <c r="D963" s="171"/>
      <c r="E963" s="135">
        <f t="shared" ref="E963" si="6">D963*C963</f>
        <v>0</v>
      </c>
    </row>
    <row r="964" spans="1:5" ht="16.149999999999999" customHeight="1" x14ac:dyDescent="0.25">
      <c r="A964" s="136" t="s">
        <v>24</v>
      </c>
      <c r="B964" s="149" t="s">
        <v>885</v>
      </c>
      <c r="C964" s="174"/>
      <c r="D964" s="135"/>
      <c r="E964" s="135"/>
    </row>
    <row r="965" spans="1:5" ht="16.149999999999999" customHeight="1" x14ac:dyDescent="0.2">
      <c r="A965" s="136" t="s">
        <v>57</v>
      </c>
      <c r="B965" s="149" t="s">
        <v>119</v>
      </c>
      <c r="C965" s="138">
        <v>1</v>
      </c>
      <c r="D965" s="171"/>
      <c r="E965" s="135">
        <f t="shared" ref="E965" si="7">D965*C965</f>
        <v>0</v>
      </c>
    </row>
    <row r="966" spans="1:5" ht="16.149999999999999" customHeight="1" x14ac:dyDescent="0.25">
      <c r="A966" s="136" t="s">
        <v>24</v>
      </c>
      <c r="B966" s="149" t="s">
        <v>886</v>
      </c>
      <c r="C966" s="174"/>
      <c r="D966" s="135"/>
      <c r="E966" s="135"/>
    </row>
    <row r="967" spans="1:5" ht="16.149999999999999" customHeight="1" x14ac:dyDescent="0.2">
      <c r="A967" s="136" t="s">
        <v>57</v>
      </c>
      <c r="B967" s="149" t="s">
        <v>119</v>
      </c>
      <c r="C967" s="138">
        <v>2</v>
      </c>
      <c r="D967" s="171"/>
      <c r="E967" s="135">
        <f t="shared" ref="E967" si="8">D967*C967</f>
        <v>0</v>
      </c>
    </row>
    <row r="968" spans="1:5" ht="16.149999999999999" customHeight="1" x14ac:dyDescent="0.25">
      <c r="B968" s="149"/>
      <c r="C968" s="174"/>
      <c r="D968" s="135"/>
      <c r="E968" s="135"/>
    </row>
    <row r="969" spans="1:5" ht="16.149999999999999" customHeight="1" x14ac:dyDescent="0.25">
      <c r="A969" s="136">
        <v>3</v>
      </c>
      <c r="B969" s="137" t="s">
        <v>673</v>
      </c>
      <c r="C969" s="174"/>
      <c r="D969" s="135"/>
      <c r="E969" s="135"/>
    </row>
    <row r="970" spans="1:5" ht="16.149999999999999" customHeight="1" x14ac:dyDescent="0.25">
      <c r="B970" s="137" t="s">
        <v>657</v>
      </c>
      <c r="C970" s="174"/>
      <c r="D970" s="135"/>
      <c r="E970" s="135"/>
    </row>
    <row r="971" spans="1:5" ht="16.149999999999999" customHeight="1" x14ac:dyDescent="0.25">
      <c r="B971" s="137" t="s">
        <v>658</v>
      </c>
      <c r="C971" s="174"/>
      <c r="D971" s="135"/>
      <c r="E971" s="135"/>
    </row>
    <row r="972" spans="1:5" ht="16.149999999999999" customHeight="1" x14ac:dyDescent="0.25">
      <c r="B972" s="137" t="s">
        <v>1192</v>
      </c>
      <c r="C972" s="174"/>
      <c r="D972" s="135"/>
      <c r="E972" s="135"/>
    </row>
    <row r="973" spans="1:5" ht="16.149999999999999" customHeight="1" x14ac:dyDescent="0.25">
      <c r="B973" s="137" t="s">
        <v>659</v>
      </c>
      <c r="C973" s="174"/>
      <c r="D973" s="135"/>
      <c r="E973" s="135"/>
    </row>
    <row r="974" spans="1:5" ht="16.149999999999999" customHeight="1" x14ac:dyDescent="0.25">
      <c r="B974" s="137" t="s">
        <v>674</v>
      </c>
      <c r="C974" s="174"/>
      <c r="D974" s="135"/>
      <c r="E974" s="135"/>
    </row>
    <row r="975" spans="1:5" ht="16.149999999999999" customHeight="1" x14ac:dyDescent="0.25">
      <c r="A975" s="136" t="s">
        <v>24</v>
      </c>
      <c r="B975" s="137" t="s">
        <v>887</v>
      </c>
      <c r="C975" s="174"/>
      <c r="D975" s="135"/>
      <c r="E975" s="135"/>
    </row>
    <row r="976" spans="1:5" ht="16.149999999999999" customHeight="1" x14ac:dyDescent="0.2">
      <c r="A976" s="136" t="s">
        <v>57</v>
      </c>
      <c r="B976" s="137" t="s">
        <v>38</v>
      </c>
      <c r="C976" s="138">
        <v>1</v>
      </c>
      <c r="D976" s="171"/>
      <c r="E976" s="135">
        <f>D976*C976</f>
        <v>0</v>
      </c>
    </row>
    <row r="977" spans="1:5" ht="16.149999999999999" customHeight="1" x14ac:dyDescent="0.25">
      <c r="A977" s="136" t="s">
        <v>24</v>
      </c>
      <c r="B977" s="137" t="s">
        <v>888</v>
      </c>
      <c r="C977" s="174"/>
      <c r="D977" s="135"/>
      <c r="E977" s="135"/>
    </row>
    <row r="978" spans="1:5" ht="16.149999999999999" customHeight="1" x14ac:dyDescent="0.2">
      <c r="A978" s="136" t="s">
        <v>57</v>
      </c>
      <c r="B978" s="137" t="s">
        <v>38</v>
      </c>
      <c r="C978" s="138">
        <v>1</v>
      </c>
      <c r="D978" s="171"/>
      <c r="E978" s="135">
        <f>D978*C978</f>
        <v>0</v>
      </c>
    </row>
    <row r="979" spans="1:5" ht="16.149999999999999" customHeight="1" x14ac:dyDescent="0.25">
      <c r="A979" s="136" t="s">
        <v>24</v>
      </c>
      <c r="B979" s="137" t="s">
        <v>889</v>
      </c>
      <c r="C979" s="174"/>
      <c r="D979" s="135"/>
      <c r="E979" s="135"/>
    </row>
    <row r="980" spans="1:5" ht="16.149999999999999" customHeight="1" x14ac:dyDescent="0.2">
      <c r="A980" s="136" t="s">
        <v>57</v>
      </c>
      <c r="B980" s="137" t="s">
        <v>38</v>
      </c>
      <c r="C980" s="138">
        <v>1</v>
      </c>
      <c r="D980" s="171"/>
      <c r="E980" s="135">
        <f>D980*C980</f>
        <v>0</v>
      </c>
    </row>
    <row r="981" spans="1:5" ht="16.149999999999999" customHeight="1" x14ac:dyDescent="0.25">
      <c r="B981" s="149"/>
      <c r="C981" s="174"/>
      <c r="D981" s="135"/>
      <c r="E981" s="135"/>
    </row>
    <row r="982" spans="1:5" ht="16.149999999999999" customHeight="1" x14ac:dyDescent="0.25">
      <c r="A982" s="136">
        <v>4</v>
      </c>
      <c r="B982" s="137" t="s">
        <v>673</v>
      </c>
      <c r="C982" s="174"/>
      <c r="D982" s="135"/>
      <c r="E982" s="135"/>
    </row>
    <row r="983" spans="1:5" ht="16.149999999999999" customHeight="1" x14ac:dyDescent="0.25">
      <c r="B983" s="137" t="s">
        <v>890</v>
      </c>
      <c r="C983" s="174"/>
      <c r="D983" s="135"/>
      <c r="E983" s="135"/>
    </row>
    <row r="984" spans="1:5" ht="16.149999999999999" customHeight="1" x14ac:dyDescent="0.25">
      <c r="B984" s="137" t="s">
        <v>658</v>
      </c>
      <c r="C984" s="174"/>
      <c r="D984" s="135"/>
      <c r="E984" s="135"/>
    </row>
    <row r="985" spans="1:5" ht="16.149999999999999" customHeight="1" x14ac:dyDescent="0.25">
      <c r="B985" s="137" t="s">
        <v>1192</v>
      </c>
      <c r="C985" s="174"/>
      <c r="D985" s="135"/>
      <c r="E985" s="135"/>
    </row>
    <row r="986" spans="1:5" ht="16.149999999999999" customHeight="1" x14ac:dyDescent="0.25">
      <c r="B986" s="137" t="s">
        <v>659</v>
      </c>
      <c r="C986" s="174"/>
      <c r="D986" s="135"/>
      <c r="E986" s="135"/>
    </row>
    <row r="987" spans="1:5" ht="16.149999999999999" customHeight="1" x14ac:dyDescent="0.25">
      <c r="B987" s="137" t="s">
        <v>674</v>
      </c>
      <c r="C987" s="174"/>
      <c r="D987" s="135"/>
      <c r="E987" s="135"/>
    </row>
    <row r="988" spans="1:5" ht="16.149999999999999" customHeight="1" x14ac:dyDescent="0.25">
      <c r="A988" s="136" t="s">
        <v>24</v>
      </c>
      <c r="B988" s="137" t="s">
        <v>891</v>
      </c>
      <c r="C988" s="174"/>
      <c r="D988" s="135"/>
      <c r="E988" s="135"/>
    </row>
    <row r="989" spans="1:5" ht="16.149999999999999" customHeight="1" x14ac:dyDescent="0.2">
      <c r="A989" s="136" t="s">
        <v>57</v>
      </c>
      <c r="B989" s="137" t="s">
        <v>38</v>
      </c>
      <c r="C989" s="138">
        <v>1</v>
      </c>
      <c r="D989" s="171"/>
      <c r="E989" s="135">
        <f>D989*C989</f>
        <v>0</v>
      </c>
    </row>
    <row r="990" spans="1:5" ht="16.149999999999999" customHeight="1" x14ac:dyDescent="0.25">
      <c r="A990" s="136" t="s">
        <v>24</v>
      </c>
      <c r="B990" s="137" t="s">
        <v>892</v>
      </c>
      <c r="C990" s="174"/>
      <c r="D990" s="135"/>
      <c r="E990" s="135"/>
    </row>
    <row r="991" spans="1:5" ht="16.149999999999999" customHeight="1" x14ac:dyDescent="0.2">
      <c r="A991" s="136" t="s">
        <v>57</v>
      </c>
      <c r="B991" s="137" t="s">
        <v>38</v>
      </c>
      <c r="C991" s="138">
        <v>1</v>
      </c>
      <c r="D991" s="171"/>
      <c r="E991" s="135">
        <f>D991*C991</f>
        <v>0</v>
      </c>
    </row>
    <row r="992" spans="1:5" ht="16.149999999999999" customHeight="1" x14ac:dyDescent="0.25">
      <c r="C992" s="174"/>
      <c r="D992" s="135"/>
      <c r="E992" s="135"/>
    </row>
    <row r="993" spans="1:5" ht="16.149999999999999" customHeight="1" x14ac:dyDescent="0.25">
      <c r="A993" s="136">
        <v>5</v>
      </c>
      <c r="B993" s="137" t="s">
        <v>675</v>
      </c>
      <c r="C993" s="174"/>
      <c r="D993" s="135"/>
    </row>
    <row r="994" spans="1:5" ht="16.149999999999999" customHeight="1" x14ac:dyDescent="0.25">
      <c r="B994" s="137" t="s">
        <v>893</v>
      </c>
      <c r="C994" s="174"/>
      <c r="D994" s="135"/>
    </row>
    <row r="995" spans="1:5" ht="16.149999999999999" customHeight="1" x14ac:dyDescent="0.25">
      <c r="B995" s="137" t="s">
        <v>894</v>
      </c>
      <c r="C995" s="174"/>
      <c r="D995" s="135"/>
    </row>
    <row r="996" spans="1:5" ht="16.149999999999999" customHeight="1" x14ac:dyDescent="0.25">
      <c r="B996" s="137" t="s">
        <v>895</v>
      </c>
      <c r="C996" s="174"/>
      <c r="D996" s="135"/>
    </row>
    <row r="997" spans="1:5" ht="16.149999999999999" customHeight="1" x14ac:dyDescent="0.25">
      <c r="A997" s="136" t="s">
        <v>24</v>
      </c>
      <c r="B997" s="137" t="s">
        <v>896</v>
      </c>
      <c r="C997" s="174"/>
      <c r="D997" s="135"/>
    </row>
    <row r="998" spans="1:5" ht="16.149999999999999" customHeight="1" x14ac:dyDescent="0.2">
      <c r="A998" s="136" t="s">
        <v>57</v>
      </c>
      <c r="B998" s="137" t="s">
        <v>38</v>
      </c>
      <c r="C998" s="138">
        <v>1</v>
      </c>
      <c r="D998" s="171"/>
      <c r="E998" s="107">
        <f>+D998*C998</f>
        <v>0</v>
      </c>
    </row>
    <row r="999" spans="1:5" ht="16.149999999999999" customHeight="1" x14ac:dyDescent="0.25">
      <c r="A999" s="136" t="s">
        <v>24</v>
      </c>
      <c r="B999" s="137" t="s">
        <v>1208</v>
      </c>
      <c r="C999" s="174"/>
      <c r="D999" s="135"/>
    </row>
    <row r="1000" spans="1:5" ht="16.149999999999999" customHeight="1" x14ac:dyDescent="0.2">
      <c r="A1000" s="136" t="s">
        <v>57</v>
      </c>
      <c r="B1000" s="137" t="s">
        <v>38</v>
      </c>
      <c r="C1000" s="138">
        <v>1</v>
      </c>
      <c r="D1000" s="171"/>
      <c r="E1000" s="107">
        <f>+D1000*C1000</f>
        <v>0</v>
      </c>
    </row>
    <row r="1001" spans="1:5" ht="16.149999999999999" customHeight="1" x14ac:dyDescent="0.25">
      <c r="C1001" s="174"/>
    </row>
    <row r="1002" spans="1:5" ht="16.149999999999999" customHeight="1" x14ac:dyDescent="0.25">
      <c r="A1002" s="136">
        <v>3</v>
      </c>
      <c r="B1002" s="137" t="s">
        <v>1369</v>
      </c>
      <c r="C1002" s="174"/>
      <c r="D1002" s="135"/>
      <c r="E1002" s="135"/>
    </row>
    <row r="1003" spans="1:5" ht="16.149999999999999" customHeight="1" x14ac:dyDescent="0.25">
      <c r="B1003" s="137" t="s">
        <v>1376</v>
      </c>
      <c r="C1003" s="174"/>
      <c r="D1003" s="135"/>
      <c r="E1003" s="135"/>
    </row>
    <row r="1004" spans="1:5" ht="16.149999999999999" customHeight="1" x14ac:dyDescent="0.25">
      <c r="B1004" s="137" t="s">
        <v>658</v>
      </c>
      <c r="C1004" s="174"/>
      <c r="D1004" s="135"/>
      <c r="E1004" s="135"/>
    </row>
    <row r="1005" spans="1:5" ht="16.149999999999999" customHeight="1" x14ac:dyDescent="0.25">
      <c r="B1005" s="137" t="s">
        <v>1192</v>
      </c>
      <c r="C1005" s="174"/>
      <c r="D1005" s="135"/>
      <c r="E1005" s="135"/>
    </row>
    <row r="1006" spans="1:5" ht="16.149999999999999" customHeight="1" x14ac:dyDescent="0.25">
      <c r="B1006" s="137" t="s">
        <v>659</v>
      </c>
      <c r="C1006" s="174"/>
      <c r="D1006" s="135"/>
      <c r="E1006" s="135"/>
    </row>
    <row r="1007" spans="1:5" ht="16.149999999999999" customHeight="1" x14ac:dyDescent="0.25">
      <c r="B1007" s="137" t="s">
        <v>660</v>
      </c>
      <c r="C1007" s="174"/>
      <c r="D1007" s="135"/>
      <c r="E1007" s="135"/>
    </row>
    <row r="1008" spans="1:5" ht="16.149999999999999" customHeight="1" x14ac:dyDescent="0.25">
      <c r="B1008" s="137" t="s">
        <v>661</v>
      </c>
      <c r="C1008" s="174"/>
      <c r="D1008" s="135"/>
      <c r="E1008" s="135"/>
    </row>
    <row r="1009" spans="1:5" ht="16.149999999999999" customHeight="1" x14ac:dyDescent="0.25">
      <c r="A1009" s="136" t="s">
        <v>24</v>
      </c>
      <c r="B1009" s="137" t="s">
        <v>1209</v>
      </c>
      <c r="C1009" s="174"/>
      <c r="D1009" s="135"/>
      <c r="E1009" s="135"/>
    </row>
    <row r="1010" spans="1:5" ht="16.149999999999999" customHeight="1" x14ac:dyDescent="0.2">
      <c r="A1010" s="136" t="s">
        <v>57</v>
      </c>
      <c r="B1010" s="149" t="s">
        <v>38</v>
      </c>
      <c r="C1010" s="138">
        <v>1</v>
      </c>
      <c r="D1010" s="171"/>
      <c r="E1010" s="135">
        <f>D1010*C1010</f>
        <v>0</v>
      </c>
    </row>
    <row r="1011" spans="1:5" ht="16.149999999999999" customHeight="1" x14ac:dyDescent="0.25">
      <c r="B1011" s="149"/>
      <c r="C1011" s="174"/>
      <c r="D1011" s="135"/>
      <c r="E1011" s="135"/>
    </row>
    <row r="1012" spans="1:5" ht="16.149999999999999" customHeight="1" x14ac:dyDescent="0.25">
      <c r="A1012" s="136">
        <v>4</v>
      </c>
      <c r="B1012" s="149" t="s">
        <v>1226</v>
      </c>
      <c r="C1012" s="174"/>
      <c r="D1012" s="135"/>
      <c r="E1012" s="135"/>
    </row>
    <row r="1013" spans="1:5" ht="16.149999999999999" customHeight="1" x14ac:dyDescent="0.25">
      <c r="B1013" s="149" t="s">
        <v>1227</v>
      </c>
      <c r="C1013" s="174"/>
      <c r="D1013" s="135"/>
      <c r="E1013" s="135"/>
    </row>
    <row r="1014" spans="1:5" ht="16.149999999999999" customHeight="1" x14ac:dyDescent="0.25">
      <c r="B1014" s="149" t="s">
        <v>1228</v>
      </c>
      <c r="C1014" s="174"/>
      <c r="D1014" s="135"/>
      <c r="E1014" s="135"/>
    </row>
    <row r="1015" spans="1:5" ht="16.149999999999999" customHeight="1" x14ac:dyDescent="0.2">
      <c r="A1015" s="136" t="s">
        <v>57</v>
      </c>
      <c r="B1015" s="149" t="s">
        <v>38</v>
      </c>
      <c r="C1015" s="138">
        <v>1</v>
      </c>
      <c r="D1015" s="171"/>
      <c r="E1015" s="135">
        <f>D1015*C1015</f>
        <v>0</v>
      </c>
    </row>
    <row r="1016" spans="1:5" s="97" customFormat="1" ht="16.149999999999999" customHeight="1" x14ac:dyDescent="0.25">
      <c r="A1016" s="10"/>
      <c r="B1016" s="120"/>
      <c r="C1016" s="174"/>
      <c r="D1016" s="119"/>
      <c r="E1016" s="119"/>
    </row>
    <row r="1017" spans="1:5" s="97" customFormat="1" ht="16.149999999999999" customHeight="1" x14ac:dyDescent="0.25">
      <c r="A1017" s="10"/>
      <c r="B1017" s="120" t="s">
        <v>676</v>
      </c>
      <c r="C1017" s="174"/>
      <c r="D1017" s="119"/>
      <c r="E1017" s="119"/>
    </row>
    <row r="1018" spans="1:5" ht="16.149999999999999" customHeight="1" x14ac:dyDescent="0.25">
      <c r="C1018" s="174"/>
      <c r="D1018" s="135"/>
    </row>
    <row r="1019" spans="1:5" ht="16.149999999999999" customHeight="1" x14ac:dyDescent="0.25">
      <c r="A1019" s="136">
        <v>1</v>
      </c>
      <c r="B1019" s="137" t="s">
        <v>897</v>
      </c>
      <c r="C1019" s="174"/>
      <c r="D1019" s="135"/>
    </row>
    <row r="1020" spans="1:5" ht="16.149999999999999" customHeight="1" x14ac:dyDescent="0.25">
      <c r="B1020" s="137" t="s">
        <v>1229</v>
      </c>
      <c r="C1020" s="174"/>
      <c r="D1020" s="135"/>
    </row>
    <row r="1021" spans="1:5" ht="16.149999999999999" customHeight="1" x14ac:dyDescent="0.25">
      <c r="B1021" s="137" t="s">
        <v>1230</v>
      </c>
      <c r="C1021" s="174"/>
      <c r="D1021" s="135"/>
    </row>
    <row r="1022" spans="1:5" ht="16.149999999999999" customHeight="1" x14ac:dyDescent="0.25">
      <c r="B1022" s="137" t="s">
        <v>1206</v>
      </c>
      <c r="C1022" s="174"/>
      <c r="D1022" s="135"/>
    </row>
    <row r="1023" spans="1:5" ht="16.149999999999999" customHeight="1" x14ac:dyDescent="0.25">
      <c r="B1023" s="137" t="s">
        <v>1207</v>
      </c>
      <c r="C1023" s="174"/>
      <c r="D1023" s="135"/>
    </row>
    <row r="1024" spans="1:5" ht="16.149999999999999" customHeight="1" x14ac:dyDescent="0.25">
      <c r="B1024" s="137" t="s">
        <v>1231</v>
      </c>
      <c r="C1024" s="174"/>
      <c r="D1024" s="135"/>
    </row>
    <row r="1025" spans="1:5" ht="16.149999999999999" customHeight="1" x14ac:dyDescent="0.2">
      <c r="A1025" s="136" t="s">
        <v>57</v>
      </c>
      <c r="B1025" s="137" t="s">
        <v>175</v>
      </c>
      <c r="C1025" s="138">
        <v>69.5</v>
      </c>
      <c r="D1025" s="171"/>
      <c r="E1025" s="107">
        <f>D1025*C1025</f>
        <v>0</v>
      </c>
    </row>
    <row r="1026" spans="1:5" ht="16.149999999999999" customHeight="1" x14ac:dyDescent="0.25">
      <c r="C1026" s="174"/>
      <c r="D1026" s="135"/>
    </row>
    <row r="1027" spans="1:5" s="97" customFormat="1" ht="16.149999999999999" customHeight="1" thickBot="1" x14ac:dyDescent="0.3">
      <c r="A1027" s="143"/>
      <c r="B1027" s="144" t="s">
        <v>617</v>
      </c>
      <c r="C1027" s="145"/>
      <c r="D1027" s="145"/>
      <c r="E1027" s="145">
        <f>SUM(E820:E1026)</f>
        <v>0</v>
      </c>
    </row>
    <row r="1028" spans="1:5" s="97" customFormat="1" ht="16.149999999999999" customHeight="1" thickTop="1" x14ac:dyDescent="0.25">
      <c r="A1028" s="10"/>
      <c r="B1028" s="120"/>
      <c r="C1028" s="174"/>
      <c r="D1028" s="119"/>
      <c r="E1028" s="119"/>
    </row>
    <row r="1029" spans="1:5" s="97" customFormat="1" ht="16.149999999999999" customHeight="1" x14ac:dyDescent="0.25">
      <c r="A1029" s="10"/>
      <c r="B1029" s="120"/>
      <c r="C1029" s="174"/>
      <c r="D1029" s="119"/>
      <c r="E1029" s="119"/>
    </row>
    <row r="1030" spans="1:5" s="97" customFormat="1" ht="16.149999999999999" customHeight="1" x14ac:dyDescent="0.25">
      <c r="A1030" s="10" t="s">
        <v>195</v>
      </c>
      <c r="B1030" s="120" t="s">
        <v>609</v>
      </c>
      <c r="C1030" s="174"/>
      <c r="D1030" s="119"/>
      <c r="E1030" s="119"/>
    </row>
    <row r="1031" spans="1:5" s="97" customFormat="1" ht="16.149999999999999" customHeight="1" x14ac:dyDescent="0.25">
      <c r="A1031" s="10"/>
      <c r="B1031" s="120"/>
      <c r="C1031" s="174"/>
      <c r="D1031" s="119"/>
      <c r="E1031" s="119"/>
    </row>
    <row r="1032" spans="1:5" s="97" customFormat="1" ht="15" x14ac:dyDescent="0.25">
      <c r="A1032" s="10"/>
      <c r="B1032" s="97" t="s">
        <v>25</v>
      </c>
      <c r="C1032" s="174"/>
      <c r="D1032" s="119"/>
      <c r="E1032" s="119"/>
    </row>
    <row r="1033" spans="1:5" s="139" customFormat="1" ht="15" x14ac:dyDescent="0.25">
      <c r="A1033" s="108" t="s">
        <v>24</v>
      </c>
      <c r="B1033" s="109" t="s">
        <v>619</v>
      </c>
      <c r="C1033" s="174"/>
      <c r="D1033" s="111"/>
      <c r="E1033" s="111"/>
    </row>
    <row r="1034" spans="1:5" s="139" customFormat="1" ht="16.149999999999999" customHeight="1" x14ac:dyDescent="0.25">
      <c r="A1034" s="108"/>
      <c r="B1034" s="109"/>
      <c r="C1034" s="174"/>
      <c r="D1034" s="111"/>
      <c r="E1034" s="111"/>
    </row>
    <row r="1035" spans="1:5" s="139" customFormat="1" ht="16.149999999999999" customHeight="1" x14ac:dyDescent="0.25">
      <c r="A1035" s="108"/>
      <c r="B1035" s="120" t="s">
        <v>78</v>
      </c>
      <c r="C1035" s="174"/>
      <c r="D1035" s="111"/>
      <c r="E1035" s="111"/>
    </row>
    <row r="1036" spans="1:5" s="139" customFormat="1" ht="16.149999999999999" customHeight="1" x14ac:dyDescent="0.25">
      <c r="A1036" s="108"/>
      <c r="B1036" s="109"/>
      <c r="C1036" s="174"/>
      <c r="D1036" s="111"/>
      <c r="E1036" s="111"/>
    </row>
    <row r="1037" spans="1:5" s="139" customFormat="1" ht="16.149999999999999" customHeight="1" x14ac:dyDescent="0.25">
      <c r="A1037" s="140">
        <v>1</v>
      </c>
      <c r="B1037" s="139" t="s">
        <v>917</v>
      </c>
      <c r="C1037" s="174"/>
      <c r="D1037" s="141"/>
      <c r="E1037" s="121"/>
    </row>
    <row r="1038" spans="1:5" s="139" customFormat="1" ht="16.149999999999999" customHeight="1" x14ac:dyDescent="0.25">
      <c r="A1038" s="140"/>
      <c r="B1038" s="139" t="s">
        <v>916</v>
      </c>
      <c r="C1038" s="174"/>
      <c r="D1038" s="141"/>
      <c r="E1038" s="121"/>
    </row>
    <row r="1039" spans="1:5" s="139" customFormat="1" ht="16.149999999999999" customHeight="1" x14ac:dyDescent="0.25">
      <c r="A1039" s="140"/>
      <c r="B1039" s="139" t="s">
        <v>914</v>
      </c>
      <c r="C1039" s="174"/>
      <c r="D1039" s="141"/>
      <c r="E1039" s="121"/>
    </row>
    <row r="1040" spans="1:5" s="139" customFormat="1" ht="16.149999999999999" customHeight="1" x14ac:dyDescent="0.25">
      <c r="A1040" s="140"/>
      <c r="B1040" s="139" t="s">
        <v>915</v>
      </c>
      <c r="C1040" s="174"/>
      <c r="D1040" s="141"/>
      <c r="E1040" s="121"/>
    </row>
    <row r="1041" spans="1:5" s="139" customFormat="1" ht="16.149999999999999" customHeight="1" x14ac:dyDescent="0.2">
      <c r="A1041" s="140" t="s">
        <v>57</v>
      </c>
      <c r="B1041" s="139" t="s">
        <v>194</v>
      </c>
      <c r="C1041" s="138">
        <v>320.3</v>
      </c>
      <c r="D1041" s="171"/>
      <c r="E1041" s="107">
        <f>D1041*C1041</f>
        <v>0</v>
      </c>
    </row>
    <row r="1042" spans="1:5" s="139" customFormat="1" ht="16.149999999999999" customHeight="1" x14ac:dyDescent="0.25">
      <c r="A1042" s="140"/>
      <c r="C1042" s="174"/>
      <c r="D1042" s="141"/>
      <c r="E1042" s="121"/>
    </row>
    <row r="1043" spans="1:5" s="139" customFormat="1" ht="16.149999999999999" customHeight="1" x14ac:dyDescent="0.25">
      <c r="A1043" s="140">
        <v>2</v>
      </c>
      <c r="B1043" s="139" t="s">
        <v>303</v>
      </c>
      <c r="C1043" s="174"/>
      <c r="D1043" s="141"/>
      <c r="E1043" s="121"/>
    </row>
    <row r="1044" spans="1:5" s="139" customFormat="1" ht="16.149999999999999" customHeight="1" x14ac:dyDescent="0.25">
      <c r="A1044" s="140"/>
      <c r="B1044" s="139" t="s">
        <v>304</v>
      </c>
      <c r="C1044" s="174"/>
      <c r="D1044" s="141"/>
      <c r="E1044" s="121"/>
    </row>
    <row r="1045" spans="1:5" s="139" customFormat="1" ht="16.149999999999999" customHeight="1" x14ac:dyDescent="0.2">
      <c r="A1045" s="140" t="s">
        <v>57</v>
      </c>
      <c r="B1045" s="139" t="s">
        <v>151</v>
      </c>
      <c r="C1045" s="138">
        <v>915.15</v>
      </c>
      <c r="D1045" s="171"/>
      <c r="E1045" s="107">
        <f>D1045*C1045</f>
        <v>0</v>
      </c>
    </row>
    <row r="1046" spans="1:5" s="139" customFormat="1" ht="16.149999999999999" customHeight="1" x14ac:dyDescent="0.25">
      <c r="A1046" s="140"/>
      <c r="C1046" s="174"/>
      <c r="D1046" s="141"/>
      <c r="E1046" s="121"/>
    </row>
    <row r="1047" spans="1:5" s="139" customFormat="1" ht="16.149999999999999" customHeight="1" x14ac:dyDescent="0.25">
      <c r="A1047" s="140">
        <v>3</v>
      </c>
      <c r="B1047" s="139" t="s">
        <v>302</v>
      </c>
      <c r="C1047" s="174"/>
      <c r="D1047" s="141"/>
      <c r="E1047" s="121"/>
    </row>
    <row r="1048" spans="1:5" s="139" customFormat="1" ht="16.149999999999999" customHeight="1" x14ac:dyDescent="0.25">
      <c r="A1048" s="140"/>
      <c r="B1048" s="139" t="s">
        <v>968</v>
      </c>
      <c r="C1048" s="174"/>
      <c r="D1048" s="141"/>
      <c r="E1048" s="121"/>
    </row>
    <row r="1049" spans="1:5" s="139" customFormat="1" ht="16.149999999999999" customHeight="1" x14ac:dyDescent="0.25">
      <c r="A1049" s="140"/>
      <c r="B1049" s="139" t="s">
        <v>967</v>
      </c>
      <c r="C1049" s="174"/>
      <c r="D1049" s="141"/>
      <c r="E1049" s="121"/>
    </row>
    <row r="1050" spans="1:5" s="139" customFormat="1" ht="16.149999999999999" customHeight="1" x14ac:dyDescent="0.2">
      <c r="A1050" s="140" t="s">
        <v>57</v>
      </c>
      <c r="B1050" s="139" t="s">
        <v>194</v>
      </c>
      <c r="C1050" s="138">
        <v>274.55</v>
      </c>
      <c r="D1050" s="171"/>
      <c r="E1050" s="107">
        <f>D1050*C1050</f>
        <v>0</v>
      </c>
    </row>
    <row r="1051" spans="1:5" s="139" customFormat="1" ht="16.149999999999999" customHeight="1" x14ac:dyDescent="0.25">
      <c r="A1051" s="108"/>
      <c r="B1051" s="109"/>
      <c r="C1051" s="174"/>
      <c r="D1051" s="111"/>
      <c r="E1051" s="111"/>
    </row>
    <row r="1052" spans="1:5" s="139" customFormat="1" ht="15" x14ac:dyDescent="0.25">
      <c r="A1052" s="140"/>
      <c r="B1052" s="97" t="s">
        <v>30</v>
      </c>
      <c r="C1052" s="174"/>
      <c r="D1052" s="141"/>
      <c r="E1052" s="121"/>
    </row>
    <row r="1053" spans="1:5" s="139" customFormat="1" ht="15" x14ac:dyDescent="0.25">
      <c r="A1053" s="108" t="s">
        <v>24</v>
      </c>
      <c r="B1053" s="109" t="s">
        <v>1016</v>
      </c>
      <c r="C1053" s="174"/>
      <c r="D1053" s="111"/>
      <c r="E1053" s="111"/>
    </row>
    <row r="1054" spans="1:5" s="139" customFormat="1" ht="15" x14ac:dyDescent="0.25">
      <c r="A1054" s="108"/>
      <c r="B1054" s="109" t="s">
        <v>1032</v>
      </c>
      <c r="C1054" s="174"/>
      <c r="D1054" s="111"/>
      <c r="E1054" s="111"/>
    </row>
    <row r="1055" spans="1:5" s="139" customFormat="1" ht="15" x14ac:dyDescent="0.25">
      <c r="A1055" s="108"/>
      <c r="B1055" s="109" t="s">
        <v>1017</v>
      </c>
      <c r="C1055" s="174"/>
      <c r="D1055" s="111"/>
      <c r="E1055" s="111"/>
    </row>
    <row r="1056" spans="1:5" s="139" customFormat="1" ht="15" x14ac:dyDescent="0.25">
      <c r="A1056" s="108"/>
      <c r="B1056" s="109" t="s">
        <v>1018</v>
      </c>
      <c r="C1056" s="174"/>
      <c r="D1056" s="111"/>
      <c r="E1056" s="111"/>
    </row>
    <row r="1057" spans="1:5" s="139" customFormat="1" ht="15" x14ac:dyDescent="0.25">
      <c r="A1057" s="108"/>
      <c r="B1057" s="109" t="s">
        <v>1019</v>
      </c>
      <c r="C1057" s="174"/>
      <c r="D1057" s="111"/>
      <c r="E1057" s="111"/>
    </row>
    <row r="1058" spans="1:5" s="139" customFormat="1" ht="15" x14ac:dyDescent="0.25">
      <c r="A1058" s="108"/>
      <c r="B1058" s="109" t="s">
        <v>1020</v>
      </c>
      <c r="C1058" s="174"/>
      <c r="D1058" s="111"/>
      <c r="E1058" s="111"/>
    </row>
    <row r="1059" spans="1:5" s="139" customFormat="1" ht="15" x14ac:dyDescent="0.25">
      <c r="A1059" s="108"/>
      <c r="B1059" s="109" t="s">
        <v>1021</v>
      </c>
      <c r="C1059" s="174"/>
      <c r="D1059" s="111"/>
      <c r="E1059" s="111"/>
    </row>
    <row r="1060" spans="1:5" s="139" customFormat="1" ht="15" x14ac:dyDescent="0.25">
      <c r="A1060" s="108"/>
      <c r="B1060" s="109" t="s">
        <v>1022</v>
      </c>
      <c r="C1060" s="174"/>
      <c r="D1060" s="111"/>
      <c r="E1060" s="111"/>
    </row>
    <row r="1061" spans="1:5" s="139" customFormat="1" ht="15" x14ac:dyDescent="0.25">
      <c r="A1061" s="108"/>
      <c r="B1061" s="109" t="s">
        <v>1023</v>
      </c>
      <c r="C1061" s="174"/>
      <c r="D1061" s="111"/>
      <c r="E1061" s="111"/>
    </row>
    <row r="1062" spans="1:5" s="139" customFormat="1" ht="15" x14ac:dyDescent="0.25">
      <c r="A1062" s="108"/>
      <c r="B1062" s="109" t="s">
        <v>1024</v>
      </c>
      <c r="C1062" s="174"/>
      <c r="D1062" s="111"/>
      <c r="E1062" s="111"/>
    </row>
    <row r="1063" spans="1:5" s="139" customFormat="1" ht="15" x14ac:dyDescent="0.25">
      <c r="A1063" s="108"/>
      <c r="B1063" s="109" t="s">
        <v>1025</v>
      </c>
      <c r="C1063" s="174"/>
      <c r="D1063" s="111"/>
      <c r="E1063" s="111"/>
    </row>
    <row r="1064" spans="1:5" s="139" customFormat="1" ht="15" x14ac:dyDescent="0.25">
      <c r="A1064" s="108"/>
      <c r="B1064" s="109" t="s">
        <v>1026</v>
      </c>
      <c r="C1064" s="174"/>
      <c r="D1064" s="111"/>
      <c r="E1064" s="111"/>
    </row>
    <row r="1065" spans="1:5" s="139" customFormat="1" ht="15" x14ac:dyDescent="0.25">
      <c r="A1065" s="108"/>
      <c r="B1065" s="109" t="s">
        <v>1027</v>
      </c>
      <c r="C1065" s="174"/>
      <c r="D1065" s="111"/>
      <c r="E1065" s="111"/>
    </row>
    <row r="1066" spans="1:5" s="139" customFormat="1" ht="15" x14ac:dyDescent="0.25">
      <c r="A1066" s="108"/>
      <c r="B1066" s="109" t="s">
        <v>1028</v>
      </c>
      <c r="C1066" s="174"/>
      <c r="D1066" s="111"/>
      <c r="E1066" s="111"/>
    </row>
    <row r="1067" spans="1:5" s="139" customFormat="1" ht="15" x14ac:dyDescent="0.25">
      <c r="A1067" s="108"/>
      <c r="B1067" s="109" t="s">
        <v>1029</v>
      </c>
      <c r="C1067" s="174"/>
      <c r="D1067" s="111"/>
      <c r="E1067" s="111"/>
    </row>
    <row r="1068" spans="1:5" s="139" customFormat="1" ht="15" x14ac:dyDescent="0.25">
      <c r="A1068" s="108"/>
      <c r="B1068" s="109" t="s">
        <v>1030</v>
      </c>
      <c r="C1068" s="174"/>
      <c r="D1068" s="111"/>
      <c r="E1068" s="111"/>
    </row>
    <row r="1069" spans="1:5" s="139" customFormat="1" ht="15" x14ac:dyDescent="0.25">
      <c r="A1069" s="108"/>
      <c r="B1069" s="109" t="s">
        <v>1031</v>
      </c>
      <c r="C1069" s="174"/>
      <c r="D1069" s="111"/>
      <c r="E1069" s="111"/>
    </row>
    <row r="1070" spans="1:5" s="139" customFormat="1" ht="16.149999999999999" customHeight="1" x14ac:dyDescent="0.25">
      <c r="A1070" s="140"/>
      <c r="C1070" s="174"/>
      <c r="D1070" s="141"/>
      <c r="E1070" s="121"/>
    </row>
    <row r="1071" spans="1:5" s="139" customFormat="1" ht="16.149999999999999" customHeight="1" x14ac:dyDescent="0.25">
      <c r="A1071" s="140">
        <v>4</v>
      </c>
      <c r="B1071" s="139" t="s">
        <v>969</v>
      </c>
      <c r="C1071" s="174"/>
      <c r="D1071" s="141"/>
      <c r="E1071" s="121"/>
    </row>
    <row r="1072" spans="1:5" s="139" customFormat="1" ht="16.149999999999999" customHeight="1" x14ac:dyDescent="0.25">
      <c r="A1072" s="140"/>
      <c r="B1072" s="139" t="s">
        <v>970</v>
      </c>
      <c r="C1072" s="174"/>
      <c r="D1072" s="141"/>
      <c r="E1072" s="121"/>
    </row>
    <row r="1073" spans="1:5" s="139" customFormat="1" ht="16.149999999999999" customHeight="1" x14ac:dyDescent="0.2">
      <c r="A1073" s="140" t="s">
        <v>57</v>
      </c>
      <c r="B1073" s="139" t="s">
        <v>151</v>
      </c>
      <c r="C1073" s="138">
        <v>749.69</v>
      </c>
      <c r="D1073" s="171"/>
      <c r="E1073" s="107">
        <f>D1073*C1073</f>
        <v>0</v>
      </c>
    </row>
    <row r="1074" spans="1:5" s="139" customFormat="1" ht="16.149999999999999" customHeight="1" x14ac:dyDescent="0.25">
      <c r="A1074" s="140"/>
      <c r="C1074" s="174"/>
      <c r="D1074" s="141"/>
      <c r="E1074" s="121"/>
    </row>
    <row r="1075" spans="1:5" s="139" customFormat="1" ht="16.149999999999999" customHeight="1" x14ac:dyDescent="0.25">
      <c r="A1075" s="140">
        <v>5</v>
      </c>
      <c r="B1075" s="139" t="s">
        <v>971</v>
      </c>
      <c r="C1075" s="174"/>
      <c r="D1075" s="141"/>
      <c r="E1075" s="121"/>
    </row>
    <row r="1076" spans="1:5" s="139" customFormat="1" ht="16.149999999999999" customHeight="1" x14ac:dyDescent="0.25">
      <c r="A1076" s="140"/>
      <c r="B1076" s="139" t="s">
        <v>972</v>
      </c>
      <c r="C1076" s="174"/>
      <c r="D1076" s="141"/>
      <c r="E1076" s="121"/>
    </row>
    <row r="1077" spans="1:5" s="139" customFormat="1" ht="16.149999999999999" customHeight="1" x14ac:dyDescent="0.25">
      <c r="A1077" s="140"/>
      <c r="B1077" s="139" t="s">
        <v>973</v>
      </c>
      <c r="C1077" s="174"/>
      <c r="D1077" s="141"/>
      <c r="E1077" s="121"/>
    </row>
    <row r="1078" spans="1:5" s="139" customFormat="1" ht="16.149999999999999" customHeight="1" x14ac:dyDescent="0.2">
      <c r="A1078" s="140" t="s">
        <v>57</v>
      </c>
      <c r="B1078" s="139" t="s">
        <v>151</v>
      </c>
      <c r="C1078" s="138">
        <v>749.69</v>
      </c>
      <c r="D1078" s="171"/>
      <c r="E1078" s="107">
        <f>D1078*C1078</f>
        <v>0</v>
      </c>
    </row>
    <row r="1079" spans="1:5" s="139" customFormat="1" ht="16.149999999999999" customHeight="1" x14ac:dyDescent="0.25">
      <c r="A1079" s="140"/>
      <c r="C1079" s="174"/>
      <c r="D1079" s="141"/>
      <c r="E1079" s="121"/>
    </row>
    <row r="1080" spans="1:5" s="139" customFormat="1" ht="16.149999999999999" customHeight="1" x14ac:dyDescent="0.25">
      <c r="A1080" s="140">
        <v>6</v>
      </c>
      <c r="B1080" s="139" t="s">
        <v>1440</v>
      </c>
      <c r="C1080" s="174"/>
      <c r="D1080" s="141"/>
      <c r="E1080" s="121"/>
    </row>
    <row r="1081" spans="1:5" s="139" customFormat="1" ht="16.149999999999999" customHeight="1" x14ac:dyDescent="0.25">
      <c r="A1081" s="140" t="s">
        <v>24</v>
      </c>
      <c r="B1081" s="139" t="s">
        <v>1441</v>
      </c>
      <c r="C1081" s="174"/>
      <c r="D1081" s="141"/>
      <c r="E1081" s="121"/>
    </row>
    <row r="1082" spans="1:5" s="139" customFormat="1" ht="16.149999999999999" customHeight="1" x14ac:dyDescent="0.25">
      <c r="A1082" s="140" t="s">
        <v>24</v>
      </c>
      <c r="B1082" s="139" t="s">
        <v>1442</v>
      </c>
      <c r="C1082" s="174"/>
      <c r="D1082" s="141"/>
      <c r="E1082" s="121"/>
    </row>
    <row r="1083" spans="1:5" s="139" customFormat="1" ht="16.149999999999999" customHeight="1" x14ac:dyDescent="0.25">
      <c r="A1083" s="140" t="s">
        <v>24</v>
      </c>
      <c r="B1083" s="139" t="s">
        <v>1443</v>
      </c>
      <c r="C1083" s="174"/>
      <c r="D1083" s="141"/>
      <c r="E1083" s="121"/>
    </row>
    <row r="1084" spans="1:5" s="139" customFormat="1" ht="16.149999999999999" customHeight="1" x14ac:dyDescent="0.25">
      <c r="A1084" s="140" t="s">
        <v>24</v>
      </c>
      <c r="B1084" s="139" t="s">
        <v>1444</v>
      </c>
      <c r="C1084" s="174"/>
      <c r="D1084" s="141"/>
      <c r="E1084" s="121"/>
    </row>
    <row r="1085" spans="1:5" s="139" customFormat="1" ht="16.149999999999999" customHeight="1" x14ac:dyDescent="0.25">
      <c r="A1085" s="140"/>
      <c r="B1085" s="139" t="s">
        <v>1447</v>
      </c>
      <c r="C1085" s="174"/>
      <c r="D1085" s="141"/>
      <c r="E1085" s="121"/>
    </row>
    <row r="1086" spans="1:5" s="139" customFormat="1" ht="16.149999999999999" customHeight="1" x14ac:dyDescent="0.25">
      <c r="A1086" s="140"/>
      <c r="B1086" s="139" t="s">
        <v>1446</v>
      </c>
      <c r="C1086" s="174"/>
      <c r="D1086" s="141"/>
      <c r="E1086" s="121"/>
    </row>
    <row r="1087" spans="1:5" s="139" customFormat="1" ht="16.149999999999999" customHeight="1" x14ac:dyDescent="0.2">
      <c r="A1087" s="140" t="s">
        <v>57</v>
      </c>
      <c r="B1087" s="139" t="s">
        <v>119</v>
      </c>
      <c r="C1087" s="138">
        <v>40</v>
      </c>
      <c r="D1087" s="171"/>
      <c r="E1087" s="107">
        <f>D1087*C1087</f>
        <v>0</v>
      </c>
    </row>
    <row r="1088" spans="1:5" s="139" customFormat="1" ht="16.149999999999999" customHeight="1" x14ac:dyDescent="0.25">
      <c r="A1088" s="140"/>
      <c r="C1088" s="174"/>
      <c r="D1088" s="111"/>
      <c r="E1088" s="121"/>
    </row>
    <row r="1089" spans="1:18" s="139" customFormat="1" ht="16.149999999999999" customHeight="1" x14ac:dyDescent="0.25">
      <c r="A1089" s="140">
        <v>7</v>
      </c>
      <c r="B1089" s="139" t="s">
        <v>1448</v>
      </c>
      <c r="C1089" s="174"/>
      <c r="D1089" s="111"/>
      <c r="E1089" s="121"/>
    </row>
    <row r="1090" spans="1:18" s="139" customFormat="1" ht="16.149999999999999" customHeight="1" x14ac:dyDescent="0.25">
      <c r="A1090" s="140"/>
      <c r="B1090" s="139" t="s">
        <v>1449</v>
      </c>
      <c r="C1090" s="174"/>
      <c r="D1090" s="111"/>
      <c r="E1090" s="121"/>
    </row>
    <row r="1091" spans="1:18" s="139" customFormat="1" ht="16.149999999999999" customHeight="1" x14ac:dyDescent="0.25">
      <c r="A1091" s="140"/>
      <c r="B1091" s="139" t="s">
        <v>1450</v>
      </c>
      <c r="C1091" s="174"/>
      <c r="D1091" s="111"/>
      <c r="E1091" s="121"/>
    </row>
    <row r="1092" spans="1:18" s="139" customFormat="1" ht="16.149999999999999" customHeight="1" x14ac:dyDescent="0.25">
      <c r="A1092" s="140"/>
      <c r="B1092" s="139" t="s">
        <v>1445</v>
      </c>
      <c r="C1092" s="174"/>
      <c r="D1092" s="111"/>
      <c r="E1092" s="121"/>
    </row>
    <row r="1093" spans="1:18" s="139" customFormat="1" ht="16.149999999999999" customHeight="1" x14ac:dyDescent="0.2">
      <c r="A1093" s="140" t="s">
        <v>57</v>
      </c>
      <c r="B1093" s="109" t="s">
        <v>119</v>
      </c>
      <c r="C1093" s="138">
        <v>7</v>
      </c>
      <c r="D1093" s="171"/>
      <c r="E1093" s="107">
        <f>D1093*C1093</f>
        <v>0</v>
      </c>
    </row>
    <row r="1094" spans="1:18" s="139" customFormat="1" ht="16.149999999999999" customHeight="1" x14ac:dyDescent="0.25">
      <c r="A1094" s="108"/>
      <c r="B1094" s="109"/>
      <c r="C1094" s="174"/>
      <c r="D1094" s="111"/>
      <c r="E1094" s="111"/>
    </row>
    <row r="1095" spans="1:18" s="139" customFormat="1" ht="15" x14ac:dyDescent="0.25">
      <c r="A1095" s="108"/>
      <c r="B1095" s="120" t="s">
        <v>30</v>
      </c>
      <c r="C1095" s="174"/>
      <c r="D1095" s="111"/>
      <c r="E1095" s="111"/>
    </row>
    <row r="1096" spans="1:18" s="139" customFormat="1" ht="15" x14ac:dyDescent="0.25">
      <c r="A1096" s="108" t="s">
        <v>24</v>
      </c>
      <c r="B1096" s="109" t="s">
        <v>984</v>
      </c>
      <c r="C1096" s="174"/>
      <c r="D1096" s="111"/>
      <c r="E1096" s="111"/>
    </row>
    <row r="1097" spans="1:18" s="139" customFormat="1" ht="16.149999999999999" customHeight="1" x14ac:dyDescent="0.25">
      <c r="A1097" s="140"/>
      <c r="C1097" s="174"/>
      <c r="D1097" s="111"/>
      <c r="E1097" s="121"/>
    </row>
    <row r="1098" spans="1:18" s="139" customFormat="1" ht="16.149999999999999" customHeight="1" x14ac:dyDescent="0.25">
      <c r="A1098" s="140">
        <v>8</v>
      </c>
      <c r="B1098" s="139" t="s">
        <v>1319</v>
      </c>
      <c r="C1098" s="174"/>
      <c r="D1098" s="111"/>
      <c r="E1098" s="121"/>
    </row>
    <row r="1099" spans="1:18" s="139" customFormat="1" ht="16.149999999999999" customHeight="1" x14ac:dyDescent="0.25">
      <c r="A1099" s="140"/>
      <c r="B1099" s="139" t="s">
        <v>1320</v>
      </c>
      <c r="C1099" s="174"/>
      <c r="D1099" s="111"/>
      <c r="E1099" s="121"/>
    </row>
    <row r="1100" spans="1:18" s="139" customFormat="1" ht="16.149999999999999" customHeight="1" x14ac:dyDescent="0.2">
      <c r="A1100" s="140" t="s">
        <v>57</v>
      </c>
      <c r="B1100" s="139" t="s">
        <v>119</v>
      </c>
      <c r="C1100" s="138">
        <v>14</v>
      </c>
      <c r="D1100" s="171"/>
      <c r="E1100" s="107">
        <f>D1100*C1100</f>
        <v>0</v>
      </c>
    </row>
    <row r="1101" spans="1:18" s="139" customFormat="1" ht="16.149999999999999" customHeight="1" x14ac:dyDescent="0.25">
      <c r="A1101" s="108"/>
      <c r="B1101" s="109"/>
      <c r="C1101" s="174"/>
      <c r="D1101" s="111"/>
      <c r="E1101" s="111"/>
    </row>
    <row r="1102" spans="1:18" s="139" customFormat="1" ht="16.149999999999999" customHeight="1" x14ac:dyDescent="0.25">
      <c r="A1102" s="108"/>
      <c r="B1102" s="120" t="s">
        <v>246</v>
      </c>
      <c r="C1102" s="174"/>
      <c r="D1102" s="111"/>
      <c r="E1102" s="111"/>
    </row>
    <row r="1103" spans="1:18" s="139" customFormat="1" ht="16.149999999999999" customHeight="1" x14ac:dyDescent="0.25">
      <c r="A1103" s="108"/>
      <c r="B1103" s="109"/>
      <c r="C1103" s="174"/>
      <c r="D1103" s="111"/>
      <c r="E1103" s="111"/>
    </row>
    <row r="1104" spans="1:18" ht="16.149999999999999" customHeight="1" x14ac:dyDescent="0.25">
      <c r="A1104" s="136">
        <v>1</v>
      </c>
      <c r="B1104" s="137" t="s">
        <v>72</v>
      </c>
      <c r="C1104" s="174"/>
      <c r="D1104" s="137"/>
      <c r="E1104" s="137"/>
      <c r="K1104" s="139"/>
      <c r="L1104" s="139"/>
      <c r="M1104" s="139"/>
      <c r="N1104" s="139"/>
      <c r="O1104" s="139"/>
      <c r="P1104" s="139"/>
      <c r="Q1104" s="139"/>
      <c r="R1104" s="139"/>
    </row>
    <row r="1105" spans="1:18" ht="16.149999999999999" customHeight="1" x14ac:dyDescent="0.25">
      <c r="B1105" s="137" t="s">
        <v>985</v>
      </c>
      <c r="C1105" s="174"/>
      <c r="D1105" s="135"/>
      <c r="K1105" s="139"/>
      <c r="L1105" s="139"/>
      <c r="M1105" s="139"/>
      <c r="N1105" s="139"/>
      <c r="O1105" s="139"/>
      <c r="P1105" s="139"/>
      <c r="Q1105" s="139"/>
      <c r="R1105" s="139"/>
    </row>
    <row r="1106" spans="1:18" ht="16.149999999999999" customHeight="1" x14ac:dyDescent="0.25">
      <c r="B1106" s="137" t="s">
        <v>252</v>
      </c>
      <c r="C1106" s="174"/>
      <c r="D1106" s="135"/>
      <c r="K1106" s="139"/>
      <c r="L1106" s="139"/>
      <c r="M1106" s="139"/>
      <c r="N1106" s="139"/>
      <c r="O1106" s="139"/>
      <c r="P1106" s="139"/>
      <c r="Q1106" s="139"/>
      <c r="R1106" s="139"/>
    </row>
    <row r="1107" spans="1:18" ht="16.149999999999999" customHeight="1" x14ac:dyDescent="0.25">
      <c r="B1107" s="137" t="s">
        <v>986</v>
      </c>
      <c r="C1107" s="174"/>
      <c r="D1107" s="135"/>
      <c r="K1107" s="139"/>
      <c r="L1107" s="139"/>
      <c r="M1107" s="139"/>
      <c r="N1107" s="139"/>
      <c r="O1107" s="139"/>
      <c r="P1107" s="139"/>
      <c r="Q1107" s="139"/>
      <c r="R1107" s="139"/>
    </row>
    <row r="1108" spans="1:18" ht="16.149999999999999" customHeight="1" x14ac:dyDescent="0.2">
      <c r="A1108" s="136" t="s">
        <v>57</v>
      </c>
      <c r="B1108" s="149" t="s">
        <v>194</v>
      </c>
      <c r="C1108" s="138">
        <v>37.450000000000003</v>
      </c>
      <c r="D1108" s="171"/>
      <c r="E1108" s="107">
        <f>D1108*C1108</f>
        <v>0</v>
      </c>
      <c r="K1108" s="139"/>
      <c r="L1108" s="139"/>
      <c r="M1108" s="139"/>
      <c r="N1108" s="139"/>
      <c r="O1108" s="139"/>
      <c r="P1108" s="139"/>
      <c r="Q1108" s="139"/>
      <c r="R1108" s="139"/>
    </row>
    <row r="1109" spans="1:18" s="139" customFormat="1" ht="16.149999999999999" customHeight="1" x14ac:dyDescent="0.25">
      <c r="A1109" s="108"/>
      <c r="B1109" s="109"/>
      <c r="C1109" s="174"/>
      <c r="D1109" s="111"/>
      <c r="E1109" s="111"/>
    </row>
    <row r="1110" spans="1:18" s="139" customFormat="1" ht="16.149999999999999" customHeight="1" x14ac:dyDescent="0.25">
      <c r="A1110" s="108">
        <v>2</v>
      </c>
      <c r="B1110" s="109" t="s">
        <v>987</v>
      </c>
      <c r="C1110" s="174"/>
      <c r="D1110" s="111"/>
      <c r="E1110" s="111"/>
    </row>
    <row r="1111" spans="1:18" s="139" customFormat="1" ht="16.149999999999999" customHeight="1" x14ac:dyDescent="0.25">
      <c r="A1111" s="108"/>
      <c r="B1111" s="109" t="s">
        <v>988</v>
      </c>
      <c r="C1111" s="174"/>
      <c r="D1111" s="111"/>
      <c r="E1111" s="111"/>
    </row>
    <row r="1112" spans="1:18" s="139" customFormat="1" ht="16.149999999999999" customHeight="1" x14ac:dyDescent="0.25">
      <c r="A1112" s="108"/>
      <c r="B1112" s="109" t="s">
        <v>989</v>
      </c>
      <c r="C1112" s="174"/>
      <c r="D1112" s="111"/>
      <c r="E1112" s="111"/>
    </row>
    <row r="1113" spans="1:18" s="139" customFormat="1" ht="16.149999999999999" customHeight="1" x14ac:dyDescent="0.25">
      <c r="A1113" s="108"/>
      <c r="B1113" s="109" t="s">
        <v>990</v>
      </c>
      <c r="C1113" s="174"/>
      <c r="D1113" s="111"/>
      <c r="E1113" s="111"/>
    </row>
    <row r="1114" spans="1:18" ht="16.149999999999999" customHeight="1" x14ac:dyDescent="0.2">
      <c r="A1114" s="136" t="s">
        <v>57</v>
      </c>
      <c r="B1114" s="149" t="s">
        <v>194</v>
      </c>
      <c r="C1114" s="138">
        <v>21.11</v>
      </c>
      <c r="D1114" s="171"/>
      <c r="E1114" s="107">
        <f>D1114*C1114</f>
        <v>0</v>
      </c>
      <c r="K1114" s="139"/>
      <c r="L1114" s="139"/>
      <c r="M1114" s="139"/>
      <c r="N1114" s="139"/>
      <c r="O1114" s="139"/>
      <c r="P1114" s="139"/>
      <c r="Q1114" s="139"/>
      <c r="R1114" s="139"/>
    </row>
    <row r="1115" spans="1:18" s="139" customFormat="1" ht="16.149999999999999" customHeight="1" x14ac:dyDescent="0.25">
      <c r="A1115" s="108"/>
      <c r="B1115" s="109"/>
      <c r="C1115" s="174"/>
      <c r="D1115" s="111"/>
      <c r="E1115" s="111"/>
    </row>
    <row r="1116" spans="1:18" s="139" customFormat="1" ht="16.149999999999999" customHeight="1" x14ac:dyDescent="0.25">
      <c r="A1116" s="108">
        <v>3</v>
      </c>
      <c r="B1116" s="139" t="s">
        <v>991</v>
      </c>
      <c r="C1116" s="174"/>
      <c r="D1116" s="111"/>
      <c r="E1116" s="111"/>
    </row>
    <row r="1117" spans="1:18" s="139" customFormat="1" ht="16.149999999999999" customHeight="1" x14ac:dyDescent="0.25">
      <c r="A1117" s="108" t="s">
        <v>24</v>
      </c>
      <c r="B1117" s="139" t="s">
        <v>992</v>
      </c>
      <c r="C1117" s="174"/>
      <c r="D1117" s="111"/>
      <c r="E1117" s="111"/>
    </row>
    <row r="1118" spans="1:18" s="139" customFormat="1" ht="16.149999999999999" customHeight="1" x14ac:dyDescent="0.25">
      <c r="A1118" s="108" t="s">
        <v>24</v>
      </c>
      <c r="B1118" s="139" t="s">
        <v>993</v>
      </c>
      <c r="C1118" s="174"/>
      <c r="D1118" s="111"/>
      <c r="E1118" s="111"/>
    </row>
    <row r="1119" spans="1:18" s="139" customFormat="1" ht="16.149999999999999" customHeight="1" x14ac:dyDescent="0.25">
      <c r="A1119" s="108" t="s">
        <v>24</v>
      </c>
      <c r="B1119" s="139" t="s">
        <v>994</v>
      </c>
      <c r="C1119" s="174"/>
      <c r="D1119" s="111"/>
      <c r="E1119" s="111"/>
    </row>
    <row r="1120" spans="1:18" ht="16.149999999999999" customHeight="1" x14ac:dyDescent="0.2">
      <c r="A1120" s="136" t="s">
        <v>57</v>
      </c>
      <c r="B1120" s="149" t="s">
        <v>151</v>
      </c>
      <c r="C1120" s="138">
        <v>466.27</v>
      </c>
      <c r="D1120" s="171"/>
      <c r="E1120" s="107">
        <f>D1120*C1120</f>
        <v>0</v>
      </c>
      <c r="K1120" s="139"/>
      <c r="L1120" s="139"/>
      <c r="M1120" s="139"/>
      <c r="N1120" s="139"/>
      <c r="O1120" s="139"/>
      <c r="P1120" s="139"/>
      <c r="Q1120" s="139"/>
      <c r="R1120" s="139"/>
    </row>
    <row r="1121" spans="1:5" s="139" customFormat="1" ht="16.149999999999999" customHeight="1" x14ac:dyDescent="0.25">
      <c r="A1121" s="108"/>
      <c r="C1121" s="174"/>
      <c r="D1121" s="111"/>
      <c r="E1121" s="111"/>
    </row>
    <row r="1122" spans="1:5" s="139" customFormat="1" ht="16.149999999999999" customHeight="1" x14ac:dyDescent="0.25">
      <c r="A1122" s="108">
        <v>4</v>
      </c>
      <c r="B1122" s="139" t="s">
        <v>995</v>
      </c>
      <c r="C1122" s="174"/>
      <c r="D1122" s="111"/>
      <c r="E1122" s="111"/>
    </row>
    <row r="1123" spans="1:5" s="139" customFormat="1" ht="16.149999999999999" customHeight="1" x14ac:dyDescent="0.25">
      <c r="A1123" s="108" t="s">
        <v>24</v>
      </c>
      <c r="B1123" s="139" t="s">
        <v>918</v>
      </c>
      <c r="C1123" s="174"/>
      <c r="D1123" s="111"/>
      <c r="E1123" s="111"/>
    </row>
    <row r="1124" spans="1:5" s="139" customFormat="1" ht="16.149999999999999" customHeight="1" x14ac:dyDescent="0.25">
      <c r="A1124" s="108" t="s">
        <v>24</v>
      </c>
      <c r="B1124" s="139" t="s">
        <v>919</v>
      </c>
      <c r="C1124" s="174"/>
      <c r="D1124" s="111"/>
      <c r="E1124" s="111"/>
    </row>
    <row r="1125" spans="1:5" s="139" customFormat="1" ht="16.149999999999999" customHeight="1" x14ac:dyDescent="0.25">
      <c r="A1125" s="108" t="s">
        <v>24</v>
      </c>
      <c r="B1125" s="139" t="s">
        <v>994</v>
      </c>
      <c r="C1125" s="174"/>
      <c r="D1125" s="111"/>
      <c r="E1125" s="111"/>
    </row>
    <row r="1126" spans="1:5" ht="16.149999999999999" customHeight="1" x14ac:dyDescent="0.2">
      <c r="A1126" s="136" t="s">
        <v>57</v>
      </c>
      <c r="B1126" s="149" t="s">
        <v>151</v>
      </c>
      <c r="C1126" s="138">
        <v>21.53</v>
      </c>
      <c r="D1126" s="171"/>
      <c r="E1126" s="107">
        <f>D1126*C1126</f>
        <v>0</v>
      </c>
    </row>
    <row r="1127" spans="1:5" s="139" customFormat="1" ht="16.149999999999999" customHeight="1" x14ac:dyDescent="0.25">
      <c r="A1127" s="108"/>
      <c r="C1127" s="174"/>
      <c r="D1127" s="111"/>
      <c r="E1127" s="111"/>
    </row>
    <row r="1128" spans="1:5" s="139" customFormat="1" ht="16.149999999999999" customHeight="1" x14ac:dyDescent="0.25">
      <c r="A1128" s="108">
        <v>5</v>
      </c>
      <c r="B1128" s="139" t="s">
        <v>996</v>
      </c>
      <c r="C1128" s="174"/>
      <c r="D1128" s="111"/>
      <c r="E1128" s="111"/>
    </row>
    <row r="1129" spans="1:5" s="139" customFormat="1" ht="16.149999999999999" customHeight="1" x14ac:dyDescent="0.25">
      <c r="A1129" s="108" t="s">
        <v>24</v>
      </c>
      <c r="B1129" s="139" t="s">
        <v>997</v>
      </c>
      <c r="C1129" s="174"/>
      <c r="D1129" s="111"/>
      <c r="E1129" s="111"/>
    </row>
    <row r="1130" spans="1:5" s="139" customFormat="1" ht="16.149999999999999" customHeight="1" x14ac:dyDescent="0.25">
      <c r="A1130" s="108"/>
      <c r="B1130" s="139" t="s">
        <v>998</v>
      </c>
      <c r="C1130" s="174"/>
      <c r="D1130" s="111"/>
      <c r="E1130" s="111"/>
    </row>
    <row r="1131" spans="1:5" s="139" customFormat="1" ht="16.149999999999999" customHeight="1" x14ac:dyDescent="0.25">
      <c r="A1131" s="108" t="s">
        <v>24</v>
      </c>
      <c r="B1131" s="139" t="s">
        <v>999</v>
      </c>
      <c r="C1131" s="174"/>
      <c r="D1131" s="111"/>
      <c r="E1131" s="111"/>
    </row>
    <row r="1132" spans="1:5" s="139" customFormat="1" ht="16.149999999999999" customHeight="1" x14ac:dyDescent="0.25">
      <c r="A1132" s="108" t="s">
        <v>24</v>
      </c>
      <c r="B1132" s="139" t="s">
        <v>994</v>
      </c>
      <c r="C1132" s="174"/>
      <c r="D1132" s="111"/>
      <c r="E1132" s="111"/>
    </row>
    <row r="1133" spans="1:5" ht="16.149999999999999" customHeight="1" x14ac:dyDescent="0.2">
      <c r="A1133" s="136" t="s">
        <v>57</v>
      </c>
      <c r="B1133" s="149" t="s">
        <v>151</v>
      </c>
      <c r="C1133" s="138">
        <v>211.73</v>
      </c>
      <c r="D1133" s="171"/>
      <c r="E1133" s="107">
        <f>D1133*C1133</f>
        <v>0</v>
      </c>
    </row>
    <row r="1134" spans="1:5" ht="16.149999999999999" customHeight="1" x14ac:dyDescent="0.25">
      <c r="B1134" s="149"/>
      <c r="C1134" s="174"/>
    </row>
    <row r="1135" spans="1:5" ht="16.149999999999999" customHeight="1" x14ac:dyDescent="0.25">
      <c r="A1135" s="136">
        <v>6</v>
      </c>
      <c r="B1135" s="149" t="s">
        <v>1165</v>
      </c>
      <c r="C1135" s="174"/>
    </row>
    <row r="1136" spans="1:5" ht="16.149999999999999" customHeight="1" x14ac:dyDescent="0.25">
      <c r="B1136" s="149" t="s">
        <v>1168</v>
      </c>
      <c r="C1136" s="174"/>
    </row>
    <row r="1137" spans="1:5" ht="16.149999999999999" customHeight="1" x14ac:dyDescent="0.25">
      <c r="B1137" s="149" t="s">
        <v>1166</v>
      </c>
      <c r="C1137" s="174"/>
    </row>
    <row r="1138" spans="1:5" ht="16.149999999999999" customHeight="1" x14ac:dyDescent="0.25">
      <c r="B1138" s="149" t="s">
        <v>1167</v>
      </c>
      <c r="C1138" s="174"/>
    </row>
    <row r="1139" spans="1:5" ht="16.149999999999999" customHeight="1" x14ac:dyDescent="0.2">
      <c r="A1139" s="136" t="s">
        <v>57</v>
      </c>
      <c r="B1139" s="149" t="s">
        <v>38</v>
      </c>
      <c r="C1139" s="138">
        <v>3</v>
      </c>
      <c r="D1139" s="171"/>
      <c r="E1139" s="107">
        <f>D1139*C1139</f>
        <v>0</v>
      </c>
    </row>
    <row r="1140" spans="1:5" ht="16.149999999999999" customHeight="1" x14ac:dyDescent="0.25">
      <c r="B1140" s="162"/>
      <c r="C1140" s="174"/>
      <c r="E1140" s="135"/>
    </row>
    <row r="1141" spans="1:5" ht="16.149999999999999" customHeight="1" x14ac:dyDescent="0.25">
      <c r="A1141" s="136">
        <v>7</v>
      </c>
      <c r="B1141" s="162" t="s">
        <v>936</v>
      </c>
      <c r="C1141" s="174"/>
      <c r="E1141" s="135"/>
    </row>
    <row r="1142" spans="1:5" ht="16.149999999999999" customHeight="1" x14ac:dyDescent="0.25">
      <c r="B1142" s="162" t="s">
        <v>938</v>
      </c>
      <c r="C1142" s="174"/>
      <c r="E1142" s="135"/>
    </row>
    <row r="1143" spans="1:5" ht="16.149999999999999" customHeight="1" x14ac:dyDescent="0.25">
      <c r="B1143" s="162" t="s">
        <v>939</v>
      </c>
      <c r="C1143" s="174"/>
      <c r="E1143" s="135"/>
    </row>
    <row r="1144" spans="1:5" ht="16.149999999999999" customHeight="1" x14ac:dyDescent="0.25">
      <c r="B1144" s="162" t="s">
        <v>937</v>
      </c>
      <c r="C1144" s="174"/>
      <c r="E1144" s="135"/>
    </row>
    <row r="1145" spans="1:5" ht="16.149999999999999" customHeight="1" x14ac:dyDescent="0.25">
      <c r="B1145" s="162" t="s">
        <v>941</v>
      </c>
      <c r="C1145" s="174"/>
      <c r="E1145" s="135"/>
    </row>
    <row r="1146" spans="1:5" ht="16.149999999999999" customHeight="1" x14ac:dyDescent="0.25">
      <c r="B1146" s="162" t="s">
        <v>942</v>
      </c>
      <c r="C1146" s="174"/>
      <c r="E1146" s="135"/>
    </row>
    <row r="1147" spans="1:5" ht="16.149999999999999" customHeight="1" x14ac:dyDescent="0.25">
      <c r="B1147" s="162" t="s">
        <v>940</v>
      </c>
      <c r="C1147" s="174"/>
      <c r="E1147" s="135"/>
    </row>
    <row r="1148" spans="1:5" ht="16.149999999999999" customHeight="1" x14ac:dyDescent="0.2">
      <c r="A1148" s="136" t="s">
        <v>57</v>
      </c>
      <c r="B1148" s="137" t="s">
        <v>119</v>
      </c>
      <c r="C1148" s="138">
        <v>65</v>
      </c>
      <c r="D1148" s="171"/>
      <c r="E1148" s="107">
        <f>D1148*C1148</f>
        <v>0</v>
      </c>
    </row>
    <row r="1149" spans="1:5" s="139" customFormat="1" ht="16.149999999999999" customHeight="1" x14ac:dyDescent="0.25">
      <c r="A1149" s="108"/>
      <c r="C1149" s="174"/>
      <c r="D1149" s="111"/>
      <c r="E1149" s="111"/>
    </row>
    <row r="1150" spans="1:5" s="139" customFormat="1" ht="16.149999999999999" customHeight="1" x14ac:dyDescent="0.25">
      <c r="A1150" s="108"/>
      <c r="B1150" s="97" t="s">
        <v>79</v>
      </c>
      <c r="C1150" s="174"/>
      <c r="D1150" s="111"/>
      <c r="E1150" s="111"/>
    </row>
    <row r="1151" spans="1:5" s="139" customFormat="1" ht="16.149999999999999" customHeight="1" x14ac:dyDescent="0.25">
      <c r="A1151" s="108"/>
      <c r="C1151" s="174"/>
      <c r="D1151" s="111"/>
      <c r="E1151" s="111"/>
    </row>
    <row r="1152" spans="1:5" s="139" customFormat="1" ht="16.149999999999999" customHeight="1" x14ac:dyDescent="0.25">
      <c r="A1152" s="108">
        <v>1</v>
      </c>
      <c r="B1152" s="139" t="s">
        <v>1000</v>
      </c>
      <c r="C1152" s="174"/>
      <c r="D1152" s="111"/>
      <c r="E1152" s="111"/>
    </row>
    <row r="1153" spans="1:5" s="139" customFormat="1" ht="16.149999999999999" customHeight="1" x14ac:dyDescent="0.25">
      <c r="A1153" s="108"/>
      <c r="B1153" s="139" t="s">
        <v>812</v>
      </c>
      <c r="C1153" s="174"/>
      <c r="D1153" s="111"/>
      <c r="E1153" s="111"/>
    </row>
    <row r="1154" spans="1:5" s="139" customFormat="1" ht="16.149999999999999" customHeight="1" x14ac:dyDescent="0.25">
      <c r="A1154" s="108" t="s">
        <v>24</v>
      </c>
      <c r="B1154" s="139" t="s">
        <v>1001</v>
      </c>
      <c r="C1154" s="174"/>
      <c r="D1154" s="111"/>
      <c r="E1154" s="111"/>
    </row>
    <row r="1155" spans="1:5" s="139" customFormat="1" ht="16.149999999999999" customHeight="1" x14ac:dyDescent="0.25">
      <c r="A1155" s="108"/>
      <c r="B1155" s="139" t="s">
        <v>1002</v>
      </c>
      <c r="C1155" s="174"/>
      <c r="D1155" s="111"/>
      <c r="E1155" s="111"/>
    </row>
    <row r="1156" spans="1:5" ht="16.149999999999999" customHeight="1" x14ac:dyDescent="0.2">
      <c r="A1156" s="136" t="s">
        <v>57</v>
      </c>
      <c r="B1156" s="149" t="s">
        <v>151</v>
      </c>
      <c r="C1156" s="138">
        <v>156.35</v>
      </c>
      <c r="D1156" s="171"/>
      <c r="E1156" s="107">
        <f>D1156*C1156</f>
        <v>0</v>
      </c>
    </row>
    <row r="1157" spans="1:5" s="139" customFormat="1" ht="16.149999999999999" customHeight="1" x14ac:dyDescent="0.25">
      <c r="A1157" s="108"/>
      <c r="C1157" s="174"/>
      <c r="D1157" s="111"/>
      <c r="E1157" s="111"/>
    </row>
    <row r="1158" spans="1:5" s="139" customFormat="1" ht="16.149999999999999" customHeight="1" x14ac:dyDescent="0.25">
      <c r="A1158" s="108">
        <v>2</v>
      </c>
      <c r="B1158" s="139" t="s">
        <v>1003</v>
      </c>
      <c r="C1158" s="174"/>
      <c r="D1158" s="111"/>
      <c r="E1158" s="111"/>
    </row>
    <row r="1159" spans="1:5" s="139" customFormat="1" ht="16.149999999999999" customHeight="1" x14ac:dyDescent="0.25">
      <c r="A1159" s="108"/>
      <c r="B1159" s="139" t="s">
        <v>1004</v>
      </c>
      <c r="C1159" s="174"/>
      <c r="D1159" s="111"/>
      <c r="E1159" s="111"/>
    </row>
    <row r="1160" spans="1:5" ht="16.149999999999999" customHeight="1" x14ac:dyDescent="0.2">
      <c r="A1160" s="136" t="s">
        <v>57</v>
      </c>
      <c r="B1160" s="149" t="s">
        <v>194</v>
      </c>
      <c r="C1160" s="138">
        <v>4.4000000000000004</v>
      </c>
      <c r="D1160" s="171"/>
      <c r="E1160" s="107">
        <f>D1160*C1160</f>
        <v>0</v>
      </c>
    </row>
    <row r="1161" spans="1:5" s="139" customFormat="1" ht="16.149999999999999" customHeight="1" x14ac:dyDescent="0.25">
      <c r="A1161" s="108"/>
      <c r="C1161" s="174"/>
      <c r="D1161" s="111"/>
      <c r="E1161" s="111"/>
    </row>
    <row r="1162" spans="1:5" s="139" customFormat="1" ht="16.149999999999999" customHeight="1" x14ac:dyDescent="0.25">
      <c r="A1162" s="108">
        <v>3</v>
      </c>
      <c r="B1162" s="139" t="s">
        <v>1005</v>
      </c>
      <c r="C1162" s="174"/>
      <c r="D1162" s="111"/>
      <c r="E1162" s="111"/>
    </row>
    <row r="1163" spans="1:5" s="139" customFormat="1" ht="16.149999999999999" customHeight="1" x14ac:dyDescent="0.25">
      <c r="A1163" s="108"/>
      <c r="B1163" s="139" t="s">
        <v>1006</v>
      </c>
      <c r="C1163" s="174"/>
      <c r="D1163" s="111"/>
      <c r="E1163" s="111"/>
    </row>
    <row r="1164" spans="1:5" s="139" customFormat="1" ht="16.149999999999999" customHeight="1" x14ac:dyDescent="0.25">
      <c r="A1164" s="108"/>
      <c r="B1164" s="139" t="s">
        <v>1007</v>
      </c>
      <c r="C1164" s="174"/>
      <c r="D1164" s="111"/>
      <c r="E1164" s="111"/>
    </row>
    <row r="1165" spans="1:5" ht="16.149999999999999" customHeight="1" x14ac:dyDescent="0.2">
      <c r="A1165" s="136" t="s">
        <v>57</v>
      </c>
      <c r="B1165" s="149" t="s">
        <v>175</v>
      </c>
      <c r="C1165" s="138">
        <v>117.15</v>
      </c>
      <c r="D1165" s="171"/>
      <c r="E1165" s="107">
        <f>D1165*C1165</f>
        <v>0</v>
      </c>
    </row>
    <row r="1166" spans="1:5" s="139" customFormat="1" ht="16.149999999999999" customHeight="1" x14ac:dyDescent="0.25">
      <c r="A1166" s="108"/>
      <c r="C1166" s="174"/>
      <c r="D1166" s="111"/>
      <c r="E1166" s="111"/>
    </row>
    <row r="1167" spans="1:5" s="139" customFormat="1" ht="16.149999999999999" customHeight="1" x14ac:dyDescent="0.25">
      <c r="A1167" s="108">
        <v>4</v>
      </c>
      <c r="B1167" s="139" t="s">
        <v>1008</v>
      </c>
      <c r="C1167" s="174"/>
      <c r="D1167" s="111"/>
      <c r="E1167" s="111"/>
    </row>
    <row r="1168" spans="1:5" s="139" customFormat="1" ht="16.149999999999999" customHeight="1" x14ac:dyDescent="0.25">
      <c r="A1168" s="108"/>
      <c r="B1168" s="139" t="s">
        <v>1009</v>
      </c>
      <c r="C1168" s="174"/>
    </row>
    <row r="1169" spans="1:5" s="139" customFormat="1" ht="16.149999999999999" customHeight="1" x14ac:dyDescent="0.25">
      <c r="A1169" s="108"/>
      <c r="B1169" s="139" t="s">
        <v>1007</v>
      </c>
      <c r="C1169" s="174"/>
      <c r="D1169" s="111"/>
      <c r="E1169" s="111"/>
    </row>
    <row r="1170" spans="1:5" s="139" customFormat="1" ht="16.149999999999999" customHeight="1" x14ac:dyDescent="0.25">
      <c r="A1170" s="108" t="s">
        <v>24</v>
      </c>
      <c r="B1170" s="139" t="s">
        <v>1010</v>
      </c>
      <c r="C1170" s="174"/>
      <c r="D1170" s="111"/>
      <c r="E1170" s="111"/>
    </row>
    <row r="1171" spans="1:5" s="139" customFormat="1" ht="16.149999999999999" customHeight="1" x14ac:dyDescent="0.2">
      <c r="A1171" s="136" t="s">
        <v>57</v>
      </c>
      <c r="B1171" s="149" t="s">
        <v>175</v>
      </c>
      <c r="C1171" s="138">
        <v>130.5</v>
      </c>
      <c r="D1171" s="171"/>
      <c r="E1171" s="107">
        <f>D1171*C1171</f>
        <v>0</v>
      </c>
    </row>
    <row r="1172" spans="1:5" s="139" customFormat="1" ht="16.149999999999999" customHeight="1" x14ac:dyDescent="0.25">
      <c r="A1172" s="108" t="s">
        <v>24</v>
      </c>
      <c r="B1172" s="139" t="s">
        <v>1011</v>
      </c>
      <c r="C1172" s="174"/>
      <c r="D1172" s="107"/>
      <c r="E1172" s="107"/>
    </row>
    <row r="1173" spans="1:5" s="139" customFormat="1" ht="16.149999999999999" customHeight="1" x14ac:dyDescent="0.2">
      <c r="A1173" s="136" t="s">
        <v>57</v>
      </c>
      <c r="B1173" s="149" t="s">
        <v>175</v>
      </c>
      <c r="C1173" s="138">
        <v>19</v>
      </c>
      <c r="D1173" s="171"/>
      <c r="E1173" s="107">
        <f>D1173*C1173</f>
        <v>0</v>
      </c>
    </row>
    <row r="1174" spans="1:5" s="139" customFormat="1" ht="16.149999999999999" customHeight="1" x14ac:dyDescent="0.25">
      <c r="A1174" s="108"/>
      <c r="C1174" s="174"/>
      <c r="D1174" s="111"/>
      <c r="E1174" s="111"/>
    </row>
    <row r="1175" spans="1:5" s="139" customFormat="1" ht="16.149999999999999" customHeight="1" x14ac:dyDescent="0.25">
      <c r="A1175" s="108">
        <v>5</v>
      </c>
      <c r="B1175" s="139" t="s">
        <v>1012</v>
      </c>
      <c r="C1175" s="174"/>
      <c r="D1175" s="111"/>
      <c r="E1175" s="111"/>
    </row>
    <row r="1176" spans="1:5" s="139" customFormat="1" ht="16.149999999999999" customHeight="1" x14ac:dyDescent="0.25">
      <c r="A1176" s="108"/>
      <c r="B1176" s="139" t="s">
        <v>1013</v>
      </c>
      <c r="C1176" s="174"/>
      <c r="D1176" s="111"/>
      <c r="E1176" s="111"/>
    </row>
    <row r="1177" spans="1:5" s="139" customFormat="1" ht="16.149999999999999" customHeight="1" x14ac:dyDescent="0.2">
      <c r="A1177" s="136" t="s">
        <v>57</v>
      </c>
      <c r="B1177" s="149" t="s">
        <v>119</v>
      </c>
      <c r="C1177" s="138">
        <v>3</v>
      </c>
      <c r="D1177" s="171"/>
      <c r="E1177" s="107">
        <f>D1177*C1177</f>
        <v>0</v>
      </c>
    </row>
    <row r="1178" spans="1:5" s="139" customFormat="1" ht="16.149999999999999" customHeight="1" x14ac:dyDescent="0.25">
      <c r="A1178" s="136"/>
      <c r="B1178" s="149"/>
      <c r="C1178" s="174"/>
      <c r="D1178" s="107"/>
      <c r="E1178" s="107"/>
    </row>
    <row r="1179" spans="1:5" s="139" customFormat="1" ht="16.149999999999999" customHeight="1" x14ac:dyDescent="0.25">
      <c r="A1179" s="136"/>
      <c r="B1179" s="152" t="s">
        <v>258</v>
      </c>
      <c r="C1179" s="174"/>
      <c r="D1179" s="107"/>
      <c r="E1179" s="107"/>
    </row>
    <row r="1180" spans="1:5" s="139" customFormat="1" ht="16.149999999999999" customHeight="1" x14ac:dyDescent="0.25">
      <c r="A1180" s="136"/>
      <c r="B1180" s="149"/>
      <c r="C1180" s="174"/>
      <c r="D1180" s="107"/>
      <c r="E1180" s="107"/>
    </row>
    <row r="1181" spans="1:5" s="139" customFormat="1" ht="16.149999999999999" customHeight="1" x14ac:dyDescent="0.25">
      <c r="A1181" s="136">
        <v>1</v>
      </c>
      <c r="B1181" s="149" t="s">
        <v>1014</v>
      </c>
      <c r="C1181" s="174"/>
      <c r="D1181" s="107"/>
      <c r="E1181" s="107"/>
    </row>
    <row r="1182" spans="1:5" s="139" customFormat="1" ht="16.899999999999999" customHeight="1" x14ac:dyDescent="0.25">
      <c r="A1182" s="136"/>
      <c r="B1182" s="149" t="s">
        <v>1015</v>
      </c>
      <c r="C1182" s="174"/>
      <c r="D1182" s="107"/>
      <c r="E1182" s="107"/>
    </row>
    <row r="1183" spans="1:5" s="139" customFormat="1" ht="16.149999999999999" customHeight="1" x14ac:dyDescent="0.2">
      <c r="A1183" s="136" t="s">
        <v>57</v>
      </c>
      <c r="B1183" s="149" t="s">
        <v>175</v>
      </c>
      <c r="C1183" s="138">
        <v>66.3</v>
      </c>
      <c r="D1183" s="171"/>
      <c r="E1183" s="107">
        <f>D1183*C1183</f>
        <v>0</v>
      </c>
    </row>
    <row r="1184" spans="1:5" s="139" customFormat="1" ht="16.149999999999999" customHeight="1" x14ac:dyDescent="0.25">
      <c r="A1184" s="136"/>
      <c r="B1184" s="149"/>
      <c r="C1184" s="174"/>
      <c r="D1184" s="107"/>
      <c r="E1184" s="107"/>
    </row>
    <row r="1185" spans="1:5" s="139" customFormat="1" ht="16.149999999999999" customHeight="1" x14ac:dyDescent="0.25">
      <c r="A1185" s="136"/>
      <c r="B1185" s="152" t="s">
        <v>1378</v>
      </c>
      <c r="C1185" s="174"/>
      <c r="D1185" s="107"/>
      <c r="E1185" s="107"/>
    </row>
    <row r="1186" spans="1:5" s="139" customFormat="1" ht="16.149999999999999" customHeight="1" x14ac:dyDescent="0.25">
      <c r="A1186" s="136"/>
      <c r="B1186" s="149"/>
      <c r="C1186" s="174"/>
      <c r="D1186" s="107"/>
      <c r="E1186" s="107"/>
    </row>
    <row r="1187" spans="1:5" s="139" customFormat="1" ht="16.149999999999999" customHeight="1" x14ac:dyDescent="0.25">
      <c r="A1187" s="140">
        <v>1</v>
      </c>
      <c r="B1187" s="139" t="s">
        <v>292</v>
      </c>
      <c r="C1187" s="174"/>
      <c r="D1187" s="141"/>
      <c r="E1187" s="121"/>
    </row>
    <row r="1188" spans="1:5" s="139" customFormat="1" ht="16.149999999999999" customHeight="1" x14ac:dyDescent="0.25">
      <c r="A1188" s="140"/>
      <c r="B1188" s="139" t="s">
        <v>916</v>
      </c>
      <c r="C1188" s="174"/>
      <c r="D1188" s="141"/>
      <c r="E1188" s="121"/>
    </row>
    <row r="1189" spans="1:5" s="139" customFormat="1" ht="16.149999999999999" customHeight="1" x14ac:dyDescent="0.25">
      <c r="A1189" s="140"/>
      <c r="B1189" s="139" t="s">
        <v>914</v>
      </c>
      <c r="C1189" s="174"/>
      <c r="D1189" s="141"/>
      <c r="E1189" s="121"/>
    </row>
    <row r="1190" spans="1:5" s="139" customFormat="1" ht="16.149999999999999" customHeight="1" x14ac:dyDescent="0.25">
      <c r="A1190" s="140"/>
      <c r="B1190" s="139" t="s">
        <v>915</v>
      </c>
      <c r="C1190" s="174"/>
      <c r="D1190" s="141"/>
      <c r="E1190" s="121"/>
    </row>
    <row r="1191" spans="1:5" s="139" customFormat="1" ht="16.149999999999999" customHeight="1" x14ac:dyDescent="0.2">
      <c r="A1191" s="140" t="s">
        <v>57</v>
      </c>
      <c r="B1191" s="139" t="s">
        <v>194</v>
      </c>
      <c r="C1191" s="138">
        <v>220</v>
      </c>
      <c r="D1191" s="171"/>
      <c r="E1191" s="107">
        <f>D1191*C1191</f>
        <v>0</v>
      </c>
    </row>
    <row r="1192" spans="1:5" s="139" customFormat="1" ht="16.149999999999999" customHeight="1" x14ac:dyDescent="0.25">
      <c r="A1192" s="140"/>
      <c r="C1192" s="174"/>
      <c r="D1192" s="141"/>
      <c r="E1192" s="121"/>
    </row>
    <row r="1193" spans="1:5" s="139" customFormat="1" ht="16.149999999999999" customHeight="1" x14ac:dyDescent="0.25">
      <c r="A1193" s="140">
        <v>2</v>
      </c>
      <c r="B1193" s="139" t="s">
        <v>303</v>
      </c>
      <c r="C1193" s="174"/>
      <c r="D1193" s="141"/>
      <c r="E1193" s="121"/>
    </row>
    <row r="1194" spans="1:5" s="139" customFormat="1" ht="16.149999999999999" customHeight="1" x14ac:dyDescent="0.25">
      <c r="A1194" s="140"/>
      <c r="B1194" s="139" t="s">
        <v>304</v>
      </c>
      <c r="C1194" s="174"/>
      <c r="D1194" s="141"/>
      <c r="E1194" s="121"/>
    </row>
    <row r="1195" spans="1:5" s="139" customFormat="1" ht="16.149999999999999" customHeight="1" x14ac:dyDescent="0.2">
      <c r="A1195" s="140" t="s">
        <v>57</v>
      </c>
      <c r="B1195" s="139" t="s">
        <v>151</v>
      </c>
      <c r="C1195" s="138">
        <v>80</v>
      </c>
      <c r="D1195" s="171"/>
      <c r="E1195" s="107">
        <f>D1195*C1195</f>
        <v>0</v>
      </c>
    </row>
    <row r="1196" spans="1:5" s="139" customFormat="1" ht="16.149999999999999" customHeight="1" x14ac:dyDescent="0.25">
      <c r="A1196" s="140"/>
      <c r="C1196" s="174"/>
      <c r="D1196" s="141"/>
      <c r="E1196" s="121"/>
    </row>
    <row r="1197" spans="1:5" s="139" customFormat="1" ht="16.149999999999999" customHeight="1" x14ac:dyDescent="0.25">
      <c r="A1197" s="140">
        <v>3</v>
      </c>
      <c r="B1197" s="139" t="s">
        <v>302</v>
      </c>
      <c r="C1197" s="174"/>
      <c r="D1197" s="141"/>
      <c r="E1197" s="121"/>
    </row>
    <row r="1198" spans="1:5" s="139" customFormat="1" ht="16.149999999999999" customHeight="1" x14ac:dyDescent="0.25">
      <c r="A1198" s="140"/>
      <c r="B1198" s="139" t="s">
        <v>1379</v>
      </c>
      <c r="C1198" s="174"/>
      <c r="D1198" s="141"/>
      <c r="E1198" s="121"/>
    </row>
    <row r="1199" spans="1:5" s="139" customFormat="1" ht="16.149999999999999" customHeight="1" x14ac:dyDescent="0.25">
      <c r="A1199" s="140"/>
      <c r="B1199" s="139" t="s">
        <v>967</v>
      </c>
      <c r="C1199" s="174"/>
      <c r="D1199" s="141"/>
      <c r="E1199" s="121"/>
    </row>
    <row r="1200" spans="1:5" s="139" customFormat="1" ht="16.149999999999999" customHeight="1" x14ac:dyDescent="0.2">
      <c r="A1200" s="140" t="s">
        <v>57</v>
      </c>
      <c r="B1200" s="139" t="s">
        <v>194</v>
      </c>
      <c r="C1200" s="138">
        <v>173.9</v>
      </c>
      <c r="D1200" s="171"/>
      <c r="E1200" s="107">
        <f>D1200*C1200</f>
        <v>0</v>
      </c>
    </row>
    <row r="1201" spans="1:5" s="139" customFormat="1" ht="16.149999999999999" customHeight="1" x14ac:dyDescent="0.25">
      <c r="A1201" s="136"/>
      <c r="B1201" s="149"/>
      <c r="C1201" s="174"/>
      <c r="D1201" s="107"/>
      <c r="E1201" s="107"/>
    </row>
    <row r="1202" spans="1:5" ht="16.149999999999999" customHeight="1" x14ac:dyDescent="0.25">
      <c r="A1202" s="136">
        <v>4</v>
      </c>
      <c r="B1202" s="137" t="s">
        <v>72</v>
      </c>
      <c r="C1202" s="174"/>
      <c r="D1202" s="137"/>
      <c r="E1202" s="137"/>
    </row>
    <row r="1203" spans="1:5" ht="16.149999999999999" customHeight="1" x14ac:dyDescent="0.25">
      <c r="B1203" s="137" t="s">
        <v>1380</v>
      </c>
      <c r="C1203" s="174"/>
      <c r="D1203" s="135"/>
    </row>
    <row r="1204" spans="1:5" ht="16.149999999999999" customHeight="1" x14ac:dyDescent="0.25">
      <c r="B1204" s="137" t="s">
        <v>252</v>
      </c>
      <c r="C1204" s="174"/>
      <c r="D1204" s="135"/>
    </row>
    <row r="1205" spans="1:5" ht="16.149999999999999" customHeight="1" x14ac:dyDescent="0.25">
      <c r="B1205" s="137" t="s">
        <v>986</v>
      </c>
      <c r="C1205" s="174"/>
      <c r="D1205" s="135"/>
    </row>
    <row r="1206" spans="1:5" ht="16.149999999999999" customHeight="1" x14ac:dyDescent="0.2">
      <c r="A1206" s="136" t="s">
        <v>57</v>
      </c>
      <c r="B1206" s="149" t="s">
        <v>194</v>
      </c>
      <c r="C1206" s="138">
        <v>6.4</v>
      </c>
      <c r="D1206" s="171"/>
      <c r="E1206" s="107">
        <f>D1206*C1206</f>
        <v>0</v>
      </c>
    </row>
    <row r="1207" spans="1:5" s="139" customFormat="1" ht="16.149999999999999" customHeight="1" x14ac:dyDescent="0.25">
      <c r="A1207" s="108"/>
      <c r="B1207" s="109"/>
      <c r="C1207" s="174"/>
      <c r="D1207" s="111"/>
      <c r="E1207" s="111"/>
    </row>
    <row r="1208" spans="1:5" s="139" customFormat="1" ht="16.149999999999999" customHeight="1" x14ac:dyDescent="0.25">
      <c r="A1208" s="108">
        <v>5</v>
      </c>
      <c r="B1208" s="109" t="s">
        <v>1381</v>
      </c>
      <c r="C1208" s="174"/>
      <c r="D1208" s="111"/>
      <c r="E1208" s="111"/>
    </row>
    <row r="1209" spans="1:5" s="139" customFormat="1" ht="16.149999999999999" customHeight="1" x14ac:dyDescent="0.25">
      <c r="A1209" s="108"/>
      <c r="B1209" s="109" t="s">
        <v>1382</v>
      </c>
      <c r="C1209" s="174"/>
      <c r="D1209" s="111"/>
      <c r="E1209" s="111"/>
    </row>
    <row r="1210" spans="1:5" s="139" customFormat="1" ht="16.149999999999999" customHeight="1" x14ac:dyDescent="0.25">
      <c r="A1210" s="108"/>
      <c r="B1210" s="109" t="s">
        <v>1383</v>
      </c>
      <c r="C1210" s="174"/>
      <c r="D1210" s="111"/>
      <c r="E1210" s="111"/>
    </row>
    <row r="1211" spans="1:5" s="139" customFormat="1" ht="16.149999999999999" customHeight="1" x14ac:dyDescent="0.25">
      <c r="A1211" s="108"/>
      <c r="B1211" s="109" t="s">
        <v>1384</v>
      </c>
      <c r="C1211" s="174"/>
      <c r="D1211" s="111"/>
      <c r="E1211" s="111"/>
    </row>
    <row r="1212" spans="1:5" ht="16.149999999999999" customHeight="1" x14ac:dyDescent="0.2">
      <c r="A1212" s="136" t="s">
        <v>57</v>
      </c>
      <c r="B1212" s="149" t="s">
        <v>194</v>
      </c>
      <c r="C1212" s="138">
        <v>24</v>
      </c>
      <c r="D1212" s="171"/>
      <c r="E1212" s="107">
        <f>D1212*C1212</f>
        <v>0</v>
      </c>
    </row>
    <row r="1213" spans="1:5" s="139" customFormat="1" ht="16.149999999999999" customHeight="1" x14ac:dyDescent="0.25">
      <c r="A1213" s="108"/>
      <c r="B1213" s="109"/>
      <c r="C1213" s="174"/>
      <c r="D1213" s="111"/>
      <c r="E1213" s="111"/>
    </row>
    <row r="1214" spans="1:5" s="139" customFormat="1" ht="16.149999999999999" customHeight="1" x14ac:dyDescent="0.25">
      <c r="A1214" s="108">
        <v>6</v>
      </c>
      <c r="B1214" s="109" t="s">
        <v>1381</v>
      </c>
      <c r="C1214" s="174"/>
      <c r="D1214" s="111"/>
      <c r="E1214" s="111"/>
    </row>
    <row r="1215" spans="1:5" s="139" customFormat="1" ht="16.149999999999999" customHeight="1" x14ac:dyDescent="0.25">
      <c r="A1215" s="108"/>
      <c r="B1215" s="109" t="s">
        <v>1385</v>
      </c>
      <c r="C1215" s="174"/>
      <c r="D1215" s="111"/>
      <c r="E1215" s="111"/>
    </row>
    <row r="1216" spans="1:5" s="139" customFormat="1" ht="16.149999999999999" customHeight="1" x14ac:dyDescent="0.25">
      <c r="A1216" s="108"/>
      <c r="B1216" s="109" t="s">
        <v>1386</v>
      </c>
      <c r="C1216" s="174"/>
      <c r="D1216" s="111"/>
      <c r="E1216" s="111"/>
    </row>
    <row r="1217" spans="1:5" s="139" customFormat="1" ht="16.149999999999999" customHeight="1" x14ac:dyDescent="0.25">
      <c r="A1217" s="108"/>
      <c r="B1217" s="109" t="s">
        <v>1387</v>
      </c>
      <c r="C1217" s="174"/>
      <c r="D1217" s="111"/>
      <c r="E1217" s="111"/>
    </row>
    <row r="1218" spans="1:5" ht="16.149999999999999" customHeight="1" x14ac:dyDescent="0.2">
      <c r="A1218" s="136" t="s">
        <v>57</v>
      </c>
      <c r="B1218" s="149" t="s">
        <v>194</v>
      </c>
      <c r="C1218" s="138">
        <v>15.7</v>
      </c>
      <c r="D1218" s="171"/>
      <c r="E1218" s="107">
        <f>D1218*C1218</f>
        <v>0</v>
      </c>
    </row>
    <row r="1219" spans="1:5" s="139" customFormat="1" ht="16.149999999999999" customHeight="1" x14ac:dyDescent="0.25">
      <c r="A1219" s="136"/>
      <c r="B1219" s="149"/>
      <c r="C1219" s="174"/>
      <c r="D1219" s="107"/>
      <c r="E1219" s="107"/>
    </row>
    <row r="1220" spans="1:5" s="139" customFormat="1" ht="16.149999999999999" customHeight="1" x14ac:dyDescent="0.25">
      <c r="A1220" s="136">
        <v>7</v>
      </c>
      <c r="B1220" s="149" t="s">
        <v>1388</v>
      </c>
      <c r="C1220" s="174"/>
      <c r="D1220" s="107"/>
      <c r="E1220" s="107"/>
    </row>
    <row r="1221" spans="1:5" s="139" customFormat="1" ht="16.899999999999999" customHeight="1" x14ac:dyDescent="0.25">
      <c r="A1221" s="136"/>
      <c r="B1221" s="149" t="s">
        <v>1389</v>
      </c>
      <c r="C1221" s="174"/>
      <c r="D1221" s="107"/>
      <c r="E1221" s="107"/>
    </row>
    <row r="1222" spans="1:5" s="139" customFormat="1" ht="16.899999999999999" customHeight="1" x14ac:dyDescent="0.25">
      <c r="A1222" s="136"/>
      <c r="B1222" s="149" t="s">
        <v>1390</v>
      </c>
      <c r="C1222" s="174"/>
      <c r="D1222" s="107"/>
      <c r="E1222" s="107"/>
    </row>
    <row r="1223" spans="1:5" s="139" customFormat="1" ht="16.149999999999999" customHeight="1" x14ac:dyDescent="0.2">
      <c r="A1223" s="136" t="s">
        <v>57</v>
      </c>
      <c r="B1223" s="149" t="s">
        <v>151</v>
      </c>
      <c r="C1223" s="138">
        <v>159.59</v>
      </c>
      <c r="D1223" s="171"/>
      <c r="E1223" s="107">
        <f>D1223*C1223</f>
        <v>0</v>
      </c>
    </row>
    <row r="1224" spans="1:5" s="139" customFormat="1" ht="16.149999999999999" customHeight="1" x14ac:dyDescent="0.25">
      <c r="A1224" s="136"/>
      <c r="B1224" s="149"/>
      <c r="C1224" s="174"/>
      <c r="D1224" s="107"/>
      <c r="E1224" s="107"/>
    </row>
    <row r="1225" spans="1:5" s="139" customFormat="1" ht="16.149999999999999" customHeight="1" x14ac:dyDescent="0.25">
      <c r="A1225" s="136">
        <v>8</v>
      </c>
      <c r="B1225" s="149" t="s">
        <v>1391</v>
      </c>
      <c r="C1225" s="174"/>
      <c r="D1225" s="107"/>
      <c r="E1225" s="107"/>
    </row>
    <row r="1226" spans="1:5" s="139" customFormat="1" ht="16.149999999999999" customHeight="1" x14ac:dyDescent="0.25">
      <c r="A1226" s="136"/>
      <c r="B1226" s="149" t="s">
        <v>1392</v>
      </c>
      <c r="C1226" s="174"/>
      <c r="D1226" s="107"/>
      <c r="E1226" s="107"/>
    </row>
    <row r="1227" spans="1:5" s="139" customFormat="1" ht="16.149999999999999" customHeight="1" x14ac:dyDescent="0.2">
      <c r="A1227" s="136" t="s">
        <v>57</v>
      </c>
      <c r="B1227" s="149" t="s">
        <v>151</v>
      </c>
      <c r="C1227" s="138">
        <v>72</v>
      </c>
      <c r="D1227" s="171"/>
      <c r="E1227" s="107">
        <f>D1227*C1227</f>
        <v>0</v>
      </c>
    </row>
    <row r="1228" spans="1:5" s="139" customFormat="1" ht="16.149999999999999" customHeight="1" x14ac:dyDescent="0.25">
      <c r="A1228" s="136"/>
      <c r="B1228" s="149"/>
      <c r="C1228" s="174"/>
      <c r="D1228" s="107"/>
      <c r="E1228" s="107"/>
    </row>
    <row r="1229" spans="1:5" ht="16.149999999999999" customHeight="1" x14ac:dyDescent="0.25">
      <c r="A1229" s="136">
        <v>9</v>
      </c>
      <c r="B1229" s="137" t="s">
        <v>253</v>
      </c>
      <c r="C1229" s="174"/>
      <c r="D1229" s="135"/>
    </row>
    <row r="1230" spans="1:5" ht="16.149999999999999" customHeight="1" x14ac:dyDescent="0.25">
      <c r="B1230" s="137" t="s">
        <v>254</v>
      </c>
      <c r="C1230" s="174"/>
      <c r="D1230" s="135"/>
    </row>
    <row r="1231" spans="1:5" ht="16.149999999999999" customHeight="1" x14ac:dyDescent="0.25">
      <c r="B1231" s="137" t="s">
        <v>255</v>
      </c>
      <c r="C1231" s="174"/>
      <c r="D1231" s="135"/>
    </row>
    <row r="1232" spans="1:5" ht="16.149999999999999" customHeight="1" x14ac:dyDescent="0.25">
      <c r="B1232" s="137" t="s">
        <v>256</v>
      </c>
      <c r="C1232" s="174"/>
      <c r="D1232" s="135"/>
    </row>
    <row r="1233" spans="1:5" ht="16.149999999999999" customHeight="1" x14ac:dyDescent="0.25">
      <c r="A1233" s="136" t="s">
        <v>24</v>
      </c>
      <c r="B1233" s="137" t="s">
        <v>268</v>
      </c>
      <c r="C1233" s="174"/>
      <c r="D1233" s="135"/>
    </row>
    <row r="1234" spans="1:5" ht="16.149999999999999" customHeight="1" x14ac:dyDescent="0.2">
      <c r="A1234" s="136" t="s">
        <v>57</v>
      </c>
      <c r="B1234" s="137" t="s">
        <v>1413</v>
      </c>
      <c r="C1234" s="138">
        <v>3122.5</v>
      </c>
      <c r="D1234" s="171"/>
      <c r="E1234" s="107">
        <f>D1234*C1234</f>
        <v>0</v>
      </c>
    </row>
    <row r="1235" spans="1:5" ht="16.149999999999999" customHeight="1" x14ac:dyDescent="0.25">
      <c r="A1235" s="136" t="s">
        <v>24</v>
      </c>
      <c r="B1235" s="137" t="s">
        <v>269</v>
      </c>
      <c r="C1235" s="174"/>
      <c r="D1235" s="135"/>
    </row>
    <row r="1236" spans="1:5" ht="16.149999999999999" customHeight="1" x14ac:dyDescent="0.2">
      <c r="A1236" s="136" t="s">
        <v>57</v>
      </c>
      <c r="B1236" s="137" t="s">
        <v>1413</v>
      </c>
      <c r="C1236" s="138">
        <v>200</v>
      </c>
      <c r="D1236" s="171"/>
      <c r="E1236" s="107">
        <f>D1236*C1236</f>
        <v>0</v>
      </c>
    </row>
    <row r="1237" spans="1:5" ht="16.149999999999999" customHeight="1" x14ac:dyDescent="0.25">
      <c r="A1237" s="136" t="s">
        <v>24</v>
      </c>
      <c r="B1237" s="137" t="s">
        <v>270</v>
      </c>
      <c r="C1237" s="174"/>
      <c r="D1237" s="135"/>
    </row>
    <row r="1238" spans="1:5" ht="16.149999999999999" customHeight="1" x14ac:dyDescent="0.2">
      <c r="A1238" s="136" t="s">
        <v>57</v>
      </c>
      <c r="B1238" s="137" t="s">
        <v>1413</v>
      </c>
      <c r="C1238" s="138">
        <v>1050</v>
      </c>
      <c r="D1238" s="171"/>
      <c r="E1238" s="107">
        <f>D1238*C1238</f>
        <v>0</v>
      </c>
    </row>
    <row r="1239" spans="1:5" s="139" customFormat="1" ht="16.149999999999999" customHeight="1" x14ac:dyDescent="0.25">
      <c r="A1239" s="136"/>
      <c r="B1239" s="149"/>
      <c r="C1239" s="174"/>
      <c r="D1239" s="107"/>
      <c r="E1239" s="107"/>
    </row>
    <row r="1240" spans="1:5" s="139" customFormat="1" ht="16.149999999999999" customHeight="1" x14ac:dyDescent="0.25">
      <c r="A1240" s="136">
        <v>10</v>
      </c>
      <c r="B1240" s="149" t="s">
        <v>1395</v>
      </c>
      <c r="C1240" s="174"/>
      <c r="D1240" s="107"/>
      <c r="E1240" s="107"/>
    </row>
    <row r="1241" spans="1:5" s="139" customFormat="1" ht="16.149999999999999" customHeight="1" x14ac:dyDescent="0.25">
      <c r="A1241" s="136"/>
      <c r="B1241" s="149" t="s">
        <v>1394</v>
      </c>
      <c r="C1241" s="174"/>
      <c r="D1241" s="107"/>
      <c r="E1241" s="107"/>
    </row>
    <row r="1242" spans="1:5" s="139" customFormat="1" ht="16.149999999999999" customHeight="1" x14ac:dyDescent="0.25">
      <c r="A1242" s="136" t="s">
        <v>57</v>
      </c>
      <c r="B1242" s="149" t="s">
        <v>1393</v>
      </c>
      <c r="C1242" s="142">
        <v>0.03</v>
      </c>
      <c r="D1242" s="107">
        <f>SUM(E1033:E1241)</f>
        <v>0</v>
      </c>
      <c r="E1242" s="107">
        <f>D1242*C1242</f>
        <v>0</v>
      </c>
    </row>
    <row r="1243" spans="1:5" s="139" customFormat="1" ht="16.149999999999999" customHeight="1" x14ac:dyDescent="0.25">
      <c r="A1243" s="108"/>
      <c r="C1243" s="174"/>
      <c r="D1243" s="111"/>
      <c r="E1243" s="111"/>
    </row>
    <row r="1244" spans="1:5" s="97" customFormat="1" ht="16.149999999999999" customHeight="1" thickBot="1" x14ac:dyDescent="0.3">
      <c r="A1244" s="145"/>
      <c r="B1244" s="144" t="s">
        <v>618</v>
      </c>
      <c r="C1244" s="145"/>
      <c r="D1244" s="145"/>
      <c r="E1244" s="145">
        <f>SUM(E1031:E1243)</f>
        <v>0</v>
      </c>
    </row>
    <row r="1245" spans="1:5" s="97" customFormat="1" ht="16.149999999999999" customHeight="1" thickTop="1" x14ac:dyDescent="0.25">
      <c r="A1245" s="10"/>
      <c r="B1245" s="139"/>
      <c r="C1245" s="174"/>
      <c r="D1245" s="119"/>
      <c r="E1245" s="119"/>
    </row>
    <row r="1246" spans="1:5" s="97" customFormat="1" ht="16.149999999999999" customHeight="1" x14ac:dyDescent="0.25">
      <c r="A1246" s="10"/>
      <c r="B1246" s="120"/>
      <c r="C1246" s="174"/>
      <c r="D1246" s="119"/>
      <c r="E1246" s="119"/>
    </row>
    <row r="1247" spans="1:5" s="94" customFormat="1" ht="16.149999999999999" customHeight="1" x14ac:dyDescent="0.25">
      <c r="A1247" s="129"/>
      <c r="B1247" s="105"/>
      <c r="C1247" s="174"/>
      <c r="D1247" s="101"/>
      <c r="E1247" s="102"/>
    </row>
    <row r="1248" spans="1:5" s="94" customFormat="1" ht="16.149999999999999" customHeight="1" x14ac:dyDescent="0.25">
      <c r="A1248" s="129"/>
      <c r="B1248" s="105"/>
      <c r="C1248" s="174"/>
      <c r="D1248" s="101"/>
      <c r="E1248" s="102"/>
    </row>
    <row r="1249" spans="1:5" s="94" customFormat="1" ht="16.149999999999999" customHeight="1" x14ac:dyDescent="0.25">
      <c r="A1249" s="129"/>
      <c r="B1249" s="105"/>
      <c r="C1249" s="174"/>
      <c r="D1249" s="101"/>
      <c r="E1249" s="102"/>
    </row>
    <row r="1250" spans="1:5" s="103" customFormat="1" ht="16.149999999999999" customHeight="1" x14ac:dyDescent="0.25">
      <c r="A1250" s="99"/>
      <c r="B1250" s="2"/>
      <c r="C1250" s="174"/>
      <c r="D1250" s="101"/>
      <c r="E1250" s="101"/>
    </row>
    <row r="1251" spans="1:5" s="103" customFormat="1" ht="16.149999999999999" customHeight="1" x14ac:dyDescent="0.25">
      <c r="A1251" s="99"/>
      <c r="B1251" s="2"/>
      <c r="C1251" s="174"/>
      <c r="D1251" s="101"/>
      <c r="E1251" s="101"/>
    </row>
    <row r="1252" spans="1:5" s="103" customFormat="1" ht="16.149999999999999" customHeight="1" x14ac:dyDescent="0.25">
      <c r="A1252" s="99"/>
      <c r="B1252" s="2"/>
      <c r="C1252" s="174"/>
      <c r="D1252" s="101"/>
      <c r="E1252" s="101"/>
    </row>
    <row r="1253" spans="1:5" s="103" customFormat="1" ht="16.149999999999999" customHeight="1" x14ac:dyDescent="0.25">
      <c r="A1253" s="99"/>
      <c r="B1253" s="2"/>
      <c r="C1253" s="174"/>
      <c r="D1253" s="101"/>
      <c r="E1253" s="101"/>
    </row>
    <row r="1254" spans="1:5" s="103" customFormat="1" ht="16.149999999999999" customHeight="1" x14ac:dyDescent="0.25">
      <c r="A1254" s="99"/>
      <c r="B1254" s="2"/>
      <c r="C1254" s="174"/>
      <c r="D1254" s="101"/>
      <c r="E1254" s="101"/>
    </row>
    <row r="1255" spans="1:5" s="103" customFormat="1" ht="16.149999999999999" customHeight="1" x14ac:dyDescent="0.25">
      <c r="A1255" s="99"/>
      <c r="B1255" s="2"/>
      <c r="C1255" s="174"/>
      <c r="D1255" s="101"/>
      <c r="E1255" s="101"/>
    </row>
    <row r="1256" spans="1:5" s="103" customFormat="1" ht="16.149999999999999" customHeight="1" x14ac:dyDescent="0.25">
      <c r="A1256" s="99"/>
      <c r="B1256" s="2"/>
      <c r="C1256" s="174"/>
      <c r="D1256" s="101"/>
      <c r="E1256" s="101"/>
    </row>
    <row r="1257" spans="1:5" s="103" customFormat="1" ht="16.149999999999999" customHeight="1" x14ac:dyDescent="0.25">
      <c r="A1257" s="99"/>
      <c r="B1257" s="2"/>
      <c r="C1257" s="174"/>
      <c r="D1257" s="101"/>
      <c r="E1257" s="101"/>
    </row>
    <row r="1258" spans="1:5" s="103" customFormat="1" ht="16.149999999999999" customHeight="1" x14ac:dyDescent="0.25">
      <c r="A1258" s="99"/>
      <c r="B1258" s="2"/>
      <c r="C1258" s="174"/>
      <c r="D1258" s="101"/>
      <c r="E1258" s="101"/>
    </row>
    <row r="1259" spans="1:5" s="103" customFormat="1" ht="16.149999999999999" customHeight="1" x14ac:dyDescent="0.25">
      <c r="A1259" s="99"/>
      <c r="B1259" s="2"/>
      <c r="C1259" s="174"/>
      <c r="D1259" s="101"/>
      <c r="E1259" s="101"/>
    </row>
    <row r="1260" spans="1:5" s="103" customFormat="1" ht="16.149999999999999" customHeight="1" x14ac:dyDescent="0.25">
      <c r="A1260" s="99"/>
      <c r="B1260" s="2"/>
      <c r="C1260" s="174"/>
      <c r="D1260" s="101"/>
      <c r="E1260" s="101"/>
    </row>
    <row r="1261" spans="1:5" s="103" customFormat="1" ht="16.149999999999999" customHeight="1" x14ac:dyDescent="0.25">
      <c r="A1261" s="99"/>
      <c r="B1261" s="2"/>
      <c r="C1261" s="174"/>
      <c r="D1261" s="101"/>
      <c r="E1261" s="101"/>
    </row>
    <row r="1262" spans="1:5" s="103" customFormat="1" ht="16.149999999999999" customHeight="1" x14ac:dyDescent="0.25">
      <c r="A1262" s="99"/>
      <c r="B1262" s="2"/>
      <c r="C1262" s="174"/>
      <c r="D1262" s="101"/>
      <c r="E1262" s="101"/>
    </row>
    <row r="1263" spans="1:5" s="103" customFormat="1" ht="16.149999999999999" customHeight="1" x14ac:dyDescent="0.25">
      <c r="A1263" s="99"/>
      <c r="B1263" s="2"/>
      <c r="C1263" s="174"/>
      <c r="D1263" s="101"/>
      <c r="E1263" s="101"/>
    </row>
    <row r="1264" spans="1:5" s="103" customFormat="1" ht="16.149999999999999" customHeight="1" x14ac:dyDescent="0.25">
      <c r="A1264" s="99"/>
      <c r="B1264" s="2"/>
      <c r="C1264" s="174"/>
      <c r="D1264" s="101"/>
      <c r="E1264" s="101"/>
    </row>
    <row r="1265" spans="1:5" s="103" customFormat="1" ht="16.149999999999999" customHeight="1" x14ac:dyDescent="0.25">
      <c r="A1265" s="99"/>
      <c r="B1265" s="2"/>
      <c r="C1265" s="174"/>
      <c r="D1265" s="101"/>
      <c r="E1265" s="101"/>
    </row>
    <row r="1266" spans="1:5" s="103" customFormat="1" ht="16.149999999999999" customHeight="1" x14ac:dyDescent="0.25">
      <c r="A1266" s="99"/>
      <c r="B1266" s="2"/>
      <c r="C1266" s="174"/>
      <c r="D1266" s="101"/>
      <c r="E1266" s="101"/>
    </row>
    <row r="1267" spans="1:5" s="103" customFormat="1" ht="16.149999999999999" customHeight="1" x14ac:dyDescent="0.25">
      <c r="A1267" s="99"/>
      <c r="B1267" s="2"/>
      <c r="C1267" s="174"/>
      <c r="D1267" s="101"/>
      <c r="E1267" s="101"/>
    </row>
    <row r="1268" spans="1:5" s="103" customFormat="1" ht="16.149999999999999" customHeight="1" x14ac:dyDescent="0.25">
      <c r="A1268" s="99"/>
      <c r="B1268" s="2"/>
      <c r="C1268" s="174"/>
      <c r="D1268" s="101"/>
      <c r="E1268" s="101"/>
    </row>
    <row r="1269" spans="1:5" s="103" customFormat="1" ht="16.149999999999999" customHeight="1" x14ac:dyDescent="0.25">
      <c r="A1269" s="99"/>
      <c r="B1269" s="2"/>
      <c r="C1269" s="174"/>
      <c r="D1269" s="101"/>
      <c r="E1269" s="101"/>
    </row>
    <row r="1270" spans="1:5" s="103" customFormat="1" ht="16.149999999999999" customHeight="1" x14ac:dyDescent="0.25">
      <c r="A1270" s="99"/>
      <c r="B1270" s="2"/>
      <c r="C1270" s="174"/>
      <c r="D1270" s="101"/>
      <c r="E1270" s="101"/>
    </row>
    <row r="1271" spans="1:5" s="103" customFormat="1" ht="16.149999999999999" customHeight="1" x14ac:dyDescent="0.25">
      <c r="A1271" s="99"/>
      <c r="B1271" s="2"/>
      <c r="C1271" s="174"/>
      <c r="D1271" s="101"/>
      <c r="E1271" s="101"/>
    </row>
    <row r="1272" spans="1:5" s="103" customFormat="1" ht="16.149999999999999" customHeight="1" x14ac:dyDescent="0.25">
      <c r="A1272" s="99"/>
      <c r="B1272" s="2"/>
      <c r="C1272" s="174"/>
      <c r="D1272" s="101"/>
      <c r="E1272" s="101"/>
    </row>
    <row r="1273" spans="1:5" s="103" customFormat="1" ht="16.149999999999999" customHeight="1" x14ac:dyDescent="0.25">
      <c r="A1273" s="99"/>
      <c r="B1273" s="2"/>
      <c r="C1273" s="174"/>
      <c r="D1273" s="101"/>
      <c r="E1273" s="101"/>
    </row>
    <row r="1274" spans="1:5" s="103" customFormat="1" ht="16.149999999999999" customHeight="1" x14ac:dyDescent="0.25">
      <c r="A1274" s="99"/>
      <c r="B1274" s="2"/>
      <c r="C1274" s="174"/>
      <c r="D1274" s="101"/>
      <c r="E1274" s="101"/>
    </row>
    <row r="1275" spans="1:5" s="103" customFormat="1" ht="16.149999999999999" customHeight="1" x14ac:dyDescent="0.25">
      <c r="A1275" s="99"/>
      <c r="B1275" s="2"/>
      <c r="C1275" s="174"/>
      <c r="D1275" s="101"/>
      <c r="E1275" s="101"/>
    </row>
    <row r="1276" spans="1:5" s="103" customFormat="1" ht="16.149999999999999" customHeight="1" x14ac:dyDescent="0.25">
      <c r="A1276" s="99"/>
      <c r="B1276" s="2"/>
      <c r="C1276" s="174"/>
      <c r="D1276" s="101"/>
      <c r="E1276" s="101"/>
    </row>
    <row r="1277" spans="1:5" s="103" customFormat="1" ht="16.149999999999999" customHeight="1" x14ac:dyDescent="0.25">
      <c r="A1277" s="99"/>
      <c r="B1277" s="2"/>
      <c r="C1277" s="174"/>
      <c r="D1277" s="101"/>
      <c r="E1277" s="101"/>
    </row>
    <row r="1278" spans="1:5" s="103" customFormat="1" ht="16.149999999999999" customHeight="1" x14ac:dyDescent="0.25">
      <c r="A1278" s="99"/>
      <c r="B1278" s="2"/>
      <c r="C1278" s="174"/>
      <c r="D1278" s="101"/>
      <c r="E1278" s="101"/>
    </row>
    <row r="1279" spans="1:5" s="103" customFormat="1" ht="16.149999999999999" customHeight="1" x14ac:dyDescent="0.25">
      <c r="A1279" s="99"/>
      <c r="B1279" s="2"/>
      <c r="C1279" s="174"/>
      <c r="D1279" s="101"/>
      <c r="E1279" s="101"/>
    </row>
    <row r="1280" spans="1:5" s="103" customFormat="1" ht="16.149999999999999" customHeight="1" x14ac:dyDescent="0.25">
      <c r="A1280" s="99"/>
      <c r="B1280" s="2"/>
      <c r="C1280" s="174"/>
      <c r="D1280" s="101"/>
      <c r="E1280" s="101"/>
    </row>
    <row r="1281" spans="1:5" s="103" customFormat="1" ht="16.149999999999999" customHeight="1" x14ac:dyDescent="0.25">
      <c r="A1281" s="99"/>
      <c r="B1281" s="2"/>
      <c r="C1281" s="174"/>
      <c r="D1281" s="101"/>
      <c r="E1281" s="101"/>
    </row>
    <row r="1282" spans="1:5" s="103" customFormat="1" ht="16.149999999999999" customHeight="1" x14ac:dyDescent="0.25">
      <c r="A1282" s="99"/>
      <c r="B1282" s="2"/>
      <c r="C1282" s="174"/>
      <c r="D1282" s="101"/>
      <c r="E1282" s="101"/>
    </row>
    <row r="1283" spans="1:5" s="103" customFormat="1" ht="16.149999999999999" customHeight="1" x14ac:dyDescent="0.25">
      <c r="A1283" s="99"/>
      <c r="B1283" s="2"/>
      <c r="C1283" s="174"/>
      <c r="D1283" s="101"/>
      <c r="E1283" s="101"/>
    </row>
    <row r="1284" spans="1:5" s="103" customFormat="1" ht="16.149999999999999" customHeight="1" thickBot="1" x14ac:dyDescent="0.3">
      <c r="A1284" s="99"/>
      <c r="B1284" s="2"/>
      <c r="C1284" s="174"/>
      <c r="D1284" s="101"/>
      <c r="E1284" s="101"/>
    </row>
    <row r="1285" spans="1:5" s="131" customFormat="1" ht="24.75" thickTop="1" thickBot="1" x14ac:dyDescent="0.3">
      <c r="A1285" s="130"/>
      <c r="C1285" s="163" t="s">
        <v>34</v>
      </c>
      <c r="D1285" s="133"/>
      <c r="E1285" s="134" t="s">
        <v>154</v>
      </c>
    </row>
    <row r="1286" spans="1:5" s="97" customFormat="1" ht="16.149999999999999" customHeight="1" thickTop="1" x14ac:dyDescent="0.25">
      <c r="A1286" s="146" t="s">
        <v>82</v>
      </c>
      <c r="B1286" s="97" t="s">
        <v>5</v>
      </c>
      <c r="C1286" s="174"/>
      <c r="D1286" s="121"/>
      <c r="E1286" s="147"/>
    </row>
    <row r="1287" spans="1:5" s="97" customFormat="1" ht="16.149999999999999" customHeight="1" x14ac:dyDescent="0.25">
      <c r="A1287" s="146"/>
      <c r="C1287" s="174"/>
      <c r="D1287" s="121"/>
      <c r="E1287" s="147"/>
    </row>
    <row r="1288" spans="1:5" s="97" customFormat="1" ht="15" x14ac:dyDescent="0.25">
      <c r="A1288" s="140"/>
      <c r="B1288" s="97" t="s">
        <v>25</v>
      </c>
      <c r="C1288" s="174"/>
      <c r="D1288" s="121"/>
      <c r="E1288" s="147"/>
    </row>
    <row r="1289" spans="1:5" s="97" customFormat="1" ht="15" x14ac:dyDescent="0.25">
      <c r="A1289" s="140"/>
      <c r="B1289" s="139" t="s">
        <v>58</v>
      </c>
      <c r="C1289" s="174"/>
      <c r="D1289" s="121"/>
      <c r="E1289" s="147"/>
    </row>
    <row r="1290" spans="1:5" s="97" customFormat="1" ht="15" x14ac:dyDescent="0.25">
      <c r="A1290" s="140" t="s">
        <v>24</v>
      </c>
      <c r="B1290" s="139" t="s">
        <v>104</v>
      </c>
      <c r="C1290" s="174"/>
      <c r="D1290" s="121"/>
      <c r="E1290" s="147"/>
    </row>
    <row r="1291" spans="1:5" s="97" customFormat="1" ht="15" x14ac:dyDescent="0.25">
      <c r="A1291" s="140"/>
      <c r="B1291" s="139" t="s">
        <v>105</v>
      </c>
      <c r="C1291" s="174"/>
      <c r="D1291" s="121"/>
      <c r="E1291" s="147"/>
    </row>
    <row r="1292" spans="1:5" s="97" customFormat="1" ht="15" x14ac:dyDescent="0.25">
      <c r="A1292" s="140" t="s">
        <v>24</v>
      </c>
      <c r="B1292" s="139" t="s">
        <v>41</v>
      </c>
      <c r="C1292" s="174"/>
      <c r="D1292" s="121"/>
      <c r="E1292" s="147"/>
    </row>
    <row r="1293" spans="1:5" s="97" customFormat="1" ht="15" x14ac:dyDescent="0.25">
      <c r="A1293" s="140" t="s">
        <v>24</v>
      </c>
      <c r="B1293" s="139" t="s">
        <v>42</v>
      </c>
      <c r="C1293" s="174"/>
      <c r="D1293" s="121"/>
      <c r="E1293" s="147"/>
    </row>
    <row r="1294" spans="1:5" s="97" customFormat="1" ht="15" x14ac:dyDescent="0.25">
      <c r="A1294" s="140"/>
      <c r="B1294" s="139" t="s">
        <v>43</v>
      </c>
      <c r="C1294" s="174"/>
      <c r="D1294" s="121"/>
      <c r="E1294" s="147"/>
    </row>
    <row r="1295" spans="1:5" s="97" customFormat="1" ht="15" x14ac:dyDescent="0.25">
      <c r="A1295" s="140"/>
      <c r="B1295" s="139" t="s">
        <v>44</v>
      </c>
      <c r="C1295" s="174"/>
      <c r="D1295" s="121"/>
      <c r="E1295" s="147"/>
    </row>
    <row r="1296" spans="1:5" s="97" customFormat="1" ht="15" x14ac:dyDescent="0.25">
      <c r="A1296" s="140" t="s">
        <v>24</v>
      </c>
      <c r="B1296" s="139" t="s">
        <v>26</v>
      </c>
      <c r="C1296" s="174"/>
      <c r="D1296" s="121"/>
      <c r="E1296" s="147"/>
    </row>
    <row r="1297" spans="1:5" s="97" customFormat="1" ht="15" x14ac:dyDescent="0.25">
      <c r="A1297" s="140"/>
      <c r="B1297" s="139" t="s">
        <v>27</v>
      </c>
      <c r="C1297" s="174"/>
      <c r="D1297" s="121"/>
      <c r="E1297" s="147"/>
    </row>
    <row r="1298" spans="1:5" s="97" customFormat="1" ht="15" x14ac:dyDescent="0.25">
      <c r="A1298" s="140" t="s">
        <v>24</v>
      </c>
      <c r="B1298" s="139" t="s">
        <v>39</v>
      </c>
      <c r="C1298" s="174"/>
      <c r="D1298" s="121"/>
      <c r="E1298" s="147"/>
    </row>
    <row r="1299" spans="1:5" s="97" customFormat="1" ht="16.149999999999999" customHeight="1" x14ac:dyDescent="0.25">
      <c r="A1299" s="140"/>
      <c r="B1299" s="139"/>
      <c r="C1299" s="174"/>
      <c r="D1299" s="121"/>
      <c r="E1299" s="141"/>
    </row>
    <row r="1300" spans="1:5" s="97" customFormat="1" ht="16.149999999999999" customHeight="1" x14ac:dyDescent="0.25">
      <c r="A1300" s="140">
        <v>1</v>
      </c>
      <c r="B1300" s="139" t="s">
        <v>244</v>
      </c>
      <c r="C1300" s="174"/>
      <c r="D1300" s="121"/>
      <c r="E1300" s="141"/>
    </row>
    <row r="1301" spans="1:5" s="97" customFormat="1" ht="16.149999999999999" customHeight="1" x14ac:dyDescent="0.25">
      <c r="A1301" s="140"/>
      <c r="B1301" s="139" t="s">
        <v>160</v>
      </c>
      <c r="C1301" s="174"/>
      <c r="D1301" s="121"/>
      <c r="E1301" s="141"/>
    </row>
    <row r="1302" spans="1:5" s="97" customFormat="1" ht="16.149999999999999" customHeight="1" x14ac:dyDescent="0.25">
      <c r="A1302" s="140"/>
      <c r="B1302" s="139" t="s">
        <v>161</v>
      </c>
      <c r="C1302" s="174"/>
      <c r="D1302" s="121"/>
      <c r="E1302" s="141"/>
    </row>
    <row r="1303" spans="1:5" s="139" customFormat="1" ht="16.149999999999999" customHeight="1" x14ac:dyDescent="0.2">
      <c r="A1303" s="140" t="s">
        <v>57</v>
      </c>
      <c r="B1303" s="139" t="s">
        <v>175</v>
      </c>
      <c r="C1303" s="138">
        <v>40</v>
      </c>
      <c r="D1303" s="171"/>
      <c r="E1303" s="107">
        <f>D1303*C1303</f>
        <v>0</v>
      </c>
    </row>
    <row r="1304" spans="1:5" s="97" customFormat="1" ht="16.149999999999999" customHeight="1" x14ac:dyDescent="0.25">
      <c r="A1304" s="140"/>
      <c r="B1304" s="139"/>
      <c r="C1304" s="174"/>
      <c r="D1304" s="121"/>
      <c r="E1304" s="141"/>
    </row>
    <row r="1305" spans="1:5" s="97" customFormat="1" ht="16.149999999999999" customHeight="1" x14ac:dyDescent="0.25">
      <c r="A1305" s="140">
        <v>2</v>
      </c>
      <c r="B1305" s="139" t="s">
        <v>712</v>
      </c>
      <c r="C1305" s="174"/>
      <c r="D1305" s="121"/>
      <c r="E1305" s="141"/>
    </row>
    <row r="1306" spans="1:5" s="97" customFormat="1" ht="16.149999999999999" customHeight="1" x14ac:dyDescent="0.25">
      <c r="A1306" s="140"/>
      <c r="B1306" s="139" t="s">
        <v>713</v>
      </c>
      <c r="C1306" s="174"/>
      <c r="D1306" s="121"/>
      <c r="E1306" s="141"/>
    </row>
    <row r="1307" spans="1:5" s="97" customFormat="1" ht="16.149999999999999" customHeight="1" x14ac:dyDescent="0.25">
      <c r="A1307" s="140"/>
      <c r="B1307" s="139" t="s">
        <v>710</v>
      </c>
      <c r="C1307" s="174"/>
      <c r="D1307" s="121"/>
      <c r="E1307" s="141"/>
    </row>
    <row r="1308" spans="1:5" s="97" customFormat="1" ht="16.149999999999999" customHeight="1" x14ac:dyDescent="0.25">
      <c r="A1308" s="140"/>
      <c r="B1308" s="139" t="s">
        <v>711</v>
      </c>
      <c r="C1308" s="174"/>
      <c r="D1308" s="121"/>
      <c r="E1308" s="141"/>
    </row>
    <row r="1309" spans="1:5" s="97" customFormat="1" ht="16.149999999999999" customHeight="1" x14ac:dyDescent="0.25">
      <c r="A1309" s="140"/>
      <c r="B1309" s="139" t="s">
        <v>714</v>
      </c>
      <c r="C1309" s="174"/>
      <c r="D1309" s="121"/>
      <c r="E1309" s="141"/>
    </row>
    <row r="1310" spans="1:5" s="97" customFormat="1" ht="16.149999999999999" customHeight="1" x14ac:dyDescent="0.25">
      <c r="A1310" s="140"/>
      <c r="B1310" s="139" t="s">
        <v>715</v>
      </c>
      <c r="C1310" s="174"/>
      <c r="D1310" s="121"/>
      <c r="E1310" s="141"/>
    </row>
    <row r="1311" spans="1:5" s="97" customFormat="1" ht="16.149999999999999" customHeight="1" x14ac:dyDescent="0.25">
      <c r="A1311" s="140"/>
      <c r="B1311" s="139" t="s">
        <v>716</v>
      </c>
      <c r="C1311" s="174"/>
      <c r="D1311" s="121"/>
      <c r="E1311" s="141"/>
    </row>
    <row r="1312" spans="1:5" s="97" customFormat="1" ht="16.149999999999999" customHeight="1" x14ac:dyDescent="0.25">
      <c r="A1312" s="140"/>
      <c r="B1312" s="139" t="s">
        <v>717</v>
      </c>
      <c r="C1312" s="174"/>
      <c r="D1312" s="121"/>
      <c r="E1312" s="141"/>
    </row>
    <row r="1313" spans="1:5" s="139" customFormat="1" ht="16.149999999999999" customHeight="1" x14ac:dyDescent="0.25">
      <c r="A1313" s="140" t="s">
        <v>24</v>
      </c>
      <c r="B1313" s="139" t="s">
        <v>718</v>
      </c>
      <c r="C1313" s="174"/>
      <c r="D1313" s="121"/>
      <c r="E1313" s="121"/>
    </row>
    <row r="1314" spans="1:5" s="139" customFormat="1" ht="16.149999999999999" customHeight="1" x14ac:dyDescent="0.2">
      <c r="A1314" s="140" t="s">
        <v>57</v>
      </c>
      <c r="B1314" s="139" t="s">
        <v>119</v>
      </c>
      <c r="C1314" s="138">
        <v>4</v>
      </c>
      <c r="D1314" s="171"/>
      <c r="E1314" s="107">
        <f>D1314*C1314</f>
        <v>0</v>
      </c>
    </row>
    <row r="1315" spans="1:5" s="139" customFormat="1" ht="16.149999999999999" customHeight="1" x14ac:dyDescent="0.25">
      <c r="A1315" s="140"/>
      <c r="C1315" s="174"/>
      <c r="D1315" s="121"/>
      <c r="E1315" s="121"/>
    </row>
    <row r="1316" spans="1:5" s="139" customFormat="1" ht="16.149999999999999" customHeight="1" x14ac:dyDescent="0.25">
      <c r="A1316" s="140">
        <v>3</v>
      </c>
      <c r="B1316" s="139" t="s">
        <v>1232</v>
      </c>
      <c r="C1316" s="174"/>
      <c r="D1316" s="121"/>
      <c r="E1316" s="121"/>
    </row>
    <row r="1317" spans="1:5" s="139" customFormat="1" ht="16.149999999999999" customHeight="1" x14ac:dyDescent="0.25">
      <c r="A1317" s="140"/>
      <c r="B1317" s="139" t="s">
        <v>1233</v>
      </c>
      <c r="C1317" s="174"/>
      <c r="D1317" s="121"/>
      <c r="E1317" s="121"/>
    </row>
    <row r="1318" spans="1:5" s="139" customFormat="1" ht="16.149999999999999" customHeight="1" x14ac:dyDescent="0.25">
      <c r="A1318" s="140"/>
      <c r="B1318" s="139" t="s">
        <v>1234</v>
      </c>
      <c r="C1318" s="174"/>
      <c r="D1318" s="121"/>
      <c r="E1318" s="121"/>
    </row>
    <row r="1319" spans="1:5" s="139" customFormat="1" ht="16.149999999999999" customHeight="1" x14ac:dyDescent="0.25">
      <c r="A1319" s="140"/>
      <c r="B1319" s="139" t="s">
        <v>1235</v>
      </c>
      <c r="C1319" s="174"/>
      <c r="D1319" s="121"/>
      <c r="E1319" s="121"/>
    </row>
    <row r="1320" spans="1:5" s="139" customFormat="1" ht="16.149999999999999" customHeight="1" x14ac:dyDescent="0.2">
      <c r="A1320" s="140" t="s">
        <v>57</v>
      </c>
      <c r="B1320" s="139" t="s">
        <v>38</v>
      </c>
      <c r="C1320" s="138">
        <v>2</v>
      </c>
      <c r="D1320" s="171"/>
      <c r="E1320" s="107">
        <f>D1320*C1320</f>
        <v>0</v>
      </c>
    </row>
    <row r="1321" spans="1:5" s="139" customFormat="1" ht="16.149999999999999" customHeight="1" x14ac:dyDescent="0.25">
      <c r="A1321" s="140"/>
      <c r="C1321" s="174"/>
      <c r="D1321" s="121"/>
      <c r="E1321" s="121"/>
    </row>
    <row r="1322" spans="1:5" s="139" customFormat="1" ht="16.149999999999999" customHeight="1" x14ac:dyDescent="0.25">
      <c r="A1322" s="140">
        <v>4</v>
      </c>
      <c r="B1322" s="139" t="s">
        <v>1307</v>
      </c>
      <c r="C1322" s="174"/>
      <c r="D1322" s="121"/>
      <c r="E1322" s="121"/>
    </row>
    <row r="1323" spans="1:5" s="139" customFormat="1" ht="16.149999999999999" customHeight="1" x14ac:dyDescent="0.25">
      <c r="A1323" s="140"/>
      <c r="B1323" s="139" t="s">
        <v>1308</v>
      </c>
      <c r="C1323" s="174"/>
      <c r="D1323" s="121"/>
      <c r="E1323" s="121"/>
    </row>
    <row r="1324" spans="1:5" s="139" customFormat="1" ht="16.149999999999999" customHeight="1" x14ac:dyDescent="0.25">
      <c r="A1324" s="140"/>
      <c r="B1324" s="139" t="s">
        <v>1309</v>
      </c>
      <c r="C1324" s="174"/>
      <c r="D1324" s="121"/>
      <c r="E1324" s="121"/>
    </row>
    <row r="1325" spans="1:5" s="139" customFormat="1" ht="16.149999999999999" customHeight="1" x14ac:dyDescent="0.25">
      <c r="A1325" s="140"/>
      <c r="B1325" s="139" t="s">
        <v>1310</v>
      </c>
      <c r="C1325" s="174"/>
      <c r="D1325" s="121"/>
      <c r="E1325" s="121"/>
    </row>
    <row r="1326" spans="1:5" s="139" customFormat="1" ht="16.149999999999999" customHeight="1" x14ac:dyDescent="0.2">
      <c r="A1326" s="140" t="s">
        <v>57</v>
      </c>
      <c r="B1326" s="139" t="s">
        <v>151</v>
      </c>
      <c r="C1326" s="138">
        <v>7</v>
      </c>
      <c r="D1326" s="171"/>
      <c r="E1326" s="107">
        <f>D1326*C1326</f>
        <v>0</v>
      </c>
    </row>
    <row r="1327" spans="1:5" s="139" customFormat="1" ht="16.149999999999999" customHeight="1" x14ac:dyDescent="0.25">
      <c r="A1327" s="140"/>
      <c r="C1327" s="174"/>
      <c r="D1327" s="121"/>
      <c r="E1327" s="121"/>
    </row>
    <row r="1328" spans="1:5" s="139" customFormat="1" ht="16.149999999999999" customHeight="1" x14ac:dyDescent="0.25">
      <c r="A1328" s="140">
        <v>5</v>
      </c>
      <c r="B1328" s="139" t="s">
        <v>1347</v>
      </c>
      <c r="C1328" s="174"/>
      <c r="D1328" s="121"/>
      <c r="E1328" s="121"/>
    </row>
    <row r="1329" spans="1:5" s="139" customFormat="1" ht="16.149999999999999" customHeight="1" x14ac:dyDescent="0.25">
      <c r="A1329" s="140"/>
      <c r="B1329" s="139" t="s">
        <v>1348</v>
      </c>
      <c r="C1329" s="174"/>
      <c r="D1329" s="121"/>
      <c r="E1329" s="121"/>
    </row>
    <row r="1330" spans="1:5" s="139" customFormat="1" ht="16.149999999999999" customHeight="1" x14ac:dyDescent="0.25">
      <c r="A1330" s="140"/>
      <c r="B1330" s="139" t="s">
        <v>1349</v>
      </c>
      <c r="C1330" s="174"/>
      <c r="D1330" s="121"/>
      <c r="E1330" s="121"/>
    </row>
    <row r="1331" spans="1:5" s="139" customFormat="1" ht="16.149999999999999" customHeight="1" x14ac:dyDescent="0.25">
      <c r="A1331" s="140"/>
      <c r="B1331" s="139" t="s">
        <v>1350</v>
      </c>
      <c r="C1331" s="174"/>
      <c r="D1331" s="121"/>
      <c r="E1331" s="121"/>
    </row>
    <row r="1332" spans="1:5" s="139" customFormat="1" ht="16.149999999999999" customHeight="1" x14ac:dyDescent="0.2">
      <c r="A1332" s="140" t="s">
        <v>57</v>
      </c>
      <c r="B1332" s="139" t="s">
        <v>119</v>
      </c>
      <c r="C1332" s="138">
        <v>5</v>
      </c>
      <c r="D1332" s="171"/>
      <c r="E1332" s="107">
        <f>D1332*C1332</f>
        <v>0</v>
      </c>
    </row>
    <row r="1333" spans="1:5" s="139" customFormat="1" ht="16.149999999999999" customHeight="1" x14ac:dyDescent="0.25">
      <c r="A1333" s="140"/>
      <c r="C1333" s="174"/>
      <c r="D1333" s="121"/>
      <c r="E1333" s="121"/>
    </row>
    <row r="1334" spans="1:5" s="139" customFormat="1" ht="16.149999999999999" customHeight="1" x14ac:dyDescent="0.25">
      <c r="A1334" s="140"/>
      <c r="C1334" s="174"/>
      <c r="D1334" s="121"/>
      <c r="E1334" s="121"/>
    </row>
    <row r="1335" spans="1:5" s="139" customFormat="1" ht="16.149999999999999" customHeight="1" x14ac:dyDescent="0.25">
      <c r="A1335" s="140">
        <v>6</v>
      </c>
      <c r="B1335" s="139" t="s">
        <v>1351</v>
      </c>
      <c r="C1335" s="174"/>
      <c r="D1335" s="121"/>
      <c r="E1335" s="121"/>
    </row>
    <row r="1336" spans="1:5" s="139" customFormat="1" ht="16.149999999999999" customHeight="1" x14ac:dyDescent="0.25">
      <c r="A1336" s="140"/>
      <c r="B1336" s="139" t="s">
        <v>1352</v>
      </c>
      <c r="C1336" s="174"/>
      <c r="D1336" s="121"/>
      <c r="E1336" s="121"/>
    </row>
    <row r="1337" spans="1:5" s="139" customFormat="1" ht="16.149999999999999" customHeight="1" x14ac:dyDescent="0.25">
      <c r="A1337" s="140"/>
      <c r="B1337" s="139" t="s">
        <v>1353</v>
      </c>
      <c r="C1337" s="174"/>
      <c r="D1337" s="121"/>
      <c r="E1337" s="121"/>
    </row>
    <row r="1338" spans="1:5" s="139" customFormat="1" ht="16.149999999999999" customHeight="1" x14ac:dyDescent="0.2">
      <c r="A1338" s="140" t="s">
        <v>57</v>
      </c>
      <c r="B1338" s="139" t="s">
        <v>119</v>
      </c>
      <c r="C1338" s="138">
        <v>1</v>
      </c>
      <c r="D1338" s="171"/>
      <c r="E1338" s="107">
        <f>D1338*C1338</f>
        <v>0</v>
      </c>
    </row>
    <row r="1339" spans="1:5" s="139" customFormat="1" ht="16.149999999999999" customHeight="1" x14ac:dyDescent="0.25">
      <c r="A1339" s="140"/>
      <c r="C1339" s="174"/>
      <c r="D1339" s="121"/>
      <c r="E1339" s="121"/>
    </row>
    <row r="1340" spans="1:5" s="139" customFormat="1" ht="16.149999999999999" customHeight="1" x14ac:dyDescent="0.25">
      <c r="A1340" s="140">
        <v>7</v>
      </c>
      <c r="B1340" s="139" t="s">
        <v>1354</v>
      </c>
      <c r="C1340" s="174"/>
      <c r="D1340" s="121"/>
      <c r="E1340" s="121"/>
    </row>
    <row r="1341" spans="1:5" s="139" customFormat="1" ht="16.149999999999999" customHeight="1" x14ac:dyDescent="0.25">
      <c r="A1341" s="140"/>
      <c r="B1341" s="97" t="s">
        <v>1355</v>
      </c>
      <c r="C1341" s="174"/>
      <c r="D1341" s="121"/>
      <c r="E1341" s="121"/>
    </row>
    <row r="1342" spans="1:5" s="139" customFormat="1" ht="16.149999999999999" customHeight="1" x14ac:dyDescent="0.25">
      <c r="A1342" s="140"/>
      <c r="B1342" s="139" t="s">
        <v>1356</v>
      </c>
      <c r="C1342" s="174"/>
      <c r="D1342" s="121"/>
      <c r="E1342" s="121"/>
    </row>
    <row r="1343" spans="1:5" s="139" customFormat="1" ht="16.149999999999999" customHeight="1" x14ac:dyDescent="0.25">
      <c r="A1343" s="140"/>
      <c r="B1343" s="139" t="s">
        <v>1357</v>
      </c>
      <c r="C1343" s="174"/>
      <c r="D1343" s="121"/>
      <c r="E1343" s="121"/>
    </row>
    <row r="1344" spans="1:5" s="139" customFormat="1" ht="16.149999999999999" customHeight="1" x14ac:dyDescent="0.25">
      <c r="A1344" s="140"/>
      <c r="B1344" s="139" t="s">
        <v>3296</v>
      </c>
      <c r="C1344" s="174"/>
      <c r="D1344" s="121"/>
      <c r="E1344" s="121"/>
    </row>
    <row r="1345" spans="1:5" s="139" customFormat="1" ht="16.149999999999999" customHeight="1" x14ac:dyDescent="0.25">
      <c r="A1345" s="140"/>
      <c r="B1345" s="139" t="s">
        <v>3297</v>
      </c>
      <c r="C1345" s="174"/>
      <c r="D1345" s="121"/>
      <c r="E1345" s="121"/>
    </row>
    <row r="1346" spans="1:5" s="139" customFormat="1" ht="16.149999999999999" customHeight="1" x14ac:dyDescent="0.25">
      <c r="A1346" s="140"/>
      <c r="B1346" s="139" t="s">
        <v>3298</v>
      </c>
      <c r="C1346" s="174"/>
      <c r="D1346" s="121"/>
      <c r="E1346" s="121"/>
    </row>
    <row r="1347" spans="1:5" s="139" customFormat="1" ht="16.149999999999999" customHeight="1" x14ac:dyDescent="0.2">
      <c r="A1347" s="140" t="s">
        <v>57</v>
      </c>
      <c r="B1347" s="139" t="s">
        <v>38</v>
      </c>
      <c r="C1347" s="138">
        <v>1</v>
      </c>
      <c r="D1347" s="171"/>
      <c r="E1347" s="107">
        <f>D1347*C1347</f>
        <v>0</v>
      </c>
    </row>
    <row r="1348" spans="1:5" s="139" customFormat="1" ht="16.149999999999999" customHeight="1" x14ac:dyDescent="0.25">
      <c r="A1348" s="140"/>
      <c r="C1348" s="174"/>
      <c r="D1348" s="121"/>
      <c r="E1348" s="121"/>
    </row>
    <row r="1349" spans="1:5" s="97" customFormat="1" ht="16.149999999999999" customHeight="1" thickBot="1" x14ac:dyDescent="0.3">
      <c r="A1349" s="143"/>
      <c r="B1349" s="144" t="s">
        <v>123</v>
      </c>
      <c r="C1349" s="145"/>
      <c r="D1349" s="145"/>
      <c r="E1349" s="145">
        <f>SUM(E1298:E1348)</f>
        <v>0</v>
      </c>
    </row>
    <row r="1350" spans="1:5" s="97" customFormat="1" ht="16.149999999999999" customHeight="1" thickTop="1" x14ac:dyDescent="0.25">
      <c r="A1350" s="10"/>
      <c r="B1350" s="120"/>
      <c r="C1350" s="174"/>
      <c r="D1350" s="119"/>
      <c r="E1350" s="119"/>
    </row>
    <row r="1351" spans="1:5" s="97" customFormat="1" ht="16.149999999999999" customHeight="1" x14ac:dyDescent="0.25">
      <c r="A1351" s="10"/>
      <c r="B1351" s="120"/>
      <c r="C1351" s="174"/>
      <c r="D1351" s="119"/>
      <c r="E1351" s="119"/>
    </row>
    <row r="1352" spans="1:5" s="97" customFormat="1" ht="16.149999999999999" customHeight="1" x14ac:dyDescent="0.25">
      <c r="A1352" s="10" t="s">
        <v>83</v>
      </c>
      <c r="B1352" s="120" t="s">
        <v>205</v>
      </c>
      <c r="C1352" s="174"/>
      <c r="D1352" s="119"/>
      <c r="E1352" s="119"/>
    </row>
    <row r="1353" spans="1:5" s="139" customFormat="1" ht="16.149999999999999" customHeight="1" x14ac:dyDescent="0.25">
      <c r="A1353" s="140"/>
      <c r="C1353" s="174"/>
      <c r="D1353" s="121"/>
      <c r="E1353" s="121"/>
    </row>
    <row r="1354" spans="1:5" s="97" customFormat="1" ht="15" x14ac:dyDescent="0.25">
      <c r="A1354" s="140"/>
      <c r="B1354" s="97" t="s">
        <v>25</v>
      </c>
      <c r="C1354" s="174"/>
      <c r="D1354" s="121"/>
      <c r="E1354" s="147"/>
    </row>
    <row r="1355" spans="1:5" s="97" customFormat="1" ht="15" x14ac:dyDescent="0.25">
      <c r="A1355" s="140"/>
      <c r="B1355" s="139" t="s">
        <v>58</v>
      </c>
      <c r="C1355" s="174"/>
      <c r="D1355" s="121"/>
      <c r="E1355" s="147"/>
    </row>
    <row r="1356" spans="1:5" s="97" customFormat="1" ht="15" x14ac:dyDescent="0.25">
      <c r="A1356" s="140" t="s">
        <v>24</v>
      </c>
      <c r="B1356" s="139" t="s">
        <v>104</v>
      </c>
      <c r="C1356" s="174"/>
      <c r="D1356" s="121"/>
      <c r="E1356" s="147"/>
    </row>
    <row r="1357" spans="1:5" s="97" customFormat="1" ht="15" x14ac:dyDescent="0.25">
      <c r="A1357" s="140"/>
      <c r="B1357" s="139" t="s">
        <v>105</v>
      </c>
      <c r="C1357" s="174"/>
      <c r="D1357" s="121"/>
      <c r="E1357" s="147"/>
    </row>
    <row r="1358" spans="1:5" s="97" customFormat="1" ht="15" x14ac:dyDescent="0.25">
      <c r="A1358" s="140" t="s">
        <v>24</v>
      </c>
      <c r="B1358" s="139" t="s">
        <v>699</v>
      </c>
      <c r="C1358" s="174"/>
      <c r="D1358" s="121"/>
      <c r="E1358" s="147"/>
    </row>
    <row r="1359" spans="1:5" s="97" customFormat="1" ht="15" x14ac:dyDescent="0.25">
      <c r="A1359" s="140" t="s">
        <v>24</v>
      </c>
      <c r="B1359" s="139" t="s">
        <v>41</v>
      </c>
      <c r="C1359" s="174"/>
      <c r="D1359" s="121"/>
      <c r="E1359" s="147"/>
    </row>
    <row r="1360" spans="1:5" s="97" customFormat="1" ht="15" x14ac:dyDescent="0.25">
      <c r="A1360" s="140" t="s">
        <v>24</v>
      </c>
      <c r="B1360" s="139" t="s">
        <v>26</v>
      </c>
      <c r="C1360" s="174"/>
      <c r="D1360" s="121"/>
      <c r="E1360" s="147"/>
    </row>
    <row r="1361" spans="1:5" s="97" customFormat="1" ht="15" x14ac:dyDescent="0.25">
      <c r="A1361" s="140"/>
      <c r="B1361" s="139" t="s">
        <v>27</v>
      </c>
      <c r="C1361" s="174"/>
      <c r="D1361" s="121"/>
      <c r="E1361" s="147"/>
    </row>
    <row r="1362" spans="1:5" s="97" customFormat="1" ht="15" x14ac:dyDescent="0.25">
      <c r="A1362" s="140" t="s">
        <v>24</v>
      </c>
      <c r="B1362" s="139" t="s">
        <v>39</v>
      </c>
      <c r="C1362" s="174"/>
      <c r="D1362" s="121"/>
      <c r="E1362" s="147"/>
    </row>
    <row r="1363" spans="1:5" s="139" customFormat="1" ht="16.149999999999999" customHeight="1" x14ac:dyDescent="0.25">
      <c r="A1363" s="140"/>
      <c r="C1363" s="174"/>
      <c r="D1363" s="121"/>
      <c r="E1363" s="121"/>
    </row>
    <row r="1364" spans="1:5" s="139" customFormat="1" ht="16.149999999999999" customHeight="1" x14ac:dyDescent="0.25">
      <c r="A1364" s="706">
        <v>1</v>
      </c>
      <c r="B1364" s="707" t="s">
        <v>719</v>
      </c>
      <c r="C1364" s="708"/>
      <c r="D1364" s="121"/>
      <c r="E1364" s="121"/>
    </row>
    <row r="1365" spans="1:5" s="139" customFormat="1" ht="16.149999999999999" customHeight="1" x14ac:dyDescent="0.25">
      <c r="A1365" s="706"/>
      <c r="B1365" s="709" t="s">
        <v>720</v>
      </c>
      <c r="C1365" s="708"/>
      <c r="D1365" s="121"/>
      <c r="E1365" s="121"/>
    </row>
    <row r="1366" spans="1:5" s="139" customFormat="1" ht="16.149999999999999" customHeight="1" x14ac:dyDescent="0.25">
      <c r="A1366" s="706"/>
      <c r="B1366" s="709" t="s">
        <v>698</v>
      </c>
      <c r="C1366" s="708"/>
      <c r="D1366" s="121"/>
      <c r="E1366" s="121"/>
    </row>
    <row r="1367" spans="1:5" s="139" customFormat="1" ht="16.149999999999999" customHeight="1" x14ac:dyDescent="0.25">
      <c r="A1367" s="706" t="s">
        <v>24</v>
      </c>
      <c r="B1367" s="709" t="s">
        <v>721</v>
      </c>
      <c r="C1367" s="708"/>
    </row>
    <row r="1368" spans="1:5" s="139" customFormat="1" ht="16.149999999999999" customHeight="1" x14ac:dyDescent="0.25">
      <c r="A1368" s="706"/>
      <c r="B1368" s="709" t="s">
        <v>738</v>
      </c>
      <c r="C1368" s="708"/>
    </row>
    <row r="1369" spans="1:5" s="139" customFormat="1" ht="16.149999999999999" customHeight="1" x14ac:dyDescent="0.25">
      <c r="A1369" s="706"/>
      <c r="B1369" s="709" t="s">
        <v>722</v>
      </c>
      <c r="C1369" s="708"/>
    </row>
    <row r="1370" spans="1:5" s="139" customFormat="1" ht="16.149999999999999" customHeight="1" x14ac:dyDescent="0.25">
      <c r="A1370" s="706" t="s">
        <v>24</v>
      </c>
      <c r="B1370" s="709" t="s">
        <v>736</v>
      </c>
      <c r="C1370" s="708"/>
    </row>
    <row r="1371" spans="1:5" s="139" customFormat="1" ht="16.149999999999999" customHeight="1" x14ac:dyDescent="0.25">
      <c r="A1371" s="706" t="s">
        <v>24</v>
      </c>
      <c r="B1371" s="709" t="s">
        <v>696</v>
      </c>
      <c r="C1371" s="708"/>
    </row>
    <row r="1372" spans="1:5" s="139" customFormat="1" ht="16.149999999999999" customHeight="1" x14ac:dyDescent="0.25">
      <c r="A1372" s="706" t="s">
        <v>24</v>
      </c>
      <c r="B1372" s="709" t="s">
        <v>700</v>
      </c>
      <c r="C1372" s="708"/>
    </row>
    <row r="1373" spans="1:5" s="139" customFormat="1" ht="16.149999999999999" customHeight="1" x14ac:dyDescent="0.25">
      <c r="A1373" s="706"/>
      <c r="B1373" s="709" t="s">
        <v>701</v>
      </c>
      <c r="C1373" s="708"/>
    </row>
    <row r="1374" spans="1:5" s="139" customFormat="1" ht="16.149999999999999" customHeight="1" x14ac:dyDescent="0.25">
      <c r="A1374" s="706" t="s">
        <v>24</v>
      </c>
      <c r="B1374" s="709" t="s">
        <v>702</v>
      </c>
      <c r="C1374" s="708"/>
    </row>
    <row r="1375" spans="1:5" s="139" customFormat="1" ht="16.149999999999999" customHeight="1" x14ac:dyDescent="0.25">
      <c r="A1375" s="706"/>
      <c r="B1375" s="709" t="s">
        <v>735</v>
      </c>
      <c r="C1375" s="708"/>
    </row>
    <row r="1376" spans="1:5" s="139" customFormat="1" ht="16.149999999999999" customHeight="1" x14ac:dyDescent="0.25">
      <c r="A1376" s="706" t="s">
        <v>24</v>
      </c>
      <c r="B1376" s="709" t="s">
        <v>702</v>
      </c>
      <c r="C1376" s="708"/>
    </row>
    <row r="1377" spans="1:5" s="139" customFormat="1" ht="16.149999999999999" customHeight="1" x14ac:dyDescent="0.25">
      <c r="A1377" s="706"/>
      <c r="B1377" s="709" t="s">
        <v>737</v>
      </c>
      <c r="C1377" s="708"/>
    </row>
    <row r="1378" spans="1:5" s="139" customFormat="1" ht="16.149999999999999" customHeight="1" x14ac:dyDescent="0.25">
      <c r="A1378" s="706" t="s">
        <v>24</v>
      </c>
      <c r="B1378" s="709" t="s">
        <v>703</v>
      </c>
      <c r="C1378" s="708"/>
    </row>
    <row r="1379" spans="1:5" s="139" customFormat="1" ht="16.149999999999999" customHeight="1" x14ac:dyDescent="0.25">
      <c r="A1379" s="706"/>
      <c r="B1379" s="709" t="s">
        <v>704</v>
      </c>
      <c r="C1379" s="708"/>
    </row>
    <row r="1380" spans="1:5" s="139" customFormat="1" ht="16.149999999999999" customHeight="1" x14ac:dyDescent="0.25">
      <c r="A1380" s="706" t="s">
        <v>24</v>
      </c>
      <c r="B1380" s="709" t="s">
        <v>697</v>
      </c>
      <c r="C1380" s="708"/>
    </row>
    <row r="1381" spans="1:5" s="139" customFormat="1" ht="16.149999999999999" customHeight="1" x14ac:dyDescent="0.25">
      <c r="A1381" s="706"/>
      <c r="B1381" s="707" t="s">
        <v>723</v>
      </c>
      <c r="C1381" s="708"/>
    </row>
    <row r="1382" spans="1:5" s="139" customFormat="1" ht="16.149999999999999" customHeight="1" x14ac:dyDescent="0.25">
      <c r="A1382" s="706" t="s">
        <v>24</v>
      </c>
      <c r="B1382" s="709" t="s">
        <v>724</v>
      </c>
      <c r="C1382" s="708"/>
    </row>
    <row r="1383" spans="1:5" s="139" customFormat="1" ht="16.149999999999999" customHeight="1" x14ac:dyDescent="0.25">
      <c r="A1383" s="706"/>
      <c r="B1383" s="709" t="s">
        <v>725</v>
      </c>
      <c r="C1383" s="708"/>
    </row>
    <row r="1384" spans="1:5" s="139" customFormat="1" ht="16.149999999999999" customHeight="1" x14ac:dyDescent="0.2">
      <c r="A1384" s="706" t="s">
        <v>57</v>
      </c>
      <c r="B1384" s="709" t="s">
        <v>151</v>
      </c>
      <c r="C1384" s="711">
        <v>913.86</v>
      </c>
      <c r="D1384" s="171"/>
      <c r="E1384" s="107">
        <f>D1384*C1384</f>
        <v>0</v>
      </c>
    </row>
    <row r="1385" spans="1:5" s="139" customFormat="1" ht="16.149999999999999" customHeight="1" x14ac:dyDescent="0.25">
      <c r="C1385" s="174"/>
    </row>
    <row r="1386" spans="1:5" s="139" customFormat="1" ht="16.149999999999999" customHeight="1" x14ac:dyDescent="0.25">
      <c r="A1386" s="706">
        <v>2</v>
      </c>
      <c r="B1386" s="707" t="s">
        <v>1142</v>
      </c>
      <c r="C1386" s="708"/>
      <c r="D1386" s="121"/>
      <c r="E1386" s="121"/>
    </row>
    <row r="1387" spans="1:5" s="139" customFormat="1" ht="16.149999999999999" customHeight="1" x14ac:dyDescent="0.25">
      <c r="A1387" s="706"/>
      <c r="B1387" s="709" t="s">
        <v>1143</v>
      </c>
      <c r="C1387" s="708"/>
      <c r="D1387" s="121"/>
      <c r="E1387" s="121"/>
    </row>
    <row r="1388" spans="1:5" s="139" customFormat="1" ht="16.149999999999999" customHeight="1" x14ac:dyDescent="0.25">
      <c r="A1388" s="706"/>
      <c r="B1388" s="709" t="s">
        <v>1144</v>
      </c>
      <c r="C1388" s="708"/>
      <c r="D1388" s="121"/>
      <c r="E1388" s="121"/>
    </row>
    <row r="1389" spans="1:5" s="139" customFormat="1" ht="16.149999999999999" customHeight="1" x14ac:dyDescent="0.25">
      <c r="A1389" s="706" t="s">
        <v>24</v>
      </c>
      <c r="B1389" s="709" t="s">
        <v>726</v>
      </c>
      <c r="C1389" s="708"/>
      <c r="D1389" s="121"/>
      <c r="E1389" s="121"/>
    </row>
    <row r="1390" spans="1:5" s="139" customFormat="1" ht="16.149999999999999" customHeight="1" x14ac:dyDescent="0.25">
      <c r="A1390" s="706" t="s">
        <v>24</v>
      </c>
      <c r="B1390" s="709" t="s">
        <v>734</v>
      </c>
      <c r="C1390" s="708"/>
      <c r="D1390" s="121"/>
      <c r="E1390" s="121"/>
    </row>
    <row r="1391" spans="1:5" s="139" customFormat="1" ht="16.149999999999999" customHeight="1" x14ac:dyDescent="0.25">
      <c r="A1391" s="706" t="s">
        <v>24</v>
      </c>
      <c r="B1391" s="709" t="s">
        <v>726</v>
      </c>
      <c r="C1391" s="708"/>
      <c r="D1391" s="121"/>
      <c r="E1391" s="121"/>
    </row>
    <row r="1392" spans="1:5" s="139" customFormat="1" ht="16.149999999999999" customHeight="1" x14ac:dyDescent="0.25">
      <c r="A1392" s="706" t="s">
        <v>24</v>
      </c>
      <c r="B1392" s="709" t="s">
        <v>727</v>
      </c>
      <c r="C1392" s="708"/>
      <c r="D1392" s="121"/>
      <c r="E1392" s="121"/>
    </row>
    <row r="1393" spans="1:5" s="139" customFormat="1" ht="16.149999999999999" customHeight="1" x14ac:dyDescent="0.25">
      <c r="A1393" s="706" t="s">
        <v>24</v>
      </c>
      <c r="B1393" s="709" t="s">
        <v>1145</v>
      </c>
      <c r="C1393" s="708"/>
      <c r="D1393" s="121"/>
      <c r="E1393" s="121"/>
    </row>
    <row r="1394" spans="1:5" s="139" customFormat="1" ht="16.149999999999999" customHeight="1" x14ac:dyDescent="0.2">
      <c r="A1394" s="706" t="s">
        <v>57</v>
      </c>
      <c r="B1394" s="709" t="s">
        <v>151</v>
      </c>
      <c r="C1394" s="711">
        <v>40</v>
      </c>
      <c r="D1394" s="171"/>
      <c r="E1394" s="107">
        <f>D1394*C1394</f>
        <v>0</v>
      </c>
    </row>
    <row r="1395" spans="1:5" s="139" customFormat="1" ht="16.149999999999999" customHeight="1" x14ac:dyDescent="0.25">
      <c r="A1395" s="140"/>
      <c r="B1395" s="137"/>
      <c r="C1395" s="174"/>
      <c r="D1395" s="121"/>
      <c r="E1395" s="121"/>
    </row>
    <row r="1396" spans="1:5" s="139" customFormat="1" ht="16.149999999999999" customHeight="1" x14ac:dyDescent="0.25">
      <c r="A1396" s="706">
        <v>3</v>
      </c>
      <c r="B1396" s="707" t="s">
        <v>728</v>
      </c>
      <c r="C1396" s="708"/>
      <c r="D1396" s="121"/>
      <c r="E1396" s="121"/>
    </row>
    <row r="1397" spans="1:5" s="139" customFormat="1" ht="16.149999999999999" customHeight="1" x14ac:dyDescent="0.25">
      <c r="A1397" s="706"/>
      <c r="B1397" s="709" t="s">
        <v>730</v>
      </c>
      <c r="C1397" s="708"/>
      <c r="D1397" s="121"/>
      <c r="E1397" s="121"/>
    </row>
    <row r="1398" spans="1:5" s="139" customFormat="1" ht="16.149999999999999" customHeight="1" x14ac:dyDescent="0.25">
      <c r="A1398" s="706"/>
      <c r="B1398" s="709" t="s">
        <v>698</v>
      </c>
      <c r="C1398" s="708"/>
      <c r="D1398" s="121"/>
      <c r="E1398" s="121"/>
    </row>
    <row r="1399" spans="1:5" s="139" customFormat="1" ht="16.149999999999999" customHeight="1" x14ac:dyDescent="0.25">
      <c r="A1399" s="706" t="s">
        <v>24</v>
      </c>
      <c r="B1399" s="709" t="s">
        <v>708</v>
      </c>
      <c r="C1399" s="708"/>
      <c r="D1399" s="121"/>
      <c r="E1399" s="121"/>
    </row>
    <row r="1400" spans="1:5" s="139" customFormat="1" ht="16.149999999999999" customHeight="1" x14ac:dyDescent="0.25">
      <c r="A1400" s="706" t="s">
        <v>24</v>
      </c>
      <c r="B1400" s="709" t="s">
        <v>684</v>
      </c>
      <c r="C1400" s="708"/>
      <c r="D1400" s="121"/>
      <c r="E1400" s="121"/>
    </row>
    <row r="1401" spans="1:5" s="139" customFormat="1" ht="16.149999999999999" customHeight="1" x14ac:dyDescent="0.25">
      <c r="A1401" s="706" t="s">
        <v>24</v>
      </c>
      <c r="B1401" s="709" t="s">
        <v>732</v>
      </c>
      <c r="C1401" s="708"/>
      <c r="D1401" s="121"/>
      <c r="E1401" s="121"/>
    </row>
    <row r="1402" spans="1:5" s="139" customFormat="1" ht="16.149999999999999" customHeight="1" x14ac:dyDescent="0.25">
      <c r="A1402" s="706" t="s">
        <v>24</v>
      </c>
      <c r="B1402" s="709" t="s">
        <v>709</v>
      </c>
      <c r="C1402" s="708"/>
      <c r="D1402" s="121"/>
      <c r="E1402" s="121"/>
    </row>
    <row r="1403" spans="1:5" s="139" customFormat="1" ht="16.149999999999999" customHeight="1" x14ac:dyDescent="0.25">
      <c r="A1403" s="706"/>
      <c r="B1403" s="709" t="s">
        <v>733</v>
      </c>
      <c r="C1403" s="708"/>
      <c r="D1403" s="121"/>
      <c r="E1403" s="121"/>
    </row>
    <row r="1404" spans="1:5" s="139" customFormat="1" ht="16.149999999999999" customHeight="1" x14ac:dyDescent="0.25">
      <c r="A1404" s="706" t="s">
        <v>24</v>
      </c>
      <c r="B1404" s="709" t="s">
        <v>727</v>
      </c>
      <c r="C1404" s="708"/>
      <c r="D1404" s="121"/>
      <c r="E1404" s="121"/>
    </row>
    <row r="1405" spans="1:5" s="139" customFormat="1" ht="16.149999999999999" customHeight="1" x14ac:dyDescent="0.2">
      <c r="A1405" s="706" t="s">
        <v>57</v>
      </c>
      <c r="B1405" s="709" t="s">
        <v>151</v>
      </c>
      <c r="C1405" s="711">
        <v>17.62</v>
      </c>
      <c r="D1405" s="171"/>
      <c r="E1405" s="107">
        <f>D1405*C1405</f>
        <v>0</v>
      </c>
    </row>
    <row r="1406" spans="1:5" ht="16.149999999999999" customHeight="1" x14ac:dyDescent="0.25">
      <c r="C1406" s="174"/>
    </row>
    <row r="1407" spans="1:5" s="139" customFormat="1" ht="15" x14ac:dyDescent="0.25">
      <c r="A1407" s="140"/>
      <c r="B1407" s="97" t="s">
        <v>723</v>
      </c>
      <c r="C1407" s="174"/>
    </row>
    <row r="1408" spans="1:5" s="139" customFormat="1" ht="15" x14ac:dyDescent="0.25">
      <c r="A1408" s="140" t="s">
        <v>24</v>
      </c>
      <c r="B1408" s="139" t="s">
        <v>729</v>
      </c>
      <c r="C1408" s="174"/>
    </row>
    <row r="1409" spans="1:5" s="139" customFormat="1" ht="16.149999999999999" customHeight="1" x14ac:dyDescent="0.25">
      <c r="A1409" s="140"/>
      <c r="C1409" s="174"/>
      <c r="D1409" s="121"/>
      <c r="E1409" s="121"/>
    </row>
    <row r="1410" spans="1:5" s="139" customFormat="1" ht="16.149999999999999" customHeight="1" x14ac:dyDescent="0.25">
      <c r="A1410" s="140">
        <v>4</v>
      </c>
      <c r="B1410" s="94" t="s">
        <v>739</v>
      </c>
      <c r="C1410" s="174"/>
      <c r="D1410" s="121"/>
      <c r="E1410" s="121"/>
    </row>
    <row r="1411" spans="1:5" s="139" customFormat="1" ht="16.149999999999999" customHeight="1" x14ac:dyDescent="0.25">
      <c r="A1411" s="140"/>
      <c r="B1411" s="137" t="s">
        <v>730</v>
      </c>
      <c r="C1411" s="174"/>
      <c r="D1411" s="121"/>
      <c r="E1411" s="121"/>
    </row>
    <row r="1412" spans="1:5" s="139" customFormat="1" ht="16.149999999999999" customHeight="1" x14ac:dyDescent="0.25">
      <c r="A1412" s="140"/>
      <c r="B1412" s="137" t="s">
        <v>698</v>
      </c>
      <c r="C1412" s="174"/>
      <c r="D1412" s="121"/>
      <c r="E1412" s="121"/>
    </row>
    <row r="1413" spans="1:5" s="139" customFormat="1" ht="16.149999999999999" customHeight="1" x14ac:dyDescent="0.25">
      <c r="A1413" s="140" t="s">
        <v>24</v>
      </c>
      <c r="B1413" s="139" t="s">
        <v>708</v>
      </c>
      <c r="C1413" s="174"/>
      <c r="D1413" s="121"/>
      <c r="E1413" s="121"/>
    </row>
    <row r="1414" spans="1:5" s="139" customFormat="1" ht="16.149999999999999" customHeight="1" x14ac:dyDescent="0.25">
      <c r="A1414" s="140" t="s">
        <v>24</v>
      </c>
      <c r="B1414" s="139" t="s">
        <v>732</v>
      </c>
      <c r="C1414" s="174"/>
      <c r="D1414" s="121"/>
      <c r="E1414" s="121"/>
    </row>
    <row r="1415" spans="1:5" s="139" customFormat="1" ht="16.149999999999999" customHeight="1" x14ac:dyDescent="0.25">
      <c r="A1415" s="140" t="s">
        <v>24</v>
      </c>
      <c r="B1415" s="139" t="s">
        <v>731</v>
      </c>
      <c r="C1415" s="174"/>
      <c r="D1415" s="121"/>
      <c r="E1415" s="121"/>
    </row>
    <row r="1416" spans="1:5" s="139" customFormat="1" ht="16.149999999999999" customHeight="1" x14ac:dyDescent="0.25">
      <c r="A1416" s="140" t="s">
        <v>24</v>
      </c>
      <c r="B1416" s="137" t="s">
        <v>727</v>
      </c>
      <c r="C1416" s="174"/>
      <c r="D1416" s="121"/>
      <c r="E1416" s="121"/>
    </row>
    <row r="1417" spans="1:5" s="139" customFormat="1" ht="16.149999999999999" customHeight="1" x14ac:dyDescent="0.2">
      <c r="A1417" s="140" t="s">
        <v>57</v>
      </c>
      <c r="B1417" s="139" t="s">
        <v>151</v>
      </c>
      <c r="C1417" s="138">
        <v>11.81</v>
      </c>
      <c r="D1417" s="171"/>
      <c r="E1417" s="107">
        <f>D1417*C1417</f>
        <v>0</v>
      </c>
    </row>
    <row r="1418" spans="1:5" s="139" customFormat="1" ht="16.149999999999999" customHeight="1" x14ac:dyDescent="0.25">
      <c r="A1418" s="140"/>
      <c r="C1418" s="174"/>
      <c r="D1418" s="121"/>
      <c r="E1418" s="121"/>
    </row>
    <row r="1419" spans="1:5" s="139" customFormat="1" ht="16.149999999999999" customHeight="1" x14ac:dyDescent="0.25">
      <c r="A1419" s="706">
        <v>5</v>
      </c>
      <c r="B1419" s="709" t="s">
        <v>740</v>
      </c>
      <c r="C1419" s="708"/>
      <c r="D1419" s="121"/>
      <c r="E1419" s="121"/>
    </row>
    <row r="1420" spans="1:5" s="139" customFormat="1" ht="16.149999999999999" customHeight="1" x14ac:dyDescent="0.25">
      <c r="A1420" s="706"/>
      <c r="B1420" s="709" t="s">
        <v>741</v>
      </c>
      <c r="C1420" s="708"/>
      <c r="D1420" s="121"/>
      <c r="E1420" s="121"/>
    </row>
    <row r="1421" spans="1:5" s="139" customFormat="1" ht="16.149999999999999" customHeight="1" x14ac:dyDescent="0.25">
      <c r="A1421" s="706"/>
      <c r="B1421" s="709" t="s">
        <v>1236</v>
      </c>
      <c r="C1421" s="708"/>
      <c r="D1421" s="121"/>
      <c r="E1421" s="121"/>
    </row>
    <row r="1422" spans="1:5" s="139" customFormat="1" ht="16.149999999999999" customHeight="1" x14ac:dyDescent="0.25">
      <c r="A1422" s="706"/>
      <c r="B1422" s="709" t="s">
        <v>1237</v>
      </c>
      <c r="C1422" s="708"/>
      <c r="D1422" s="121"/>
      <c r="E1422" s="121"/>
    </row>
    <row r="1423" spans="1:5" s="139" customFormat="1" ht="16.149999999999999" customHeight="1" x14ac:dyDescent="0.25">
      <c r="A1423" s="706"/>
      <c r="B1423" s="709" t="s">
        <v>1238</v>
      </c>
      <c r="C1423" s="708"/>
      <c r="D1423" s="121"/>
      <c r="E1423" s="121"/>
    </row>
    <row r="1424" spans="1:5" s="139" customFormat="1" ht="16.149999999999999" customHeight="1" x14ac:dyDescent="0.25">
      <c r="A1424" s="706"/>
      <c r="B1424" s="709" t="s">
        <v>744</v>
      </c>
      <c r="C1424" s="708"/>
      <c r="D1424" s="121"/>
      <c r="E1424" s="121"/>
    </row>
    <row r="1425" spans="1:5" s="139" customFormat="1" ht="16.149999999999999" customHeight="1" x14ac:dyDescent="0.25">
      <c r="A1425" s="706"/>
      <c r="B1425" s="709" t="s">
        <v>750</v>
      </c>
      <c r="C1425" s="708"/>
      <c r="D1425" s="121"/>
      <c r="E1425" s="121"/>
    </row>
    <row r="1426" spans="1:5" s="139" customFormat="1" ht="16.149999999999999" customHeight="1" x14ac:dyDescent="0.2">
      <c r="A1426" s="706" t="s">
        <v>57</v>
      </c>
      <c r="B1426" s="709" t="s">
        <v>119</v>
      </c>
      <c r="C1426" s="711">
        <v>9</v>
      </c>
      <c r="D1426" s="171"/>
      <c r="E1426" s="107">
        <f>D1426*C1426</f>
        <v>0</v>
      </c>
    </row>
    <row r="1427" spans="1:5" s="139" customFormat="1" ht="16.149999999999999" customHeight="1" x14ac:dyDescent="0.25">
      <c r="A1427" s="140"/>
      <c r="C1427" s="174"/>
      <c r="D1427" s="121"/>
      <c r="E1427" s="121"/>
    </row>
    <row r="1428" spans="1:5" s="139" customFormat="1" ht="16.149999999999999" customHeight="1" x14ac:dyDescent="0.25">
      <c r="A1428" s="706" t="s">
        <v>1239</v>
      </c>
      <c r="B1428" s="709" t="s">
        <v>1240</v>
      </c>
      <c r="C1428" s="708"/>
      <c r="D1428" s="121"/>
      <c r="E1428" s="121"/>
    </row>
    <row r="1429" spans="1:5" s="139" customFormat="1" ht="16.149999999999999" customHeight="1" x14ac:dyDescent="0.25">
      <c r="A1429" s="706"/>
      <c r="B1429" s="709" t="s">
        <v>1241</v>
      </c>
      <c r="C1429" s="708"/>
      <c r="D1429" s="121"/>
      <c r="E1429" s="121"/>
    </row>
    <row r="1430" spans="1:5" s="139" customFormat="1" ht="16.149999999999999" customHeight="1" x14ac:dyDescent="0.25">
      <c r="A1430" s="706"/>
      <c r="B1430" s="709" t="s">
        <v>1242</v>
      </c>
      <c r="C1430" s="708"/>
      <c r="D1430" s="121"/>
      <c r="E1430" s="121"/>
    </row>
    <row r="1431" spans="1:5" s="139" customFormat="1" ht="16.149999999999999" customHeight="1" x14ac:dyDescent="0.2">
      <c r="A1431" s="706" t="s">
        <v>57</v>
      </c>
      <c r="B1431" s="709" t="s">
        <v>119</v>
      </c>
      <c r="C1431" s="711">
        <v>5</v>
      </c>
      <c r="D1431" s="171"/>
      <c r="E1431" s="107">
        <f>D1431*C1431</f>
        <v>0</v>
      </c>
    </row>
    <row r="1432" spans="1:5" s="139" customFormat="1" ht="16.149999999999999" customHeight="1" x14ac:dyDescent="0.25">
      <c r="A1432" s="140"/>
      <c r="C1432" s="174"/>
      <c r="D1432" s="121"/>
      <c r="E1432" s="121"/>
    </row>
    <row r="1433" spans="1:5" s="139" customFormat="1" ht="16.149999999999999" customHeight="1" x14ac:dyDescent="0.25">
      <c r="A1433" s="706">
        <v>6</v>
      </c>
      <c r="B1433" s="709" t="s">
        <v>742</v>
      </c>
      <c r="C1433" s="708"/>
      <c r="D1433" s="121"/>
      <c r="E1433" s="121"/>
    </row>
    <row r="1434" spans="1:5" s="139" customFormat="1" ht="16.149999999999999" customHeight="1" x14ac:dyDescent="0.25">
      <c r="A1434" s="706"/>
      <c r="B1434" s="709" t="s">
        <v>743</v>
      </c>
      <c r="C1434" s="708"/>
      <c r="D1434" s="121"/>
      <c r="E1434" s="121"/>
    </row>
    <row r="1435" spans="1:5" s="139" customFormat="1" ht="16.149999999999999" customHeight="1" x14ac:dyDescent="0.25">
      <c r="A1435" s="706"/>
      <c r="B1435" s="709" t="s">
        <v>752</v>
      </c>
      <c r="C1435" s="708"/>
      <c r="D1435" s="121"/>
      <c r="E1435" s="121"/>
    </row>
    <row r="1436" spans="1:5" s="139" customFormat="1" ht="16.149999999999999" customHeight="1" x14ac:dyDescent="0.25">
      <c r="A1436" s="706"/>
      <c r="B1436" s="709" t="s">
        <v>40</v>
      </c>
      <c r="C1436" s="708"/>
      <c r="D1436" s="121"/>
      <c r="E1436" s="121"/>
    </row>
    <row r="1437" spans="1:5" s="139" customFormat="1" ht="16.149999999999999" customHeight="1" x14ac:dyDescent="0.2">
      <c r="A1437" s="706" t="s">
        <v>57</v>
      </c>
      <c r="B1437" s="709" t="s">
        <v>119</v>
      </c>
      <c r="C1437" s="711">
        <v>8</v>
      </c>
      <c r="D1437" s="171"/>
      <c r="E1437" s="107">
        <f>D1437*C1437</f>
        <v>0</v>
      </c>
    </row>
    <row r="1438" spans="1:5" s="139" customFormat="1" ht="16.149999999999999" customHeight="1" x14ac:dyDescent="0.25">
      <c r="A1438" s="140"/>
      <c r="C1438" s="174"/>
      <c r="D1438" s="121"/>
      <c r="E1438" s="121"/>
    </row>
    <row r="1439" spans="1:5" s="139" customFormat="1" ht="16.149999999999999" customHeight="1" x14ac:dyDescent="0.25">
      <c r="A1439" s="706">
        <v>7</v>
      </c>
      <c r="B1439" s="709" t="s">
        <v>745</v>
      </c>
      <c r="C1439" s="708"/>
      <c r="D1439" s="121"/>
      <c r="E1439" s="121"/>
    </row>
    <row r="1440" spans="1:5" s="139" customFormat="1" ht="16.149999999999999" customHeight="1" x14ac:dyDescent="0.25">
      <c r="A1440" s="706"/>
      <c r="B1440" s="709" t="s">
        <v>746</v>
      </c>
      <c r="C1440" s="708"/>
      <c r="D1440" s="121"/>
      <c r="E1440" s="121"/>
    </row>
    <row r="1441" spans="1:5" s="139" customFormat="1" ht="16.149999999999999" customHeight="1" x14ac:dyDescent="0.25">
      <c r="A1441" s="706"/>
      <c r="B1441" s="709" t="s">
        <v>747</v>
      </c>
      <c r="C1441" s="708"/>
      <c r="D1441" s="121"/>
      <c r="E1441" s="121"/>
    </row>
    <row r="1442" spans="1:5" s="139" customFormat="1" ht="16.149999999999999" customHeight="1" x14ac:dyDescent="0.25">
      <c r="A1442" s="706"/>
      <c r="B1442" s="709" t="s">
        <v>748</v>
      </c>
      <c r="C1442" s="708"/>
      <c r="D1442" s="121"/>
      <c r="E1442" s="121"/>
    </row>
    <row r="1443" spans="1:5" s="139" customFormat="1" ht="16.149999999999999" customHeight="1" x14ac:dyDescent="0.25">
      <c r="A1443" s="706"/>
      <c r="B1443" s="709" t="s">
        <v>751</v>
      </c>
      <c r="C1443" s="708"/>
      <c r="D1443" s="121"/>
      <c r="E1443" s="121"/>
    </row>
    <row r="1444" spans="1:5" s="139" customFormat="1" ht="16.149999999999999" customHeight="1" x14ac:dyDescent="0.25">
      <c r="A1444" s="706"/>
      <c r="B1444" s="709" t="s">
        <v>749</v>
      </c>
      <c r="C1444" s="708"/>
      <c r="D1444" s="121"/>
      <c r="E1444" s="121"/>
    </row>
    <row r="1445" spans="1:5" s="139" customFormat="1" ht="16.149999999999999" customHeight="1" x14ac:dyDescent="0.2">
      <c r="A1445" s="706" t="s">
        <v>57</v>
      </c>
      <c r="B1445" s="709" t="s">
        <v>175</v>
      </c>
      <c r="C1445" s="711">
        <v>40.299999999999997</v>
      </c>
      <c r="D1445" s="171"/>
      <c r="E1445" s="107">
        <f>D1445*C1445</f>
        <v>0</v>
      </c>
    </row>
    <row r="1446" spans="1:5" s="139" customFormat="1" ht="16.149999999999999" customHeight="1" x14ac:dyDescent="0.25">
      <c r="A1446" s="140"/>
      <c r="C1446" s="174"/>
      <c r="D1446" s="121"/>
      <c r="E1446" s="121"/>
    </row>
    <row r="1447" spans="1:5" s="139" customFormat="1" ht="16.149999999999999" customHeight="1" x14ac:dyDescent="0.25">
      <c r="A1447" s="140"/>
      <c r="C1447" s="174"/>
      <c r="D1447" s="121"/>
      <c r="E1447" s="121"/>
    </row>
    <row r="1448" spans="1:5" s="139" customFormat="1" ht="16.149999999999999" customHeight="1" x14ac:dyDescent="0.25">
      <c r="A1448" s="706">
        <v>8</v>
      </c>
      <c r="B1448" s="709" t="s">
        <v>753</v>
      </c>
      <c r="C1448" s="708"/>
      <c r="D1448" s="121"/>
      <c r="E1448" s="121"/>
    </row>
    <row r="1449" spans="1:5" s="139" customFormat="1" ht="16.149999999999999" customHeight="1" x14ac:dyDescent="0.25">
      <c r="A1449" s="706"/>
      <c r="B1449" s="709" t="s">
        <v>754</v>
      </c>
      <c r="C1449" s="708"/>
      <c r="D1449" s="121"/>
      <c r="E1449" s="121"/>
    </row>
    <row r="1450" spans="1:5" s="139" customFormat="1" ht="16.149999999999999" customHeight="1" x14ac:dyDescent="0.25">
      <c r="A1450" s="706"/>
      <c r="B1450" s="709" t="s">
        <v>755</v>
      </c>
      <c r="C1450" s="708"/>
      <c r="D1450" s="121"/>
      <c r="E1450" s="121"/>
    </row>
    <row r="1451" spans="1:5" s="139" customFormat="1" ht="16.149999999999999" customHeight="1" x14ac:dyDescent="0.25">
      <c r="A1451" s="706"/>
      <c r="B1451" s="709" t="s">
        <v>756</v>
      </c>
      <c r="C1451" s="708"/>
      <c r="D1451" s="121"/>
      <c r="E1451" s="121"/>
    </row>
    <row r="1452" spans="1:5" s="139" customFormat="1" ht="16.149999999999999" customHeight="1" x14ac:dyDescent="0.2">
      <c r="A1452" s="706" t="s">
        <v>57</v>
      </c>
      <c r="B1452" s="709" t="s">
        <v>175</v>
      </c>
      <c r="C1452" s="711">
        <v>14.7</v>
      </c>
      <c r="D1452" s="171"/>
      <c r="E1452" s="107">
        <f>D1452*C1452</f>
        <v>0</v>
      </c>
    </row>
    <row r="1453" spans="1:5" s="139" customFormat="1" ht="16.149999999999999" customHeight="1" x14ac:dyDescent="0.25">
      <c r="A1453" s="140"/>
      <c r="C1453" s="174"/>
      <c r="D1453" s="121"/>
      <c r="E1453" s="121"/>
    </row>
    <row r="1454" spans="1:5" s="139" customFormat="1" ht="16.149999999999999" customHeight="1" x14ac:dyDescent="0.25">
      <c r="A1454" s="706">
        <v>9</v>
      </c>
      <c r="B1454" s="709" t="s">
        <v>757</v>
      </c>
      <c r="C1454" s="708"/>
      <c r="D1454" s="121"/>
      <c r="E1454" s="121"/>
    </row>
    <row r="1455" spans="1:5" s="139" customFormat="1" ht="16.149999999999999" customHeight="1" x14ac:dyDescent="0.2">
      <c r="A1455" s="706" t="s">
        <v>57</v>
      </c>
      <c r="B1455" s="709" t="s">
        <v>119</v>
      </c>
      <c r="C1455" s="711">
        <v>1</v>
      </c>
      <c r="D1455" s="171"/>
      <c r="E1455" s="107">
        <f>D1455*C1455</f>
        <v>0</v>
      </c>
    </row>
    <row r="1456" spans="1:5" s="139" customFormat="1" ht="16.149999999999999" customHeight="1" x14ac:dyDescent="0.25">
      <c r="A1456" s="140"/>
      <c r="C1456" s="174"/>
      <c r="D1456" s="121"/>
      <c r="E1456" s="121"/>
    </row>
    <row r="1457" spans="1:5" s="139" customFormat="1" ht="16.149999999999999" customHeight="1" x14ac:dyDescent="0.25">
      <c r="A1457" s="706">
        <v>10</v>
      </c>
      <c r="B1457" s="709" t="s">
        <v>758</v>
      </c>
      <c r="C1457" s="708"/>
      <c r="D1457" s="121"/>
      <c r="E1457" s="121"/>
    </row>
    <row r="1458" spans="1:5" s="139" customFormat="1" ht="16.149999999999999" customHeight="1" x14ac:dyDescent="0.25">
      <c r="A1458" s="706"/>
      <c r="B1458" s="709" t="s">
        <v>759</v>
      </c>
      <c r="C1458" s="708"/>
      <c r="D1458" s="121"/>
      <c r="E1458" s="121"/>
    </row>
    <row r="1459" spans="1:5" s="139" customFormat="1" ht="16.149999999999999" customHeight="1" x14ac:dyDescent="0.25">
      <c r="A1459" s="706" t="s">
        <v>24</v>
      </c>
      <c r="B1459" s="709" t="s">
        <v>696</v>
      </c>
      <c r="C1459" s="708"/>
    </row>
    <row r="1460" spans="1:5" s="139" customFormat="1" ht="16.149999999999999" customHeight="1" x14ac:dyDescent="0.25">
      <c r="A1460" s="706" t="s">
        <v>24</v>
      </c>
      <c r="B1460" s="709" t="s">
        <v>700</v>
      </c>
      <c r="C1460" s="708"/>
    </row>
    <row r="1461" spans="1:5" s="139" customFormat="1" ht="16.149999999999999" customHeight="1" x14ac:dyDescent="0.25">
      <c r="A1461" s="706"/>
      <c r="B1461" s="709" t="s">
        <v>701</v>
      </c>
      <c r="C1461" s="708"/>
    </row>
    <row r="1462" spans="1:5" s="139" customFormat="1" ht="16.149999999999999" customHeight="1" x14ac:dyDescent="0.25">
      <c r="A1462" s="706" t="s">
        <v>24</v>
      </c>
      <c r="B1462" s="709" t="s">
        <v>702</v>
      </c>
      <c r="C1462" s="708"/>
    </row>
    <row r="1463" spans="1:5" s="139" customFormat="1" ht="16.149999999999999" customHeight="1" x14ac:dyDescent="0.25">
      <c r="A1463" s="706"/>
      <c r="B1463" s="709" t="s">
        <v>735</v>
      </c>
      <c r="C1463" s="708"/>
    </row>
    <row r="1464" spans="1:5" s="139" customFormat="1" ht="16.149999999999999" customHeight="1" x14ac:dyDescent="0.25">
      <c r="A1464" s="706" t="s">
        <v>24</v>
      </c>
      <c r="B1464" s="709" t="s">
        <v>703</v>
      </c>
      <c r="C1464" s="708"/>
    </row>
    <row r="1465" spans="1:5" s="139" customFormat="1" ht="16.149999999999999" customHeight="1" x14ac:dyDescent="0.25">
      <c r="A1465" s="706"/>
      <c r="B1465" s="709" t="s">
        <v>704</v>
      </c>
      <c r="C1465" s="708"/>
    </row>
    <row r="1466" spans="1:5" s="139" customFormat="1" ht="16.149999999999999" customHeight="1" x14ac:dyDescent="0.25">
      <c r="A1466" s="706" t="s">
        <v>24</v>
      </c>
      <c r="B1466" s="709" t="s">
        <v>697</v>
      </c>
      <c r="C1466" s="708"/>
    </row>
    <row r="1467" spans="1:5" s="139" customFormat="1" ht="16.149999999999999" customHeight="1" x14ac:dyDescent="0.25">
      <c r="A1467" s="706" t="s">
        <v>24</v>
      </c>
      <c r="B1467" s="709" t="s">
        <v>760</v>
      </c>
      <c r="C1467" s="708"/>
      <c r="D1467" s="121"/>
      <c r="E1467" s="121"/>
    </row>
    <row r="1468" spans="1:5" s="139" customFormat="1" ht="16.149999999999999" customHeight="1" x14ac:dyDescent="0.2">
      <c r="A1468" s="706" t="s">
        <v>57</v>
      </c>
      <c r="B1468" s="709" t="s">
        <v>119</v>
      </c>
      <c r="C1468" s="711">
        <v>3</v>
      </c>
      <c r="D1468" s="171"/>
      <c r="E1468" s="107">
        <f>D1468*C1468</f>
        <v>0</v>
      </c>
    </row>
    <row r="1469" spans="1:5" s="139" customFormat="1" ht="16.149999999999999" customHeight="1" x14ac:dyDescent="0.25">
      <c r="A1469" s="140"/>
      <c r="C1469" s="174"/>
      <c r="D1469" s="121"/>
      <c r="E1469" s="121"/>
    </row>
    <row r="1470" spans="1:5" s="139" customFormat="1" ht="16.149999999999999" customHeight="1" x14ac:dyDescent="0.25">
      <c r="A1470" s="706">
        <v>11</v>
      </c>
      <c r="B1470" s="709" t="s">
        <v>780</v>
      </c>
      <c r="C1470" s="708"/>
      <c r="D1470" s="121"/>
      <c r="E1470" s="121"/>
    </row>
    <row r="1471" spans="1:5" s="139" customFormat="1" ht="16.149999999999999" customHeight="1" x14ac:dyDescent="0.25">
      <c r="A1471" s="706"/>
      <c r="B1471" s="709" t="s">
        <v>816</v>
      </c>
      <c r="C1471" s="708"/>
      <c r="D1471" s="121"/>
      <c r="E1471" s="121"/>
    </row>
    <row r="1472" spans="1:5" s="139" customFormat="1" ht="16.149999999999999" customHeight="1" x14ac:dyDescent="0.25">
      <c r="A1472" s="706" t="s">
        <v>24</v>
      </c>
      <c r="B1472" s="709" t="s">
        <v>702</v>
      </c>
      <c r="C1472" s="708"/>
      <c r="D1472" s="121"/>
      <c r="E1472" s="121"/>
    </row>
    <row r="1473" spans="1:5" s="139" customFormat="1" ht="16.149999999999999" customHeight="1" x14ac:dyDescent="0.25">
      <c r="A1473" s="706"/>
      <c r="B1473" s="709" t="s">
        <v>783</v>
      </c>
      <c r="C1473" s="708"/>
      <c r="D1473" s="121"/>
      <c r="E1473" s="121"/>
    </row>
    <row r="1474" spans="1:5" s="139" customFormat="1" ht="16.149999999999999" customHeight="1" x14ac:dyDescent="0.25">
      <c r="A1474" s="706" t="s">
        <v>24</v>
      </c>
      <c r="B1474" s="709" t="s">
        <v>1186</v>
      </c>
      <c r="C1474" s="708"/>
      <c r="D1474" s="121"/>
      <c r="E1474" s="121"/>
    </row>
    <row r="1475" spans="1:5" s="139" customFormat="1" ht="16.149999999999999" customHeight="1" x14ac:dyDescent="0.25">
      <c r="A1475" s="706" t="s">
        <v>24</v>
      </c>
      <c r="B1475" s="709" t="s">
        <v>781</v>
      </c>
      <c r="C1475" s="708"/>
      <c r="D1475" s="121"/>
      <c r="E1475" s="121"/>
    </row>
    <row r="1476" spans="1:5" s="139" customFormat="1" ht="16.149999999999999" customHeight="1" x14ac:dyDescent="0.25">
      <c r="A1476" s="706"/>
      <c r="B1476" s="709" t="s">
        <v>782</v>
      </c>
      <c r="C1476" s="708"/>
      <c r="D1476" s="121"/>
      <c r="E1476" s="121"/>
    </row>
    <row r="1477" spans="1:5" s="139" customFormat="1" ht="16.149999999999999" customHeight="1" x14ac:dyDescent="0.25">
      <c r="A1477" s="706" t="s">
        <v>24</v>
      </c>
      <c r="B1477" s="709" t="s">
        <v>696</v>
      </c>
      <c r="C1477" s="708"/>
      <c r="D1477" s="121"/>
      <c r="E1477" s="121"/>
    </row>
    <row r="1478" spans="1:5" s="139" customFormat="1" ht="16.149999999999999" customHeight="1" x14ac:dyDescent="0.25">
      <c r="A1478" s="706" t="s">
        <v>24</v>
      </c>
      <c r="B1478" s="709" t="s">
        <v>832</v>
      </c>
      <c r="C1478" s="708"/>
      <c r="D1478" s="121"/>
      <c r="E1478" s="121"/>
    </row>
    <row r="1479" spans="1:5" s="139" customFormat="1" ht="16.149999999999999" customHeight="1" x14ac:dyDescent="0.2">
      <c r="A1479" s="706" t="s">
        <v>57</v>
      </c>
      <c r="B1479" s="709" t="s">
        <v>151</v>
      </c>
      <c r="C1479" s="711">
        <v>164.6</v>
      </c>
      <c r="D1479" s="171"/>
      <c r="E1479" s="107">
        <f>D1479*C1479</f>
        <v>0</v>
      </c>
    </row>
    <row r="1480" spans="1:5" s="139" customFormat="1" ht="16.149999999999999" customHeight="1" x14ac:dyDescent="0.25">
      <c r="A1480" s="140"/>
      <c r="C1480" s="174"/>
      <c r="D1480" s="121"/>
      <c r="E1480" s="121"/>
    </row>
    <row r="1481" spans="1:5" s="139" customFormat="1" ht="16.149999999999999" customHeight="1" x14ac:dyDescent="0.25">
      <c r="A1481" s="140">
        <v>12</v>
      </c>
      <c r="B1481" s="139" t="s">
        <v>833</v>
      </c>
      <c r="C1481" s="174"/>
      <c r="D1481" s="121"/>
      <c r="E1481" s="121"/>
    </row>
    <row r="1482" spans="1:5" s="139" customFormat="1" ht="16.149999999999999" customHeight="1" x14ac:dyDescent="0.25">
      <c r="A1482" s="140"/>
      <c r="B1482" s="139" t="s">
        <v>834</v>
      </c>
      <c r="C1482" s="174"/>
      <c r="D1482" s="121"/>
      <c r="E1482" s="121"/>
    </row>
    <row r="1483" spans="1:5" s="139" customFormat="1" ht="16.149999999999999" customHeight="1" x14ac:dyDescent="0.25">
      <c r="A1483" s="140"/>
      <c r="B1483" s="139" t="s">
        <v>835</v>
      </c>
      <c r="C1483" s="174"/>
      <c r="D1483" s="121"/>
      <c r="E1483" s="121"/>
    </row>
    <row r="1484" spans="1:5" s="139" customFormat="1" ht="16.149999999999999" customHeight="1" x14ac:dyDescent="0.25">
      <c r="A1484" s="140" t="s">
        <v>24</v>
      </c>
      <c r="B1484" s="139" t="s">
        <v>1187</v>
      </c>
      <c r="C1484" s="174"/>
      <c r="D1484" s="121"/>
      <c r="E1484" s="121"/>
    </row>
    <row r="1485" spans="1:5" s="139" customFormat="1" ht="16.149999999999999" customHeight="1" x14ac:dyDescent="0.2">
      <c r="A1485" s="140" t="s">
        <v>57</v>
      </c>
      <c r="B1485" s="139" t="s">
        <v>175</v>
      </c>
      <c r="C1485" s="138">
        <v>285.8</v>
      </c>
      <c r="D1485" s="171"/>
      <c r="E1485" s="107">
        <f>D1485*C1485</f>
        <v>0</v>
      </c>
    </row>
    <row r="1486" spans="1:5" s="139" customFormat="1" ht="16.149999999999999" customHeight="1" x14ac:dyDescent="0.25">
      <c r="A1486" s="140" t="s">
        <v>24</v>
      </c>
      <c r="B1486" s="139" t="s">
        <v>850</v>
      </c>
      <c r="C1486" s="174"/>
      <c r="D1486" s="121"/>
      <c r="E1486" s="121"/>
    </row>
    <row r="1487" spans="1:5" s="139" customFormat="1" ht="16.149999999999999" customHeight="1" x14ac:dyDescent="0.2">
      <c r="A1487" s="140" t="s">
        <v>57</v>
      </c>
      <c r="B1487" s="139" t="s">
        <v>175</v>
      </c>
      <c r="C1487" s="138">
        <v>39</v>
      </c>
      <c r="D1487" s="171"/>
      <c r="E1487" s="107">
        <f>D1487*C1487</f>
        <v>0</v>
      </c>
    </row>
    <row r="1488" spans="1:5" s="139" customFormat="1" ht="16.149999999999999" customHeight="1" x14ac:dyDescent="0.2">
      <c r="A1488" s="140"/>
      <c r="C1488" s="138"/>
      <c r="D1488" s="721"/>
      <c r="E1488" s="107"/>
    </row>
    <row r="1489" spans="1:5" s="139" customFormat="1" ht="16.149999999999999" customHeight="1" x14ac:dyDescent="0.25">
      <c r="A1489" s="140">
        <v>13</v>
      </c>
      <c r="B1489" s="139" t="s">
        <v>837</v>
      </c>
      <c r="C1489" s="174"/>
      <c r="D1489" s="121"/>
      <c r="E1489" s="121"/>
    </row>
    <row r="1490" spans="1:5" s="139" customFormat="1" ht="16.149999999999999" customHeight="1" x14ac:dyDescent="0.25">
      <c r="A1490" s="140"/>
      <c r="B1490" s="139" t="s">
        <v>836</v>
      </c>
      <c r="C1490" s="174"/>
      <c r="D1490" s="121"/>
      <c r="E1490" s="121"/>
    </row>
    <row r="1491" spans="1:5" s="139" customFormat="1" ht="16.149999999999999" customHeight="1" x14ac:dyDescent="0.25">
      <c r="A1491" s="140"/>
      <c r="B1491" s="139" t="s">
        <v>835</v>
      </c>
      <c r="C1491" s="174"/>
      <c r="D1491" s="121"/>
      <c r="E1491" s="121"/>
    </row>
    <row r="1492" spans="1:5" s="139" customFormat="1" ht="16.149999999999999" customHeight="1" x14ac:dyDescent="0.25">
      <c r="A1492" s="140"/>
      <c r="B1492" s="139" t="s">
        <v>838</v>
      </c>
      <c r="C1492" s="174"/>
      <c r="D1492" s="121"/>
      <c r="E1492" s="121"/>
    </row>
    <row r="1493" spans="1:5" s="139" customFormat="1" ht="16.149999999999999" customHeight="1" x14ac:dyDescent="0.2">
      <c r="A1493" s="140" t="s">
        <v>57</v>
      </c>
      <c r="B1493" s="139" t="s">
        <v>151</v>
      </c>
      <c r="C1493" s="138">
        <v>54.4</v>
      </c>
      <c r="D1493" s="171"/>
      <c r="E1493" s="107">
        <f>D1493*C1493</f>
        <v>0</v>
      </c>
    </row>
    <row r="1494" spans="1:5" s="97" customFormat="1" ht="16.149999999999999" customHeight="1" x14ac:dyDescent="0.25">
      <c r="A1494" s="10"/>
      <c r="B1494" s="120"/>
      <c r="C1494" s="174"/>
      <c r="D1494" s="119"/>
      <c r="E1494" s="119"/>
    </row>
    <row r="1495" spans="1:5" s="97" customFormat="1" ht="16.149999999999999" customHeight="1" thickBot="1" x14ac:dyDescent="0.3">
      <c r="A1495" s="143"/>
      <c r="B1495" s="144" t="s">
        <v>206</v>
      </c>
      <c r="C1495" s="145"/>
      <c r="D1495" s="145"/>
      <c r="E1495" s="145">
        <f>SUM(E1379:E1494)</f>
        <v>0</v>
      </c>
    </row>
    <row r="1496" spans="1:5" s="97" customFormat="1" ht="16.149999999999999" customHeight="1" thickTop="1" x14ac:dyDescent="0.25">
      <c r="A1496" s="146" t="s">
        <v>84</v>
      </c>
      <c r="B1496" s="97" t="s">
        <v>14</v>
      </c>
      <c r="C1496" s="174"/>
      <c r="D1496" s="121"/>
      <c r="E1496" s="147"/>
    </row>
    <row r="1497" spans="1:5" s="139" customFormat="1" ht="16.149999999999999" customHeight="1" x14ac:dyDescent="0.25">
      <c r="A1497" s="140"/>
      <c r="C1497" s="174"/>
      <c r="D1497" s="121"/>
      <c r="E1497" s="121"/>
    </row>
    <row r="1498" spans="1:5" s="97" customFormat="1" ht="15" x14ac:dyDescent="0.25">
      <c r="A1498" s="140"/>
      <c r="B1498" s="97" t="s">
        <v>25</v>
      </c>
      <c r="C1498" s="174"/>
      <c r="D1498" s="121"/>
      <c r="E1498" s="147"/>
    </row>
    <row r="1499" spans="1:5" s="97" customFormat="1" ht="15" x14ac:dyDescent="0.25">
      <c r="A1499" s="140"/>
      <c r="B1499" s="139" t="s">
        <v>58</v>
      </c>
      <c r="C1499" s="174"/>
      <c r="D1499" s="121"/>
      <c r="E1499" s="147"/>
    </row>
    <row r="1500" spans="1:5" s="97" customFormat="1" ht="15" x14ac:dyDescent="0.25">
      <c r="A1500" s="140" t="s">
        <v>24</v>
      </c>
      <c r="B1500" s="139" t="s">
        <v>39</v>
      </c>
      <c r="C1500" s="174"/>
      <c r="D1500" s="121"/>
      <c r="E1500" s="147"/>
    </row>
    <row r="1501" spans="1:5" s="97" customFormat="1" ht="15" x14ac:dyDescent="0.25">
      <c r="A1501" s="140" t="s">
        <v>24</v>
      </c>
      <c r="B1501" s="139" t="s">
        <v>47</v>
      </c>
      <c r="C1501" s="174"/>
      <c r="D1501" s="121"/>
      <c r="E1501" s="147"/>
    </row>
    <row r="1502" spans="1:5" s="97" customFormat="1" ht="15" x14ac:dyDescent="0.25">
      <c r="A1502" s="140" t="s">
        <v>24</v>
      </c>
      <c r="B1502" s="139" t="s">
        <v>48</v>
      </c>
      <c r="C1502" s="174"/>
      <c r="D1502" s="121"/>
      <c r="E1502" s="147"/>
    </row>
    <row r="1503" spans="1:5" s="97" customFormat="1" ht="15" x14ac:dyDescent="0.25">
      <c r="A1503" s="140"/>
      <c r="B1503" s="139" t="s">
        <v>49</v>
      </c>
      <c r="C1503" s="174"/>
      <c r="D1503" s="121"/>
      <c r="E1503" s="147"/>
    </row>
    <row r="1504" spans="1:5" s="97" customFormat="1" ht="15" x14ac:dyDescent="0.25">
      <c r="A1504" s="140" t="s">
        <v>24</v>
      </c>
      <c r="B1504" s="139" t="s">
        <v>127</v>
      </c>
      <c r="C1504" s="174"/>
      <c r="D1504" s="121"/>
      <c r="E1504" s="147"/>
    </row>
    <row r="1505" spans="1:5" s="97" customFormat="1" ht="15" x14ac:dyDescent="0.25">
      <c r="A1505" s="140" t="s">
        <v>24</v>
      </c>
      <c r="B1505" s="139" t="s">
        <v>50</v>
      </c>
      <c r="C1505" s="174"/>
      <c r="D1505" s="121"/>
      <c r="E1505" s="147"/>
    </row>
    <row r="1506" spans="1:5" s="97" customFormat="1" ht="15" x14ac:dyDescent="0.25">
      <c r="A1506" s="140"/>
      <c r="B1506" s="139" t="s">
        <v>40</v>
      </c>
      <c r="C1506" s="174"/>
      <c r="D1506" s="121"/>
      <c r="E1506" s="147"/>
    </row>
    <row r="1507" spans="1:5" s="139" customFormat="1" ht="16.149999999999999" customHeight="1" x14ac:dyDescent="0.25">
      <c r="A1507" s="140"/>
      <c r="C1507" s="174"/>
      <c r="D1507" s="157"/>
      <c r="E1507" s="121"/>
    </row>
    <row r="1508" spans="1:5" s="139" customFormat="1" ht="16.149999999999999" customHeight="1" x14ac:dyDescent="0.25">
      <c r="A1508" s="140">
        <v>1</v>
      </c>
      <c r="B1508" s="139" t="s">
        <v>46</v>
      </c>
      <c r="C1508" s="174"/>
      <c r="D1508" s="157"/>
      <c r="E1508" s="121"/>
    </row>
    <row r="1509" spans="1:5" s="139" customFormat="1" ht="16.149999999999999" customHeight="1" x14ac:dyDescent="0.25">
      <c r="A1509" s="140"/>
      <c r="B1509" s="139" t="s">
        <v>190</v>
      </c>
      <c r="C1509" s="174"/>
      <c r="D1509" s="157"/>
      <c r="E1509" s="121"/>
    </row>
    <row r="1510" spans="1:5" s="139" customFormat="1" ht="16.149999999999999" customHeight="1" x14ac:dyDescent="0.25">
      <c r="A1510" s="140" t="s">
        <v>24</v>
      </c>
      <c r="B1510" s="139" t="s">
        <v>1358</v>
      </c>
      <c r="C1510" s="174"/>
      <c r="D1510" s="121"/>
      <c r="E1510" s="121"/>
    </row>
    <row r="1511" spans="1:5" s="139" customFormat="1" ht="16.149999999999999" customHeight="1" x14ac:dyDescent="0.25">
      <c r="A1511" s="140"/>
      <c r="B1511" s="139" t="s">
        <v>339</v>
      </c>
      <c r="C1511" s="174"/>
      <c r="D1511" s="121"/>
      <c r="E1511" s="121"/>
    </row>
    <row r="1512" spans="1:5" s="139" customFormat="1" ht="16.149999999999999" customHeight="1" x14ac:dyDescent="0.25">
      <c r="A1512" s="140" t="s">
        <v>24</v>
      </c>
      <c r="B1512" s="139" t="s">
        <v>1359</v>
      </c>
      <c r="C1512" s="174"/>
      <c r="D1512" s="121"/>
      <c r="E1512" s="121"/>
    </row>
    <row r="1513" spans="1:5" s="139" customFormat="1" ht="16.149999999999999" customHeight="1" x14ac:dyDescent="0.25">
      <c r="A1513" s="140"/>
      <c r="B1513" s="139" t="s">
        <v>340</v>
      </c>
      <c r="C1513" s="174"/>
      <c r="D1513" s="121"/>
      <c r="E1513" s="121"/>
    </row>
    <row r="1514" spans="1:5" s="139" customFormat="1" ht="16.149999999999999" customHeight="1" x14ac:dyDescent="0.25">
      <c r="A1514" s="140"/>
      <c r="B1514" s="139" t="s">
        <v>341</v>
      </c>
      <c r="C1514" s="174"/>
      <c r="D1514" s="121"/>
      <c r="E1514" s="121"/>
    </row>
    <row r="1515" spans="1:5" s="139" customFormat="1" ht="16.149999999999999" customHeight="1" x14ac:dyDescent="0.25">
      <c r="A1515" s="140"/>
      <c r="B1515" s="139" t="s">
        <v>342</v>
      </c>
      <c r="C1515" s="174"/>
      <c r="D1515" s="121"/>
      <c r="E1515" s="121"/>
    </row>
    <row r="1516" spans="1:5" s="139" customFormat="1" ht="16.149999999999999" customHeight="1" x14ac:dyDescent="0.2">
      <c r="A1516" s="140" t="s">
        <v>57</v>
      </c>
      <c r="B1516" s="139" t="s">
        <v>151</v>
      </c>
      <c r="C1516" s="138">
        <v>769.39</v>
      </c>
      <c r="D1516" s="171"/>
      <c r="E1516" s="107">
        <f>D1516*C1516</f>
        <v>0</v>
      </c>
    </row>
    <row r="1517" spans="1:5" s="139" customFormat="1" ht="16.149999999999999" customHeight="1" x14ac:dyDescent="0.25">
      <c r="A1517" s="140"/>
      <c r="C1517" s="174"/>
      <c r="D1517" s="121"/>
      <c r="E1517" s="121"/>
    </row>
    <row r="1518" spans="1:5" s="139" customFormat="1" ht="16.149999999999999" customHeight="1" x14ac:dyDescent="0.25">
      <c r="A1518" s="140">
        <v>2</v>
      </c>
      <c r="B1518" s="139" t="s">
        <v>343</v>
      </c>
      <c r="C1518" s="174"/>
      <c r="D1518" s="121"/>
      <c r="E1518" s="121"/>
    </row>
    <row r="1519" spans="1:5" s="139" customFormat="1" ht="16.149999999999999" customHeight="1" x14ac:dyDescent="0.25">
      <c r="A1519" s="140"/>
      <c r="B1519" s="139" t="s">
        <v>365</v>
      </c>
      <c r="C1519" s="174"/>
      <c r="D1519" s="121"/>
      <c r="E1519" s="121"/>
    </row>
    <row r="1520" spans="1:5" s="139" customFormat="1" ht="16.149999999999999" customHeight="1" x14ac:dyDescent="0.25">
      <c r="A1520" s="140"/>
      <c r="B1520" s="139" t="s">
        <v>366</v>
      </c>
      <c r="C1520" s="174"/>
      <c r="D1520" s="121"/>
      <c r="E1520" s="121"/>
    </row>
    <row r="1521" spans="1:5" s="139" customFormat="1" ht="16.149999999999999" customHeight="1" x14ac:dyDescent="0.25">
      <c r="A1521" s="140"/>
      <c r="B1521" s="139" t="s">
        <v>367</v>
      </c>
      <c r="C1521" s="174"/>
      <c r="D1521" s="121"/>
      <c r="E1521" s="121"/>
    </row>
    <row r="1522" spans="1:5" s="139" customFormat="1" ht="16.149999999999999" customHeight="1" x14ac:dyDescent="0.25">
      <c r="A1522" s="140"/>
      <c r="B1522" s="139" t="s">
        <v>344</v>
      </c>
      <c r="C1522" s="174"/>
      <c r="D1522" s="121"/>
      <c r="E1522" s="121"/>
    </row>
    <row r="1523" spans="1:5" s="139" customFormat="1" ht="16.149999999999999" customHeight="1" x14ac:dyDescent="0.25">
      <c r="A1523" s="140"/>
      <c r="B1523" s="139" t="s">
        <v>345</v>
      </c>
      <c r="C1523" s="174"/>
      <c r="D1523" s="121"/>
      <c r="E1523" s="121"/>
    </row>
    <row r="1524" spans="1:5" s="139" customFormat="1" ht="16.149999999999999" customHeight="1" x14ac:dyDescent="0.25">
      <c r="A1524" s="140"/>
      <c r="B1524" s="139" t="s">
        <v>346</v>
      </c>
      <c r="C1524" s="174"/>
      <c r="D1524" s="121"/>
      <c r="E1524" s="121"/>
    </row>
    <row r="1525" spans="1:5" s="139" customFormat="1" ht="16.149999999999999" customHeight="1" x14ac:dyDescent="0.25">
      <c r="A1525" s="140"/>
      <c r="B1525" s="139" t="s">
        <v>347</v>
      </c>
      <c r="C1525" s="174"/>
      <c r="D1525" s="121"/>
      <c r="E1525" s="121"/>
    </row>
    <row r="1526" spans="1:5" s="139" customFormat="1" ht="16.149999999999999" customHeight="1" x14ac:dyDescent="0.25">
      <c r="A1526" s="140"/>
      <c r="B1526" s="139" t="s">
        <v>348</v>
      </c>
      <c r="C1526" s="174"/>
      <c r="D1526" s="121"/>
      <c r="E1526" s="121"/>
    </row>
    <row r="1527" spans="1:5" s="139" customFormat="1" ht="16.149999999999999" customHeight="1" x14ac:dyDescent="0.25">
      <c r="A1527" s="140"/>
      <c r="B1527" s="139" t="s">
        <v>349</v>
      </c>
      <c r="C1527" s="174"/>
      <c r="D1527" s="121"/>
      <c r="E1527" s="121"/>
    </row>
    <row r="1528" spans="1:5" s="139" customFormat="1" ht="16.149999999999999" customHeight="1" x14ac:dyDescent="0.25">
      <c r="A1528" s="140"/>
      <c r="B1528" s="139" t="s">
        <v>350</v>
      </c>
      <c r="C1528" s="174"/>
      <c r="D1528" s="121"/>
      <c r="E1528" s="121"/>
    </row>
    <row r="1529" spans="1:5" s="139" customFormat="1" ht="16.149999999999999" customHeight="1" x14ac:dyDescent="0.25">
      <c r="A1529" s="140"/>
      <c r="B1529" s="139" t="s">
        <v>351</v>
      </c>
      <c r="C1529" s="174"/>
      <c r="D1529" s="121"/>
      <c r="E1529" s="121"/>
    </row>
    <row r="1530" spans="1:5" s="139" customFormat="1" ht="16.149999999999999" customHeight="1" x14ac:dyDescent="0.25">
      <c r="A1530" s="140"/>
      <c r="B1530" s="139" t="s">
        <v>352</v>
      </c>
      <c r="C1530" s="174"/>
      <c r="D1530" s="121"/>
      <c r="E1530" s="121"/>
    </row>
    <row r="1531" spans="1:5" s="139" customFormat="1" ht="16.149999999999999" customHeight="1" x14ac:dyDescent="0.25">
      <c r="A1531" s="140"/>
      <c r="B1531" s="139" t="s">
        <v>353</v>
      </c>
      <c r="C1531" s="174"/>
      <c r="D1531" s="121"/>
      <c r="E1531" s="121"/>
    </row>
    <row r="1532" spans="1:5" s="139" customFormat="1" ht="16.149999999999999" customHeight="1" x14ac:dyDescent="0.25">
      <c r="A1532" s="140"/>
      <c r="B1532" s="139" t="s">
        <v>354</v>
      </c>
      <c r="C1532" s="174"/>
      <c r="D1532" s="121"/>
      <c r="E1532" s="121"/>
    </row>
    <row r="1533" spans="1:5" s="139" customFormat="1" ht="16.149999999999999" customHeight="1" x14ac:dyDescent="0.25">
      <c r="A1533" s="140"/>
      <c r="B1533" s="139" t="s">
        <v>355</v>
      </c>
      <c r="C1533" s="174"/>
      <c r="D1533" s="121"/>
      <c r="E1533" s="121"/>
    </row>
    <row r="1534" spans="1:5" s="139" customFormat="1" ht="16.149999999999999" customHeight="1" x14ac:dyDescent="0.25">
      <c r="A1534" s="140"/>
      <c r="B1534" s="139" t="s">
        <v>356</v>
      </c>
      <c r="C1534" s="174"/>
      <c r="D1534" s="121"/>
      <c r="E1534" s="121"/>
    </row>
    <row r="1535" spans="1:5" s="139" customFormat="1" ht="16.149999999999999" customHeight="1" x14ac:dyDescent="0.25">
      <c r="A1535" s="140"/>
      <c r="B1535" s="139" t="s">
        <v>357</v>
      </c>
      <c r="C1535" s="174"/>
      <c r="D1535" s="121"/>
      <c r="E1535" s="121"/>
    </row>
    <row r="1536" spans="1:5" s="139" customFormat="1" ht="16.149999999999999" customHeight="1" x14ac:dyDescent="0.25">
      <c r="A1536" s="140"/>
      <c r="B1536" s="139" t="s">
        <v>358</v>
      </c>
      <c r="C1536" s="174"/>
      <c r="D1536" s="121"/>
      <c r="E1536" s="121"/>
    </row>
    <row r="1537" spans="1:5" s="139" customFormat="1" ht="16.149999999999999" customHeight="1" x14ac:dyDescent="0.2">
      <c r="A1537" s="140" t="s">
        <v>57</v>
      </c>
      <c r="B1537" s="139" t="s">
        <v>151</v>
      </c>
      <c r="C1537" s="138">
        <v>568.76</v>
      </c>
      <c r="D1537" s="171"/>
      <c r="E1537" s="107">
        <f>D1537*C1537</f>
        <v>0</v>
      </c>
    </row>
    <row r="1538" spans="1:5" s="139" customFormat="1" ht="16.149999999999999" customHeight="1" x14ac:dyDescent="0.25">
      <c r="A1538" s="140"/>
      <c r="C1538" s="174"/>
      <c r="D1538" s="121"/>
      <c r="E1538" s="121"/>
    </row>
    <row r="1539" spans="1:5" s="139" customFormat="1" ht="16.149999999999999" customHeight="1" x14ac:dyDescent="0.25">
      <c r="A1539" s="140">
        <v>3</v>
      </c>
      <c r="B1539" s="139" t="s">
        <v>359</v>
      </c>
      <c r="C1539" s="174"/>
      <c r="D1539" s="121"/>
      <c r="E1539" s="121"/>
    </row>
    <row r="1540" spans="1:5" s="139" customFormat="1" ht="16.149999999999999" customHeight="1" x14ac:dyDescent="0.25">
      <c r="A1540" s="140"/>
      <c r="B1540" s="139" t="s">
        <v>360</v>
      </c>
      <c r="C1540" s="174"/>
      <c r="D1540" s="121"/>
      <c r="E1540" s="121"/>
    </row>
    <row r="1541" spans="1:5" s="139" customFormat="1" ht="16.149999999999999" customHeight="1" x14ac:dyDescent="0.25">
      <c r="A1541" s="140"/>
      <c r="B1541" s="139" t="s">
        <v>3271</v>
      </c>
      <c r="C1541" s="174"/>
      <c r="D1541" s="121"/>
      <c r="E1541" s="121"/>
    </row>
    <row r="1542" spans="1:5" s="139" customFormat="1" ht="16.149999999999999" customHeight="1" x14ac:dyDescent="0.25">
      <c r="A1542" s="140"/>
      <c r="B1542" s="139" t="s">
        <v>3270</v>
      </c>
      <c r="C1542" s="174"/>
      <c r="D1542" s="121"/>
      <c r="E1542" s="121"/>
    </row>
    <row r="1543" spans="1:5" s="139" customFormat="1" ht="16.149999999999999" customHeight="1" x14ac:dyDescent="0.2">
      <c r="A1543" s="140" t="s">
        <v>57</v>
      </c>
      <c r="B1543" s="139" t="s">
        <v>151</v>
      </c>
      <c r="C1543" s="138">
        <v>62.26</v>
      </c>
      <c r="D1543" s="171"/>
      <c r="E1543" s="107">
        <f>D1543*C1543</f>
        <v>0</v>
      </c>
    </row>
    <row r="1544" spans="1:5" s="139" customFormat="1" ht="16.149999999999999" customHeight="1" x14ac:dyDescent="0.25">
      <c r="A1544" s="140"/>
      <c r="C1544" s="174"/>
      <c r="D1544" s="121"/>
      <c r="E1544" s="121"/>
    </row>
    <row r="1545" spans="1:5" s="139" customFormat="1" ht="16.149999999999999" customHeight="1" x14ac:dyDescent="0.25">
      <c r="A1545" s="140">
        <v>4</v>
      </c>
      <c r="B1545" s="139" t="s">
        <v>361</v>
      </c>
      <c r="C1545" s="174"/>
      <c r="D1545" s="121"/>
      <c r="E1545" s="121"/>
    </row>
    <row r="1546" spans="1:5" s="139" customFormat="1" ht="16.149999999999999" customHeight="1" x14ac:dyDescent="0.2">
      <c r="A1546" s="140" t="s">
        <v>57</v>
      </c>
      <c r="B1546" s="139" t="s">
        <v>151</v>
      </c>
      <c r="C1546" s="138">
        <v>128.06</v>
      </c>
      <c r="D1546" s="171"/>
      <c r="E1546" s="107">
        <f>D1546*C1546</f>
        <v>0</v>
      </c>
    </row>
    <row r="1547" spans="1:5" s="139" customFormat="1" ht="16.149999999999999" customHeight="1" x14ac:dyDescent="0.2">
      <c r="A1547" s="140"/>
      <c r="C1547" s="174"/>
      <c r="D1547" s="164"/>
      <c r="E1547" s="164"/>
    </row>
    <row r="1548" spans="1:5" s="139" customFormat="1" ht="16.149999999999999" customHeight="1" x14ac:dyDescent="0.25">
      <c r="A1548" s="140">
        <v>5</v>
      </c>
      <c r="B1548" s="139" t="s">
        <v>162</v>
      </c>
      <c r="C1548" s="174"/>
      <c r="D1548" s="121"/>
      <c r="E1548" s="121"/>
    </row>
    <row r="1549" spans="1:5" s="139" customFormat="1" ht="16.149999999999999" customHeight="1" x14ac:dyDescent="0.25">
      <c r="A1549" s="140"/>
      <c r="B1549" s="139" t="s">
        <v>362</v>
      </c>
      <c r="C1549" s="174"/>
      <c r="D1549" s="121"/>
      <c r="E1549" s="121"/>
    </row>
    <row r="1550" spans="1:5" s="139" customFormat="1" ht="16.149999999999999" customHeight="1" x14ac:dyDescent="0.25">
      <c r="A1550" s="140"/>
      <c r="B1550" s="139" t="s">
        <v>363</v>
      </c>
      <c r="C1550" s="174"/>
      <c r="D1550" s="121"/>
      <c r="E1550" s="121"/>
    </row>
    <row r="1551" spans="1:5" s="139" customFormat="1" ht="16.149999999999999" customHeight="1" x14ac:dyDescent="0.25">
      <c r="A1551" s="140" t="s">
        <v>24</v>
      </c>
      <c r="B1551" s="139" t="s">
        <v>364</v>
      </c>
      <c r="C1551" s="174"/>
      <c r="D1551" s="121"/>
      <c r="E1551" s="121"/>
    </row>
    <row r="1552" spans="1:5" s="139" customFormat="1" ht="16.149999999999999" customHeight="1" x14ac:dyDescent="0.2">
      <c r="A1552" s="140" t="s">
        <v>57</v>
      </c>
      <c r="B1552" s="139" t="s">
        <v>38</v>
      </c>
      <c r="C1552" s="138">
        <v>1</v>
      </c>
      <c r="D1552" s="171"/>
      <c r="E1552" s="107">
        <f>D1552*C1552</f>
        <v>0</v>
      </c>
    </row>
    <row r="1553" spans="1:5" s="139" customFormat="1" ht="16.149999999999999" customHeight="1" x14ac:dyDescent="0.25">
      <c r="A1553" s="140" t="s">
        <v>24</v>
      </c>
      <c r="B1553" s="139" t="s">
        <v>368</v>
      </c>
      <c r="C1553" s="174"/>
      <c r="D1553" s="121"/>
      <c r="E1553" s="121"/>
    </row>
    <row r="1554" spans="1:5" s="139" customFormat="1" ht="16.149999999999999" customHeight="1" x14ac:dyDescent="0.2">
      <c r="A1554" s="140" t="s">
        <v>57</v>
      </c>
      <c r="B1554" s="139" t="s">
        <v>38</v>
      </c>
      <c r="C1554" s="138">
        <v>1</v>
      </c>
      <c r="D1554" s="171"/>
      <c r="E1554" s="107">
        <f>D1554*C1554</f>
        <v>0</v>
      </c>
    </row>
    <row r="1555" spans="1:5" s="139" customFormat="1" ht="16.149999999999999" customHeight="1" x14ac:dyDescent="0.25">
      <c r="A1555" s="140"/>
      <c r="C1555" s="174"/>
      <c r="D1555" s="160"/>
      <c r="E1555" s="160"/>
    </row>
    <row r="1556" spans="1:5" s="139" customFormat="1" ht="16.149999999999999" customHeight="1" x14ac:dyDescent="0.25">
      <c r="A1556" s="140">
        <v>6</v>
      </c>
      <c r="B1556" s="139" t="s">
        <v>1455</v>
      </c>
      <c r="C1556" s="174"/>
      <c r="D1556" s="160"/>
      <c r="E1556" s="160"/>
    </row>
    <row r="1557" spans="1:5" s="139" customFormat="1" ht="15" x14ac:dyDescent="0.25">
      <c r="A1557" s="140" t="s">
        <v>24</v>
      </c>
      <c r="B1557" s="139" t="s">
        <v>393</v>
      </c>
      <c r="C1557" s="174"/>
      <c r="D1557" s="121"/>
      <c r="E1557" s="141"/>
    </row>
    <row r="1558" spans="1:5" s="139" customFormat="1" ht="15" x14ac:dyDescent="0.25">
      <c r="A1558" s="140"/>
      <c r="B1558" s="139" t="s">
        <v>386</v>
      </c>
      <c r="C1558" s="174"/>
      <c r="D1558" s="121"/>
      <c r="E1558" s="141"/>
    </row>
    <row r="1559" spans="1:5" s="139" customFormat="1" ht="15" x14ac:dyDescent="0.25">
      <c r="A1559" s="140" t="s">
        <v>24</v>
      </c>
      <c r="B1559" s="139" t="s">
        <v>394</v>
      </c>
      <c r="C1559" s="174"/>
      <c r="D1559" s="121"/>
      <c r="E1559" s="141"/>
    </row>
    <row r="1560" spans="1:5" s="139" customFormat="1" ht="15" x14ac:dyDescent="0.25">
      <c r="A1560" s="140"/>
      <c r="B1560" s="139" t="s">
        <v>395</v>
      </c>
      <c r="C1560" s="174"/>
      <c r="D1560" s="121"/>
      <c r="E1560" s="141"/>
    </row>
    <row r="1561" spans="1:5" s="139" customFormat="1" ht="15" x14ac:dyDescent="0.25">
      <c r="A1561" s="140"/>
      <c r="B1561" s="139" t="s">
        <v>396</v>
      </c>
      <c r="C1561" s="174"/>
      <c r="D1561" s="121"/>
      <c r="E1561" s="141"/>
    </row>
    <row r="1562" spans="1:5" s="139" customFormat="1" ht="15" x14ac:dyDescent="0.25">
      <c r="A1562" s="140"/>
      <c r="B1562" s="139" t="s">
        <v>397</v>
      </c>
      <c r="C1562" s="174"/>
      <c r="D1562" s="121"/>
      <c r="E1562" s="141"/>
    </row>
    <row r="1563" spans="1:5" s="139" customFormat="1" ht="15" x14ac:dyDescent="0.25">
      <c r="A1563" s="140"/>
      <c r="B1563" s="139" t="s">
        <v>398</v>
      </c>
      <c r="C1563" s="174"/>
      <c r="D1563" s="121"/>
      <c r="E1563" s="141"/>
    </row>
    <row r="1564" spans="1:5" s="139" customFormat="1" ht="16.149999999999999" customHeight="1" x14ac:dyDescent="0.2">
      <c r="A1564" s="140" t="s">
        <v>57</v>
      </c>
      <c r="B1564" s="139" t="s">
        <v>175</v>
      </c>
      <c r="C1564" s="138">
        <v>10</v>
      </c>
      <c r="D1564" s="171"/>
      <c r="E1564" s="107">
        <f>D1564*C1564</f>
        <v>0</v>
      </c>
    </row>
    <row r="1565" spans="1:5" s="139" customFormat="1" ht="16.149999999999999" customHeight="1" x14ac:dyDescent="0.25">
      <c r="A1565" s="140"/>
      <c r="C1565" s="174"/>
      <c r="D1565" s="121"/>
      <c r="E1565" s="121"/>
    </row>
    <row r="1566" spans="1:5" s="97" customFormat="1" ht="16.149999999999999" customHeight="1" thickBot="1" x14ac:dyDescent="0.3">
      <c r="A1566" s="143"/>
      <c r="B1566" s="144" t="s">
        <v>20</v>
      </c>
      <c r="C1566" s="145"/>
      <c r="D1566" s="145"/>
      <c r="E1566" s="145">
        <f>SUM(E1516:E1565)</f>
        <v>0</v>
      </c>
    </row>
    <row r="1567" spans="1:5" s="97" customFormat="1" ht="16.149999999999999" customHeight="1" thickTop="1" x14ac:dyDescent="0.25">
      <c r="A1567" s="108"/>
      <c r="B1567" s="120"/>
      <c r="C1567" s="174"/>
      <c r="D1567" s="111"/>
      <c r="E1567" s="147"/>
    </row>
    <row r="1568" spans="1:5" s="97" customFormat="1" ht="16.149999999999999" customHeight="1" x14ac:dyDescent="0.25">
      <c r="A1568" s="108"/>
      <c r="B1568" s="120"/>
      <c r="C1568" s="174"/>
      <c r="D1568" s="111"/>
      <c r="E1568" s="147"/>
    </row>
    <row r="1569" spans="1:5" s="97" customFormat="1" ht="16.149999999999999" customHeight="1" x14ac:dyDescent="0.25">
      <c r="A1569" s="146" t="s">
        <v>85</v>
      </c>
      <c r="B1569" s="97" t="s">
        <v>15</v>
      </c>
      <c r="C1569" s="174"/>
      <c r="D1569" s="121"/>
      <c r="E1569" s="147"/>
    </row>
    <row r="1570" spans="1:5" s="97" customFormat="1" ht="16.149999999999999" customHeight="1" x14ac:dyDescent="0.25">
      <c r="A1570" s="146"/>
      <c r="C1570" s="174"/>
      <c r="D1570" s="121"/>
      <c r="E1570" s="147"/>
    </row>
    <row r="1571" spans="1:5" s="97" customFormat="1" ht="15" x14ac:dyDescent="0.25">
      <c r="A1571" s="140"/>
      <c r="B1571" s="97" t="s">
        <v>25</v>
      </c>
      <c r="C1571" s="174"/>
      <c r="D1571" s="121"/>
      <c r="E1571" s="147"/>
    </row>
    <row r="1572" spans="1:5" s="97" customFormat="1" ht="15" x14ac:dyDescent="0.25">
      <c r="A1572" s="140"/>
      <c r="B1572" s="139" t="s">
        <v>58</v>
      </c>
      <c r="C1572" s="174"/>
      <c r="D1572" s="121"/>
      <c r="E1572" s="147"/>
    </row>
    <row r="1573" spans="1:5" s="97" customFormat="1" ht="15" x14ac:dyDescent="0.25">
      <c r="A1573" s="140" t="s">
        <v>24</v>
      </c>
      <c r="B1573" s="139" t="s">
        <v>39</v>
      </c>
      <c r="C1573" s="174"/>
      <c r="D1573" s="121"/>
      <c r="E1573" s="147"/>
    </row>
    <row r="1574" spans="1:5" s="97" customFormat="1" ht="15" x14ac:dyDescent="0.25">
      <c r="A1574" s="140" t="s">
        <v>24</v>
      </c>
      <c r="B1574" s="139" t="s">
        <v>51</v>
      </c>
      <c r="C1574" s="174"/>
      <c r="D1574" s="121"/>
      <c r="E1574" s="147"/>
    </row>
    <row r="1575" spans="1:5" s="97" customFormat="1" ht="15" x14ac:dyDescent="0.25">
      <c r="A1575" s="140" t="s">
        <v>24</v>
      </c>
      <c r="B1575" s="139" t="s">
        <v>52</v>
      </c>
      <c r="C1575" s="174"/>
      <c r="D1575" s="121"/>
      <c r="E1575" s="147"/>
    </row>
    <row r="1576" spans="1:5" s="97" customFormat="1" ht="15" x14ac:dyDescent="0.25">
      <c r="A1576" s="140"/>
      <c r="B1576" s="139" t="s">
        <v>53</v>
      </c>
      <c r="C1576" s="174"/>
      <c r="D1576" s="121"/>
      <c r="E1576" s="147"/>
    </row>
    <row r="1577" spans="1:5" s="97" customFormat="1" ht="15" x14ac:dyDescent="0.25">
      <c r="A1577" s="140" t="s">
        <v>24</v>
      </c>
      <c r="B1577" s="139" t="s">
        <v>3268</v>
      </c>
      <c r="C1577" s="174"/>
      <c r="D1577" s="121"/>
      <c r="E1577" s="147"/>
    </row>
    <row r="1578" spans="1:5" s="97" customFormat="1" ht="15" x14ac:dyDescent="0.25">
      <c r="A1578" s="140"/>
      <c r="B1578" s="139" t="s">
        <v>3269</v>
      </c>
      <c r="C1578" s="174"/>
      <c r="D1578" s="121"/>
      <c r="E1578" s="147"/>
    </row>
    <row r="1579" spans="1:5" s="97" customFormat="1" ht="16.149999999999999" customHeight="1" x14ac:dyDescent="0.25">
      <c r="A1579" s="140"/>
      <c r="B1579" s="139"/>
      <c r="C1579" s="174"/>
      <c r="D1579" s="121"/>
      <c r="E1579" s="147"/>
    </row>
    <row r="1580" spans="1:5" s="139" customFormat="1" ht="16.149999999999999" customHeight="1" x14ac:dyDescent="0.25">
      <c r="A1580" s="140">
        <v>1</v>
      </c>
      <c r="B1580" s="139" t="s">
        <v>428</v>
      </c>
      <c r="C1580" s="174"/>
      <c r="D1580" s="121"/>
      <c r="E1580" s="121"/>
    </row>
    <row r="1581" spans="1:5" s="139" customFormat="1" ht="16.149999999999999" customHeight="1" x14ac:dyDescent="0.25">
      <c r="A1581" s="140"/>
      <c r="B1581" s="139" t="s">
        <v>429</v>
      </c>
      <c r="C1581" s="174"/>
      <c r="D1581" s="121"/>
      <c r="E1581" s="121"/>
    </row>
    <row r="1582" spans="1:5" s="139" customFormat="1" ht="16.149999999999999" customHeight="1" x14ac:dyDescent="0.25">
      <c r="A1582" s="140"/>
      <c r="B1582" s="139" t="s">
        <v>163</v>
      </c>
      <c r="C1582" s="174"/>
      <c r="D1582" s="121"/>
      <c r="E1582" s="121"/>
    </row>
    <row r="1583" spans="1:5" s="139" customFormat="1" ht="16.149999999999999" customHeight="1" x14ac:dyDescent="0.25">
      <c r="A1583" s="140"/>
      <c r="B1583" s="139" t="s">
        <v>1243</v>
      </c>
      <c r="C1583" s="174"/>
      <c r="D1583" s="121"/>
      <c r="E1583" s="121"/>
    </row>
    <row r="1584" spans="1:5" s="139" customFormat="1" ht="16.149999999999999" customHeight="1" x14ac:dyDescent="0.2">
      <c r="A1584" s="140" t="s">
        <v>57</v>
      </c>
      <c r="B1584" s="139" t="s">
        <v>151</v>
      </c>
      <c r="C1584" s="138">
        <v>505.83</v>
      </c>
      <c r="D1584" s="171"/>
      <c r="E1584" s="107">
        <f>D1584*C1584</f>
        <v>0</v>
      </c>
    </row>
    <row r="1585" spans="1:5" s="139" customFormat="1" ht="16.149999999999999" customHeight="1" x14ac:dyDescent="0.25">
      <c r="A1585" s="140"/>
      <c r="C1585" s="174"/>
      <c r="D1585" s="121"/>
      <c r="E1585" s="121"/>
    </row>
    <row r="1586" spans="1:5" s="139" customFormat="1" ht="16.149999999999999" customHeight="1" x14ac:dyDescent="0.25">
      <c r="A1586" s="140">
        <v>2</v>
      </c>
      <c r="B1586" s="139" t="s">
        <v>428</v>
      </c>
      <c r="C1586" s="174"/>
      <c r="D1586" s="121"/>
      <c r="E1586" s="121"/>
    </row>
    <row r="1587" spans="1:5" s="139" customFormat="1" ht="16.149999999999999" customHeight="1" x14ac:dyDescent="0.25">
      <c r="A1587" s="140"/>
      <c r="B1587" s="139" t="s">
        <v>429</v>
      </c>
      <c r="C1587" s="174"/>
      <c r="D1587" s="121"/>
      <c r="E1587" s="121"/>
    </row>
    <row r="1588" spans="1:5" s="139" customFormat="1" ht="16.149999999999999" customHeight="1" x14ac:dyDescent="0.25">
      <c r="A1588" s="140"/>
      <c r="B1588" s="139" t="s">
        <v>163</v>
      </c>
      <c r="C1588" s="174"/>
      <c r="D1588" s="121"/>
      <c r="E1588" s="121"/>
    </row>
    <row r="1589" spans="1:5" s="139" customFormat="1" ht="16.149999999999999" customHeight="1" x14ac:dyDescent="0.25">
      <c r="A1589" s="140"/>
      <c r="B1589" s="139" t="s">
        <v>1244</v>
      </c>
      <c r="C1589" s="174"/>
      <c r="D1589" s="121"/>
      <c r="E1589" s="121"/>
    </row>
    <row r="1590" spans="1:5" s="139" customFormat="1" ht="16.149999999999999" customHeight="1" x14ac:dyDescent="0.2">
      <c r="A1590" s="140" t="s">
        <v>57</v>
      </c>
      <c r="B1590" s="139" t="s">
        <v>151</v>
      </c>
      <c r="C1590" s="138">
        <v>474.6</v>
      </c>
      <c r="D1590" s="171"/>
      <c r="E1590" s="107">
        <f>D1590*C1590</f>
        <v>0</v>
      </c>
    </row>
    <row r="1591" spans="1:5" s="139" customFormat="1" ht="16.149999999999999" customHeight="1" x14ac:dyDescent="0.25">
      <c r="A1591" s="140"/>
      <c r="C1591" s="174"/>
      <c r="D1591" s="121"/>
      <c r="E1591" s="121"/>
    </row>
    <row r="1592" spans="1:5" s="139" customFormat="1" ht="16.149999999999999" customHeight="1" x14ac:dyDescent="0.25">
      <c r="A1592" s="140">
        <v>3</v>
      </c>
      <c r="B1592" s="139" t="s">
        <v>430</v>
      </c>
      <c r="C1592" s="174"/>
      <c r="D1592" s="121"/>
      <c r="E1592" s="121"/>
    </row>
    <row r="1593" spans="1:5" s="139" customFormat="1" ht="16.149999999999999" customHeight="1" x14ac:dyDescent="0.25">
      <c r="A1593" s="140"/>
      <c r="B1593" s="139" t="s">
        <v>431</v>
      </c>
      <c r="C1593" s="174"/>
      <c r="D1593" s="121"/>
      <c r="E1593" s="121"/>
    </row>
    <row r="1594" spans="1:5" s="139" customFormat="1" ht="16.149999999999999" customHeight="1" x14ac:dyDescent="0.25">
      <c r="A1594" s="140"/>
      <c r="B1594" s="139" t="s">
        <v>183</v>
      </c>
      <c r="C1594" s="174"/>
      <c r="D1594" s="121"/>
      <c r="E1594" s="121"/>
    </row>
    <row r="1595" spans="1:5" s="139" customFormat="1" ht="16.149999999999999" customHeight="1" x14ac:dyDescent="0.25">
      <c r="A1595" s="140"/>
      <c r="B1595" s="139" t="s">
        <v>1245</v>
      </c>
      <c r="C1595" s="174"/>
      <c r="D1595" s="121"/>
      <c r="E1595" s="121"/>
    </row>
    <row r="1596" spans="1:5" s="139" customFormat="1" ht="16.149999999999999" customHeight="1" x14ac:dyDescent="0.2">
      <c r="A1596" s="140" t="s">
        <v>57</v>
      </c>
      <c r="B1596" s="139" t="s">
        <v>151</v>
      </c>
      <c r="C1596" s="138">
        <v>600.53</v>
      </c>
      <c r="D1596" s="171"/>
      <c r="E1596" s="107">
        <f>D1596*C1596</f>
        <v>0</v>
      </c>
    </row>
    <row r="1597" spans="1:5" s="139" customFormat="1" ht="16.149999999999999" customHeight="1" x14ac:dyDescent="0.25">
      <c r="A1597" s="140"/>
      <c r="C1597" s="174"/>
      <c r="D1597" s="121"/>
      <c r="E1597" s="121"/>
    </row>
    <row r="1598" spans="1:5" s="139" customFormat="1" ht="16.149999999999999" customHeight="1" x14ac:dyDescent="0.25">
      <c r="A1598" s="140">
        <v>4</v>
      </c>
      <c r="B1598" s="139" t="s">
        <v>430</v>
      </c>
      <c r="C1598" s="174"/>
      <c r="D1598" s="121"/>
      <c r="E1598" s="121"/>
    </row>
    <row r="1599" spans="1:5" s="139" customFormat="1" ht="16.149999999999999" customHeight="1" x14ac:dyDescent="0.25">
      <c r="A1599" s="140"/>
      <c r="B1599" s="139" t="s">
        <v>431</v>
      </c>
      <c r="C1599" s="174"/>
      <c r="D1599" s="121"/>
      <c r="E1599" s="121"/>
    </row>
    <row r="1600" spans="1:5" s="139" customFormat="1" ht="16.149999999999999" customHeight="1" x14ac:dyDescent="0.25">
      <c r="A1600" s="140"/>
      <c r="B1600" s="139" t="s">
        <v>183</v>
      </c>
      <c r="C1600" s="174"/>
      <c r="D1600" s="121"/>
      <c r="E1600" s="121"/>
    </row>
    <row r="1601" spans="1:5" s="139" customFormat="1" ht="16.149999999999999" customHeight="1" x14ac:dyDescent="0.25">
      <c r="A1601" s="140"/>
      <c r="B1601" s="139" t="s">
        <v>1244</v>
      </c>
      <c r="C1601" s="174"/>
      <c r="D1601" s="121"/>
      <c r="E1601" s="121"/>
    </row>
    <row r="1602" spans="1:5" s="139" customFormat="1" ht="16.149999999999999" customHeight="1" x14ac:dyDescent="0.2">
      <c r="A1602" s="140" t="s">
        <v>57</v>
      </c>
      <c r="B1602" s="139" t="s">
        <v>151</v>
      </c>
      <c r="C1602" s="138">
        <v>47.35</v>
      </c>
      <c r="D1602" s="171"/>
      <c r="E1602" s="107">
        <f>D1602*C1602</f>
        <v>0</v>
      </c>
    </row>
    <row r="1603" spans="1:5" s="139" customFormat="1" ht="16.149999999999999" customHeight="1" x14ac:dyDescent="0.25">
      <c r="A1603" s="140"/>
      <c r="C1603" s="174"/>
      <c r="D1603" s="121"/>
      <c r="E1603" s="121"/>
    </row>
    <row r="1604" spans="1:5" s="139" customFormat="1" ht="16.149999999999999" customHeight="1" x14ac:dyDescent="0.25">
      <c r="A1604" s="140">
        <v>5</v>
      </c>
      <c r="B1604" s="139" t="s">
        <v>593</v>
      </c>
      <c r="C1604" s="174"/>
      <c r="D1604" s="121"/>
      <c r="E1604" s="121"/>
    </row>
    <row r="1605" spans="1:5" s="139" customFormat="1" ht="16.149999999999999" customHeight="1" x14ac:dyDescent="0.25">
      <c r="A1605" s="140"/>
      <c r="B1605" s="139" t="s">
        <v>432</v>
      </c>
      <c r="C1605" s="174"/>
      <c r="D1605" s="121"/>
      <c r="E1605" s="121"/>
    </row>
    <row r="1606" spans="1:5" s="139" customFormat="1" ht="16.149999999999999" customHeight="1" x14ac:dyDescent="0.25">
      <c r="A1606" s="140"/>
      <c r="B1606" s="139" t="s">
        <v>1246</v>
      </c>
      <c r="C1606" s="174"/>
      <c r="D1606" s="121"/>
      <c r="E1606" s="121"/>
    </row>
    <row r="1607" spans="1:5" s="139" customFormat="1" ht="16.149999999999999" customHeight="1" x14ac:dyDescent="0.2">
      <c r="A1607" s="140" t="s">
        <v>57</v>
      </c>
      <c r="B1607" s="139" t="s">
        <v>151</v>
      </c>
      <c r="C1607" s="138">
        <v>268.62</v>
      </c>
      <c r="D1607" s="171"/>
      <c r="E1607" s="107">
        <f>D1607*C1607</f>
        <v>0</v>
      </c>
    </row>
    <row r="1608" spans="1:5" s="139" customFormat="1" ht="16.149999999999999" customHeight="1" x14ac:dyDescent="0.25">
      <c r="A1608" s="140"/>
      <c r="C1608" s="174"/>
      <c r="D1608" s="121"/>
      <c r="E1608" s="121"/>
    </row>
    <row r="1609" spans="1:5" s="139" customFormat="1" ht="16.149999999999999" customHeight="1" x14ac:dyDescent="0.25">
      <c r="A1609" s="140">
        <v>6</v>
      </c>
      <c r="B1609" s="139" t="s">
        <v>433</v>
      </c>
      <c r="C1609" s="174"/>
      <c r="D1609" s="121"/>
      <c r="E1609" s="121"/>
    </row>
    <row r="1610" spans="1:5" s="139" customFormat="1" ht="16.149999999999999" customHeight="1" x14ac:dyDescent="0.25">
      <c r="A1610" s="140"/>
      <c r="B1610" s="139" t="s">
        <v>432</v>
      </c>
      <c r="C1610" s="174"/>
      <c r="D1610" s="121"/>
      <c r="E1610" s="121"/>
    </row>
    <row r="1611" spans="1:5" s="139" customFormat="1" ht="16.149999999999999" customHeight="1" x14ac:dyDescent="0.25">
      <c r="A1611" s="140"/>
      <c r="B1611" s="139" t="s">
        <v>1246</v>
      </c>
      <c r="C1611" s="174"/>
      <c r="D1611" s="121"/>
      <c r="E1611" s="121"/>
    </row>
    <row r="1612" spans="1:5" s="139" customFormat="1" ht="16.149999999999999" customHeight="1" x14ac:dyDescent="0.2">
      <c r="A1612" s="140" t="s">
        <v>57</v>
      </c>
      <c r="B1612" s="139" t="s">
        <v>151</v>
      </c>
      <c r="C1612" s="138">
        <v>120.28</v>
      </c>
      <c r="D1612" s="171"/>
      <c r="E1612" s="107">
        <f>D1612*C1612</f>
        <v>0</v>
      </c>
    </row>
    <row r="1613" spans="1:5" s="139" customFormat="1" ht="15" x14ac:dyDescent="0.25">
      <c r="A1613" s="140"/>
      <c r="C1613" s="174"/>
      <c r="D1613" s="121"/>
      <c r="E1613" s="121"/>
    </row>
    <row r="1614" spans="1:5" s="97" customFormat="1" ht="16.149999999999999" customHeight="1" thickBot="1" x14ac:dyDescent="0.3">
      <c r="A1614" s="143"/>
      <c r="B1614" s="144" t="s">
        <v>184</v>
      </c>
      <c r="C1614" s="145"/>
      <c r="D1614" s="145"/>
      <c r="E1614" s="145">
        <f>SUM(E1579:E1613)</f>
        <v>0</v>
      </c>
    </row>
    <row r="1615" spans="1:5" s="97" customFormat="1" ht="16.149999999999999" customHeight="1" thickTop="1" x14ac:dyDescent="0.25">
      <c r="A1615" s="146" t="s">
        <v>97</v>
      </c>
      <c r="B1615" s="97" t="s">
        <v>17</v>
      </c>
      <c r="C1615" s="174"/>
      <c r="D1615" s="121"/>
      <c r="E1615" s="147"/>
    </row>
    <row r="1616" spans="1:5" s="139" customFormat="1" ht="16.149999999999999" customHeight="1" x14ac:dyDescent="0.25">
      <c r="A1616" s="140"/>
      <c r="C1616" s="174"/>
      <c r="D1616" s="121"/>
      <c r="E1616" s="121"/>
    </row>
    <row r="1617" spans="1:5" s="139" customFormat="1" ht="15" x14ac:dyDescent="0.25">
      <c r="A1617" s="140"/>
      <c r="B1617" s="97" t="s">
        <v>25</v>
      </c>
      <c r="C1617" s="174"/>
      <c r="D1617" s="121"/>
      <c r="E1617" s="121"/>
    </row>
    <row r="1618" spans="1:5" s="139" customFormat="1" ht="15" x14ac:dyDescent="0.25">
      <c r="A1618" s="140"/>
      <c r="B1618" s="139" t="s">
        <v>58</v>
      </c>
      <c r="C1618" s="174"/>
      <c r="D1618" s="121"/>
      <c r="E1618" s="121"/>
    </row>
    <row r="1619" spans="1:5" s="139" customFormat="1" ht="15" x14ac:dyDescent="0.25">
      <c r="A1619" s="140" t="s">
        <v>24</v>
      </c>
      <c r="B1619" s="139" t="s">
        <v>21</v>
      </c>
      <c r="C1619" s="174"/>
      <c r="D1619" s="121"/>
      <c r="E1619" s="121"/>
    </row>
    <row r="1620" spans="1:5" s="139" customFormat="1" ht="15" x14ac:dyDescent="0.25">
      <c r="A1620" s="140" t="s">
        <v>24</v>
      </c>
      <c r="B1620" s="139" t="s">
        <v>16</v>
      </c>
      <c r="C1620" s="174"/>
      <c r="D1620" s="121"/>
      <c r="E1620" s="121"/>
    </row>
    <row r="1621" spans="1:5" s="139" customFormat="1" ht="15" x14ac:dyDescent="0.25">
      <c r="A1621" s="140" t="s">
        <v>24</v>
      </c>
      <c r="B1621" s="139" t="s">
        <v>45</v>
      </c>
      <c r="C1621" s="174"/>
      <c r="D1621" s="121"/>
      <c r="E1621" s="121"/>
    </row>
    <row r="1622" spans="1:5" s="139" customFormat="1" ht="15" x14ac:dyDescent="0.25">
      <c r="A1622" s="140" t="s">
        <v>24</v>
      </c>
      <c r="B1622" s="139" t="s">
        <v>128</v>
      </c>
      <c r="C1622" s="174"/>
      <c r="D1622" s="121"/>
      <c r="E1622" s="121"/>
    </row>
    <row r="1623" spans="1:5" s="139" customFormat="1" ht="15" x14ac:dyDescent="0.25">
      <c r="A1623" s="140" t="s">
        <v>24</v>
      </c>
      <c r="B1623" s="139" t="s">
        <v>39</v>
      </c>
      <c r="C1623" s="174"/>
      <c r="D1623" s="121"/>
      <c r="E1623" s="121"/>
    </row>
    <row r="1624" spans="1:5" s="139" customFormat="1" ht="15" x14ac:dyDescent="0.25">
      <c r="A1624" s="140" t="s">
        <v>24</v>
      </c>
      <c r="B1624" s="139" t="s">
        <v>1247</v>
      </c>
      <c r="C1624" s="174"/>
      <c r="D1624" s="121"/>
      <c r="E1624" s="121"/>
    </row>
    <row r="1625" spans="1:5" s="139" customFormat="1" ht="16.149999999999999" customHeight="1" x14ac:dyDescent="0.25">
      <c r="A1625" s="140"/>
      <c r="C1625" s="174"/>
      <c r="D1625" s="121"/>
      <c r="E1625" s="121"/>
    </row>
    <row r="1626" spans="1:5" s="139" customFormat="1" ht="15" x14ac:dyDescent="0.25">
      <c r="A1626" s="140"/>
      <c r="B1626" s="97" t="s">
        <v>30</v>
      </c>
      <c r="C1626" s="174"/>
      <c r="D1626" s="121"/>
      <c r="E1626" s="121"/>
    </row>
    <row r="1627" spans="1:5" s="139" customFormat="1" ht="15" x14ac:dyDescent="0.25">
      <c r="A1627" s="140" t="s">
        <v>24</v>
      </c>
      <c r="B1627" s="139" t="s">
        <v>851</v>
      </c>
      <c r="C1627" s="174"/>
      <c r="D1627" s="121"/>
      <c r="E1627" s="121"/>
    </row>
    <row r="1628" spans="1:5" s="139" customFormat="1" ht="15" x14ac:dyDescent="0.25">
      <c r="A1628" s="140" t="s">
        <v>24</v>
      </c>
      <c r="B1628" s="139" t="s">
        <v>852</v>
      </c>
      <c r="C1628" s="174"/>
      <c r="D1628" s="121"/>
      <c r="E1628" s="121"/>
    </row>
    <row r="1629" spans="1:5" s="139" customFormat="1" ht="15" x14ac:dyDescent="0.25">
      <c r="A1629" s="140" t="s">
        <v>24</v>
      </c>
      <c r="B1629" s="139" t="s">
        <v>3293</v>
      </c>
      <c r="C1629" s="174"/>
      <c r="D1629" s="121"/>
      <c r="E1629" s="121"/>
    </row>
    <row r="1630" spans="1:5" s="139" customFormat="1" ht="16.149999999999999" customHeight="1" x14ac:dyDescent="0.25">
      <c r="A1630" s="140"/>
      <c r="C1630" s="174"/>
      <c r="D1630" s="121"/>
      <c r="E1630" s="121"/>
    </row>
    <row r="1631" spans="1:5" s="139" customFormat="1" ht="16.149999999999999" customHeight="1" x14ac:dyDescent="0.25">
      <c r="A1631" s="140"/>
      <c r="B1631" s="94" t="s">
        <v>181</v>
      </c>
      <c r="C1631" s="174"/>
      <c r="D1631" s="121"/>
      <c r="E1631" s="121"/>
    </row>
    <row r="1632" spans="1:5" s="139" customFormat="1" ht="16.149999999999999" customHeight="1" x14ac:dyDescent="0.25">
      <c r="A1632" s="140"/>
      <c r="C1632" s="174"/>
      <c r="D1632" s="121"/>
      <c r="E1632" s="121"/>
    </row>
    <row r="1633" spans="1:5" s="139" customFormat="1" ht="16.149999999999999" customHeight="1" x14ac:dyDescent="0.25">
      <c r="A1633" s="140">
        <v>1</v>
      </c>
      <c r="B1633" s="94" t="s">
        <v>446</v>
      </c>
      <c r="C1633" s="174"/>
      <c r="D1633" s="121"/>
      <c r="E1633" s="121"/>
    </row>
    <row r="1634" spans="1:5" s="139" customFormat="1" ht="16.149999999999999" customHeight="1" x14ac:dyDescent="0.25">
      <c r="A1634" s="140"/>
      <c r="B1634" s="137" t="s">
        <v>436</v>
      </c>
      <c r="C1634" s="174"/>
      <c r="D1634" s="121"/>
      <c r="E1634" s="121"/>
    </row>
    <row r="1635" spans="1:5" s="139" customFormat="1" ht="16.149999999999999" customHeight="1" x14ac:dyDescent="0.25">
      <c r="A1635" s="140"/>
      <c r="B1635" s="137" t="s">
        <v>437</v>
      </c>
      <c r="C1635" s="174"/>
      <c r="D1635" s="121"/>
      <c r="E1635" s="121"/>
    </row>
    <row r="1636" spans="1:5" s="139" customFormat="1" ht="16.149999999999999" customHeight="1" x14ac:dyDescent="0.25">
      <c r="A1636" s="140"/>
      <c r="B1636" s="137" t="s">
        <v>438</v>
      </c>
      <c r="C1636" s="174"/>
      <c r="D1636" s="121"/>
      <c r="E1636" s="121"/>
    </row>
    <row r="1637" spans="1:5" s="139" customFormat="1" ht="16.149999999999999" customHeight="1" x14ac:dyDescent="0.25">
      <c r="A1637" s="140"/>
      <c r="B1637" s="137" t="s">
        <v>439</v>
      </c>
      <c r="C1637" s="174"/>
      <c r="D1637" s="121"/>
      <c r="E1637" s="121"/>
    </row>
    <row r="1638" spans="1:5" s="139" customFormat="1" ht="16.149999999999999" customHeight="1" x14ac:dyDescent="0.25">
      <c r="A1638" s="140"/>
      <c r="B1638" s="137" t="s">
        <v>440</v>
      </c>
      <c r="C1638" s="174"/>
      <c r="D1638" s="121"/>
      <c r="E1638" s="121"/>
    </row>
    <row r="1639" spans="1:5" s="139" customFormat="1" ht="16.149999999999999" customHeight="1" x14ac:dyDescent="0.25">
      <c r="A1639" s="140"/>
      <c r="B1639" s="137" t="s">
        <v>441</v>
      </c>
      <c r="C1639" s="174"/>
      <c r="D1639" s="121"/>
      <c r="E1639" s="121"/>
    </row>
    <row r="1640" spans="1:5" s="139" customFormat="1" ht="16.149999999999999" customHeight="1" x14ac:dyDescent="0.25">
      <c r="A1640" s="140"/>
      <c r="B1640" s="137" t="s">
        <v>442</v>
      </c>
      <c r="C1640" s="174"/>
      <c r="D1640" s="121"/>
      <c r="E1640" s="121"/>
    </row>
    <row r="1641" spans="1:5" s="139" customFormat="1" ht="16.149999999999999" customHeight="1" x14ac:dyDescent="0.25">
      <c r="A1641" s="140"/>
      <c r="B1641" s="137" t="s">
        <v>443</v>
      </c>
      <c r="C1641" s="174"/>
      <c r="D1641" s="121"/>
      <c r="E1641" s="121"/>
    </row>
    <row r="1642" spans="1:5" s="139" customFormat="1" ht="16.149999999999999" customHeight="1" x14ac:dyDescent="0.25">
      <c r="A1642" s="140"/>
      <c r="B1642" s="137" t="s">
        <v>444</v>
      </c>
      <c r="C1642" s="174"/>
      <c r="D1642" s="121"/>
      <c r="E1642" s="121"/>
    </row>
    <row r="1643" spans="1:5" s="139" customFormat="1" ht="16.149999999999999" customHeight="1" x14ac:dyDescent="0.25">
      <c r="A1643" s="140"/>
      <c r="B1643" s="137" t="s">
        <v>445</v>
      </c>
      <c r="C1643" s="174"/>
      <c r="D1643" s="121"/>
      <c r="E1643" s="121"/>
    </row>
    <row r="1644" spans="1:5" s="139" customFormat="1" ht="16.149999999999999" customHeight="1" x14ac:dyDescent="0.25">
      <c r="A1644" s="140" t="s">
        <v>24</v>
      </c>
      <c r="B1644" s="139" t="s">
        <v>523</v>
      </c>
      <c r="C1644" s="174"/>
      <c r="D1644" s="121"/>
      <c r="E1644" s="121"/>
    </row>
    <row r="1645" spans="1:5" s="139" customFormat="1" ht="16.149999999999999" customHeight="1" x14ac:dyDescent="0.25">
      <c r="A1645" s="140"/>
      <c r="B1645" s="139" t="s">
        <v>539</v>
      </c>
      <c r="C1645" s="174"/>
      <c r="D1645" s="121"/>
      <c r="E1645" s="121"/>
    </row>
    <row r="1646" spans="1:5" s="139" customFormat="1" ht="16.149999999999999" customHeight="1" x14ac:dyDescent="0.2">
      <c r="A1646" s="140" t="s">
        <v>57</v>
      </c>
      <c r="B1646" s="139" t="s">
        <v>119</v>
      </c>
      <c r="C1646" s="138">
        <v>5</v>
      </c>
      <c r="D1646" s="171"/>
      <c r="E1646" s="107">
        <f>D1646*C1646</f>
        <v>0</v>
      </c>
    </row>
    <row r="1647" spans="1:5" s="139" customFormat="1" ht="16.149999999999999" customHeight="1" x14ac:dyDescent="0.25">
      <c r="A1647" s="140" t="s">
        <v>24</v>
      </c>
      <c r="B1647" s="139" t="s">
        <v>537</v>
      </c>
      <c r="C1647" s="174"/>
      <c r="D1647" s="121"/>
      <c r="E1647" s="121"/>
    </row>
    <row r="1648" spans="1:5" s="139" customFormat="1" ht="16.149999999999999" customHeight="1" x14ac:dyDescent="0.25">
      <c r="A1648" s="140"/>
      <c r="B1648" s="139" t="s">
        <v>538</v>
      </c>
      <c r="C1648" s="174"/>
      <c r="D1648" s="121"/>
      <c r="E1648" s="121"/>
    </row>
    <row r="1649" spans="1:6" s="139" customFormat="1" ht="16.149999999999999" customHeight="1" x14ac:dyDescent="0.2">
      <c r="A1649" s="140" t="s">
        <v>57</v>
      </c>
      <c r="B1649" s="139" t="s">
        <v>119</v>
      </c>
      <c r="C1649" s="138">
        <v>2</v>
      </c>
      <c r="D1649" s="171"/>
      <c r="E1649" s="107">
        <f>D1649*C1649</f>
        <v>0</v>
      </c>
      <c r="F1649" s="139" t="str">
        <f t="shared" ref="F1649:F1650" si="9">+IF(D1649&lt;0,D1649*0.9,"")</f>
        <v/>
      </c>
    </row>
    <row r="1650" spans="1:6" s="139" customFormat="1" ht="16.149999999999999" customHeight="1" x14ac:dyDescent="0.25">
      <c r="A1650" s="140"/>
      <c r="B1650" s="137"/>
      <c r="C1650" s="174"/>
      <c r="D1650" s="121"/>
      <c r="E1650" s="121"/>
      <c r="F1650" s="139" t="str">
        <f t="shared" si="9"/>
        <v/>
      </c>
    </row>
    <row r="1651" spans="1:6" s="139" customFormat="1" ht="16.149999999999999" customHeight="1" x14ac:dyDescent="0.25">
      <c r="A1651" s="140"/>
      <c r="B1651" s="94" t="s">
        <v>447</v>
      </c>
      <c r="C1651" s="174"/>
      <c r="D1651" s="121"/>
      <c r="E1651" s="121"/>
    </row>
    <row r="1652" spans="1:6" s="139" customFormat="1" ht="16.149999999999999" customHeight="1" x14ac:dyDescent="0.25">
      <c r="A1652" s="140"/>
      <c r="B1652" s="137" t="s">
        <v>448</v>
      </c>
      <c r="C1652" s="174"/>
      <c r="D1652" s="121"/>
      <c r="E1652" s="121"/>
    </row>
    <row r="1653" spans="1:6" s="139" customFormat="1" ht="16.149999999999999" customHeight="1" x14ac:dyDescent="0.25">
      <c r="A1653" s="140"/>
      <c r="B1653" s="137" t="s">
        <v>449</v>
      </c>
      <c r="C1653" s="174"/>
      <c r="D1653" s="121"/>
      <c r="E1653" s="121"/>
    </row>
    <row r="1654" spans="1:6" s="139" customFormat="1" ht="16.149999999999999" customHeight="1" x14ac:dyDescent="0.25">
      <c r="A1654" s="140"/>
      <c r="B1654" s="137" t="s">
        <v>450</v>
      </c>
      <c r="C1654" s="174"/>
      <c r="D1654" s="121"/>
      <c r="E1654" s="121"/>
    </row>
    <row r="1655" spans="1:6" s="139" customFormat="1" ht="16.149999999999999" customHeight="1" x14ac:dyDescent="0.25">
      <c r="A1655" s="140"/>
      <c r="B1655" s="137" t="s">
        <v>451</v>
      </c>
      <c r="C1655" s="174"/>
      <c r="D1655" s="121"/>
      <c r="E1655" s="121"/>
    </row>
    <row r="1656" spans="1:6" s="139" customFormat="1" ht="16.149999999999999" customHeight="1" x14ac:dyDescent="0.25">
      <c r="A1656" s="140"/>
      <c r="B1656" s="137" t="s">
        <v>452</v>
      </c>
      <c r="C1656" s="174"/>
      <c r="D1656" s="121"/>
      <c r="E1656" s="121"/>
    </row>
    <row r="1657" spans="1:6" s="139" customFormat="1" ht="16.149999999999999" customHeight="1" x14ac:dyDescent="0.25">
      <c r="A1657" s="140"/>
      <c r="B1657" s="137" t="s">
        <v>853</v>
      </c>
      <c r="C1657" s="174"/>
      <c r="D1657" s="121"/>
      <c r="E1657" s="121"/>
    </row>
    <row r="1658" spans="1:6" s="139" customFormat="1" ht="16.149999999999999" customHeight="1" x14ac:dyDescent="0.25">
      <c r="A1658" s="140"/>
      <c r="B1658" s="137" t="s">
        <v>854</v>
      </c>
      <c r="C1658" s="174"/>
      <c r="D1658" s="121"/>
      <c r="E1658" s="121"/>
    </row>
    <row r="1659" spans="1:6" s="139" customFormat="1" ht="16.149999999999999" customHeight="1" x14ac:dyDescent="0.25">
      <c r="A1659" s="140" t="s">
        <v>24</v>
      </c>
      <c r="B1659" s="139" t="s">
        <v>855</v>
      </c>
      <c r="C1659" s="174"/>
      <c r="D1659" s="121"/>
      <c r="E1659" s="121"/>
    </row>
    <row r="1660" spans="1:6" s="139" customFormat="1" ht="16.149999999999999" customHeight="1" x14ac:dyDescent="0.25">
      <c r="A1660" s="140"/>
      <c r="B1660" s="139" t="s">
        <v>524</v>
      </c>
      <c r="C1660" s="174"/>
      <c r="D1660" s="121"/>
      <c r="E1660" s="121"/>
    </row>
    <row r="1661" spans="1:6" s="139" customFormat="1" ht="16.149999999999999" customHeight="1" x14ac:dyDescent="0.2">
      <c r="A1661" s="140" t="s">
        <v>57</v>
      </c>
      <c r="B1661" s="139" t="s">
        <v>119</v>
      </c>
      <c r="C1661" s="138">
        <v>8</v>
      </c>
      <c r="D1661" s="171"/>
      <c r="E1661" s="107">
        <f>D1661*C1661</f>
        <v>0</v>
      </c>
    </row>
    <row r="1662" spans="1:6" s="139" customFormat="1" ht="16.149999999999999" customHeight="1" x14ac:dyDescent="0.25">
      <c r="A1662" s="140" t="s">
        <v>24</v>
      </c>
      <c r="B1662" s="139" t="s">
        <v>525</v>
      </c>
      <c r="C1662" s="174"/>
      <c r="D1662" s="121"/>
      <c r="E1662" s="121"/>
    </row>
    <row r="1663" spans="1:6" s="139" customFormat="1" ht="16.149999999999999" customHeight="1" x14ac:dyDescent="0.25">
      <c r="A1663" s="140"/>
      <c r="B1663" s="139" t="s">
        <v>526</v>
      </c>
      <c r="C1663" s="174"/>
      <c r="D1663" s="121"/>
      <c r="E1663" s="121"/>
    </row>
    <row r="1664" spans="1:6" s="139" customFormat="1" ht="16.149999999999999" customHeight="1" x14ac:dyDescent="0.2">
      <c r="A1664" s="140" t="s">
        <v>57</v>
      </c>
      <c r="B1664" s="139" t="s">
        <v>119</v>
      </c>
      <c r="C1664" s="138">
        <v>5</v>
      </c>
      <c r="D1664" s="171"/>
      <c r="E1664" s="107">
        <f>D1664*C1664</f>
        <v>0</v>
      </c>
    </row>
    <row r="1665" spans="1:5" s="139" customFormat="1" ht="16.149999999999999" customHeight="1" x14ac:dyDescent="0.25">
      <c r="A1665" s="140" t="s">
        <v>24</v>
      </c>
      <c r="B1665" s="139" t="s">
        <v>532</v>
      </c>
      <c r="C1665" s="174"/>
      <c r="D1665" s="121"/>
      <c r="E1665" s="121"/>
    </row>
    <row r="1666" spans="1:5" s="139" customFormat="1" ht="16.149999999999999" customHeight="1" x14ac:dyDescent="0.25">
      <c r="A1666" s="140"/>
      <c r="B1666" s="139" t="s">
        <v>531</v>
      </c>
      <c r="C1666" s="174"/>
      <c r="D1666" s="121"/>
      <c r="E1666" s="121"/>
    </row>
    <row r="1667" spans="1:5" s="139" customFormat="1" ht="16.149999999999999" customHeight="1" x14ac:dyDescent="0.2">
      <c r="A1667" s="140" t="s">
        <v>57</v>
      </c>
      <c r="B1667" s="139" t="s">
        <v>119</v>
      </c>
      <c r="C1667" s="138">
        <v>2</v>
      </c>
      <c r="D1667" s="171"/>
      <c r="E1667" s="107">
        <f>D1667*C1667</f>
        <v>0</v>
      </c>
    </row>
    <row r="1668" spans="1:5" s="139" customFormat="1" ht="16.149999999999999" customHeight="1" x14ac:dyDescent="0.25">
      <c r="A1668" s="140"/>
      <c r="B1668" s="165"/>
      <c r="C1668" s="174"/>
      <c r="D1668" s="121"/>
      <c r="E1668" s="121"/>
    </row>
    <row r="1669" spans="1:5" s="139" customFormat="1" ht="16.149999999999999" customHeight="1" x14ac:dyDescent="0.25">
      <c r="A1669" s="140"/>
      <c r="B1669" s="94" t="s">
        <v>453</v>
      </c>
      <c r="C1669" s="174"/>
      <c r="D1669" s="121"/>
      <c r="E1669" s="121"/>
    </row>
    <row r="1670" spans="1:5" s="139" customFormat="1" ht="16.149999999999999" customHeight="1" x14ac:dyDescent="0.25">
      <c r="A1670" s="140"/>
      <c r="B1670" s="137" t="s">
        <v>448</v>
      </c>
      <c r="C1670" s="174"/>
      <c r="D1670" s="121"/>
      <c r="E1670" s="121"/>
    </row>
    <row r="1671" spans="1:5" s="139" customFormat="1" ht="16.149999999999999" customHeight="1" x14ac:dyDescent="0.25">
      <c r="A1671" s="140"/>
      <c r="B1671" s="137" t="s">
        <v>454</v>
      </c>
      <c r="C1671" s="174"/>
      <c r="D1671" s="121"/>
      <c r="E1671" s="121"/>
    </row>
    <row r="1672" spans="1:5" s="139" customFormat="1" ht="16.149999999999999" customHeight="1" x14ac:dyDescent="0.25">
      <c r="A1672" s="140"/>
      <c r="B1672" s="137" t="s">
        <v>455</v>
      </c>
      <c r="C1672" s="174"/>
      <c r="D1672" s="121"/>
      <c r="E1672" s="121"/>
    </row>
    <row r="1673" spans="1:5" s="139" customFormat="1" ht="16.149999999999999" customHeight="1" x14ac:dyDescent="0.25">
      <c r="A1673" s="140"/>
      <c r="B1673" s="137" t="s">
        <v>456</v>
      </c>
      <c r="C1673" s="174"/>
      <c r="D1673" s="121"/>
      <c r="E1673" s="121"/>
    </row>
    <row r="1674" spans="1:5" s="139" customFormat="1" ht="16.149999999999999" customHeight="1" x14ac:dyDescent="0.25">
      <c r="A1674" s="140"/>
      <c r="B1674" s="137" t="s">
        <v>457</v>
      </c>
      <c r="C1674" s="174"/>
      <c r="D1674" s="121"/>
      <c r="E1674" s="121"/>
    </row>
    <row r="1675" spans="1:5" s="139" customFormat="1" ht="16.149999999999999" customHeight="1" x14ac:dyDescent="0.25">
      <c r="A1675" s="140"/>
      <c r="B1675" s="137" t="s">
        <v>458</v>
      </c>
      <c r="C1675" s="174"/>
      <c r="D1675" s="121"/>
      <c r="E1675" s="121"/>
    </row>
    <row r="1676" spans="1:5" s="139" customFormat="1" ht="16.149999999999999" customHeight="1" x14ac:dyDescent="0.25">
      <c r="A1676" s="140" t="s">
        <v>24</v>
      </c>
      <c r="B1676" s="139" t="s">
        <v>535</v>
      </c>
      <c r="C1676" s="174"/>
      <c r="D1676" s="121"/>
      <c r="E1676" s="121"/>
    </row>
    <row r="1677" spans="1:5" s="139" customFormat="1" ht="16.149999999999999" customHeight="1" x14ac:dyDescent="0.25">
      <c r="A1677" s="140"/>
      <c r="B1677" s="139" t="s">
        <v>536</v>
      </c>
      <c r="C1677" s="174"/>
      <c r="D1677" s="121"/>
      <c r="E1677" s="121"/>
    </row>
    <row r="1678" spans="1:5" s="139" customFormat="1" ht="16.149999999999999" customHeight="1" x14ac:dyDescent="0.2">
      <c r="A1678" s="140" t="s">
        <v>57</v>
      </c>
      <c r="B1678" s="139" t="s">
        <v>119</v>
      </c>
      <c r="C1678" s="138">
        <v>2</v>
      </c>
      <c r="D1678" s="171"/>
      <c r="E1678" s="107">
        <f>D1678*C1678</f>
        <v>0</v>
      </c>
    </row>
    <row r="1679" spans="1:5" s="139" customFormat="1" ht="16.149999999999999" customHeight="1" x14ac:dyDescent="0.25">
      <c r="A1679" s="140"/>
      <c r="B1679" s="94"/>
      <c r="C1679" s="174"/>
      <c r="D1679" s="121"/>
      <c r="E1679" s="121"/>
    </row>
    <row r="1680" spans="1:5" s="139" customFormat="1" ht="16.149999999999999" customHeight="1" x14ac:dyDescent="0.25">
      <c r="A1680" s="140"/>
      <c r="B1680" s="94" t="s">
        <v>459</v>
      </c>
      <c r="C1680" s="174"/>
      <c r="D1680" s="121"/>
      <c r="E1680" s="121"/>
    </row>
    <row r="1681" spans="1:5" s="139" customFormat="1" ht="16.149999999999999" customHeight="1" x14ac:dyDescent="0.25">
      <c r="A1681" s="140"/>
      <c r="B1681" s="137" t="s">
        <v>460</v>
      </c>
      <c r="C1681" s="174"/>
      <c r="D1681" s="121"/>
      <c r="E1681" s="121"/>
    </row>
    <row r="1682" spans="1:5" s="139" customFormat="1" ht="16.149999999999999" customHeight="1" x14ac:dyDescent="0.25">
      <c r="A1682" s="140"/>
      <c r="B1682" s="162" t="s">
        <v>857</v>
      </c>
      <c r="C1682" s="174"/>
      <c r="D1682" s="121"/>
      <c r="E1682" s="121"/>
    </row>
    <row r="1683" spans="1:5" s="139" customFormat="1" ht="16.149999999999999" customHeight="1" x14ac:dyDescent="0.25">
      <c r="A1683" s="140"/>
      <c r="B1683" s="137" t="s">
        <v>858</v>
      </c>
      <c r="C1683" s="174"/>
      <c r="D1683" s="121"/>
      <c r="E1683" s="121"/>
    </row>
    <row r="1684" spans="1:5" s="139" customFormat="1" ht="16.149999999999999" customHeight="1" x14ac:dyDescent="0.25">
      <c r="A1684" s="140"/>
      <c r="B1684" s="162" t="s">
        <v>859</v>
      </c>
      <c r="C1684" s="174"/>
      <c r="D1684" s="121"/>
      <c r="E1684" s="121"/>
    </row>
    <row r="1685" spans="1:5" s="139" customFormat="1" ht="16.149999999999999" customHeight="1" x14ac:dyDescent="0.25">
      <c r="A1685" s="140"/>
      <c r="B1685" s="162" t="s">
        <v>860</v>
      </c>
      <c r="C1685" s="174"/>
      <c r="D1685" s="121"/>
      <c r="E1685" s="121"/>
    </row>
    <row r="1686" spans="1:5" s="139" customFormat="1" ht="16.149999999999999" customHeight="1" x14ac:dyDescent="0.25">
      <c r="A1686" s="140"/>
      <c r="B1686" s="162" t="s">
        <v>861</v>
      </c>
      <c r="C1686" s="174"/>
      <c r="D1686" s="121"/>
      <c r="E1686" s="121"/>
    </row>
    <row r="1687" spans="1:5" s="139" customFormat="1" ht="16.149999999999999" customHeight="1" x14ac:dyDescent="0.25">
      <c r="A1687" s="140"/>
      <c r="B1687" s="162" t="s">
        <v>862</v>
      </c>
      <c r="C1687" s="174"/>
      <c r="D1687" s="121"/>
      <c r="E1687" s="121"/>
    </row>
    <row r="1688" spans="1:5" s="139" customFormat="1" ht="16.149999999999999" customHeight="1" x14ac:dyDescent="0.25">
      <c r="A1688" s="140"/>
      <c r="B1688" s="162" t="s">
        <v>863</v>
      </c>
      <c r="C1688" s="174"/>
      <c r="D1688" s="121"/>
      <c r="E1688" s="121"/>
    </row>
    <row r="1689" spans="1:5" s="139" customFormat="1" ht="16.149999999999999" customHeight="1" x14ac:dyDescent="0.25">
      <c r="A1689" s="140" t="s">
        <v>24</v>
      </c>
      <c r="B1689" s="139" t="s">
        <v>527</v>
      </c>
      <c r="C1689" s="174"/>
      <c r="D1689" s="121"/>
      <c r="E1689" s="121"/>
    </row>
    <row r="1690" spans="1:5" s="139" customFormat="1" ht="16.149999999999999" customHeight="1" x14ac:dyDescent="0.25">
      <c r="A1690" s="140"/>
      <c r="B1690" s="139" t="s">
        <v>856</v>
      </c>
      <c r="C1690" s="174"/>
      <c r="D1690" s="121"/>
      <c r="E1690" s="121"/>
    </row>
    <row r="1691" spans="1:5" s="139" customFormat="1" ht="16.149999999999999" customHeight="1" x14ac:dyDescent="0.2">
      <c r="A1691" s="140" t="s">
        <v>57</v>
      </c>
      <c r="B1691" s="139" t="s">
        <v>119</v>
      </c>
      <c r="C1691" s="138">
        <v>5</v>
      </c>
      <c r="D1691" s="171"/>
      <c r="E1691" s="107">
        <f>D1691*C1691</f>
        <v>0</v>
      </c>
    </row>
    <row r="1692" spans="1:5" s="139" customFormat="1" ht="16.149999999999999" customHeight="1" x14ac:dyDescent="0.25">
      <c r="A1692" s="140"/>
      <c r="B1692" s="137"/>
      <c r="C1692" s="174"/>
      <c r="D1692" s="121"/>
      <c r="E1692" s="121"/>
    </row>
    <row r="1693" spans="1:5" s="139" customFormat="1" ht="16.149999999999999" customHeight="1" x14ac:dyDescent="0.25">
      <c r="A1693" s="140"/>
      <c r="B1693" s="94" t="s">
        <v>469</v>
      </c>
      <c r="C1693" s="174"/>
      <c r="D1693" s="121"/>
      <c r="E1693" s="121"/>
    </row>
    <row r="1694" spans="1:5" s="139" customFormat="1" ht="16.149999999999999" customHeight="1" x14ac:dyDescent="0.25">
      <c r="A1694" s="140"/>
      <c r="B1694" s="137" t="s">
        <v>448</v>
      </c>
      <c r="C1694" s="174"/>
      <c r="D1694" s="121"/>
      <c r="E1694" s="121"/>
    </row>
    <row r="1695" spans="1:5" s="139" customFormat="1" ht="16.149999999999999" customHeight="1" x14ac:dyDescent="0.25">
      <c r="A1695" s="140"/>
      <c r="B1695" s="137" t="s">
        <v>470</v>
      </c>
      <c r="C1695" s="174"/>
      <c r="D1695" s="121"/>
      <c r="E1695" s="121"/>
    </row>
    <row r="1696" spans="1:5" s="139" customFormat="1" ht="16.149999999999999" customHeight="1" x14ac:dyDescent="0.25">
      <c r="A1696" s="140"/>
      <c r="B1696" s="137" t="s">
        <v>471</v>
      </c>
      <c r="C1696" s="174"/>
      <c r="D1696" s="121"/>
      <c r="E1696" s="121"/>
    </row>
    <row r="1697" spans="1:5" s="139" customFormat="1" ht="16.149999999999999" customHeight="1" x14ac:dyDescent="0.25">
      <c r="A1697" s="140"/>
      <c r="B1697" s="137" t="s">
        <v>472</v>
      </c>
      <c r="C1697" s="174"/>
      <c r="D1697" s="121"/>
      <c r="E1697" s="121"/>
    </row>
    <row r="1698" spans="1:5" s="139" customFormat="1" ht="16.149999999999999" customHeight="1" x14ac:dyDescent="0.25">
      <c r="A1698" s="140"/>
      <c r="B1698" s="137" t="s">
        <v>473</v>
      </c>
      <c r="C1698" s="174"/>
      <c r="D1698" s="121"/>
      <c r="E1698" s="121"/>
    </row>
    <row r="1699" spans="1:5" s="139" customFormat="1" ht="16.149999999999999" customHeight="1" x14ac:dyDescent="0.25">
      <c r="A1699" s="140"/>
      <c r="B1699" s="137" t="s">
        <v>474</v>
      </c>
      <c r="C1699" s="174"/>
      <c r="D1699" s="121"/>
      <c r="E1699" s="121"/>
    </row>
    <row r="1700" spans="1:5" s="139" customFormat="1" ht="16.149999999999999" customHeight="1" x14ac:dyDescent="0.25">
      <c r="A1700" s="140"/>
      <c r="B1700" s="137" t="s">
        <v>475</v>
      </c>
      <c r="C1700" s="174"/>
      <c r="D1700" s="121"/>
      <c r="E1700" s="121"/>
    </row>
    <row r="1701" spans="1:5" s="139" customFormat="1" ht="16.149999999999999" customHeight="1" x14ac:dyDescent="0.25">
      <c r="A1701" s="140"/>
      <c r="B1701" s="137" t="s">
        <v>476</v>
      </c>
      <c r="C1701" s="174"/>
      <c r="D1701" s="121"/>
      <c r="E1701" s="121"/>
    </row>
    <row r="1702" spans="1:5" s="139" customFormat="1" ht="16.149999999999999" customHeight="1" x14ac:dyDescent="0.25">
      <c r="A1702" s="140"/>
      <c r="B1702" s="137" t="s">
        <v>477</v>
      </c>
      <c r="C1702" s="174"/>
      <c r="D1702" s="121"/>
      <c r="E1702" s="121"/>
    </row>
    <row r="1703" spans="1:5" s="139" customFormat="1" ht="16.149999999999999" customHeight="1" x14ac:dyDescent="0.25">
      <c r="A1703" s="140" t="s">
        <v>24</v>
      </c>
      <c r="B1703" s="139" t="s">
        <v>530</v>
      </c>
      <c r="C1703" s="174"/>
      <c r="D1703" s="121"/>
      <c r="E1703" s="121"/>
    </row>
    <row r="1704" spans="1:5" s="139" customFormat="1" ht="16.149999999999999" customHeight="1" x14ac:dyDescent="0.25">
      <c r="A1704" s="140"/>
      <c r="B1704" s="139" t="s">
        <v>531</v>
      </c>
      <c r="C1704" s="174"/>
      <c r="D1704" s="121"/>
      <c r="E1704" s="121"/>
    </row>
    <row r="1705" spans="1:5" s="139" customFormat="1" ht="16.149999999999999" customHeight="1" x14ac:dyDescent="0.2">
      <c r="A1705" s="140" t="s">
        <v>57</v>
      </c>
      <c r="B1705" s="139" t="s">
        <v>119</v>
      </c>
      <c r="C1705" s="138">
        <v>3</v>
      </c>
      <c r="D1705" s="171"/>
      <c r="E1705" s="107">
        <f>D1705*C1705</f>
        <v>0</v>
      </c>
    </row>
    <row r="1706" spans="1:5" s="139" customFormat="1" ht="16.149999999999999" customHeight="1" x14ac:dyDescent="0.25">
      <c r="A1706" s="140"/>
      <c r="B1706" s="165"/>
      <c r="C1706" s="174"/>
      <c r="D1706" s="121"/>
      <c r="E1706" s="121"/>
    </row>
    <row r="1707" spans="1:5" s="139" customFormat="1" ht="16.149999999999999" customHeight="1" x14ac:dyDescent="0.25">
      <c r="A1707" s="140"/>
      <c r="B1707" s="94" t="s">
        <v>478</v>
      </c>
      <c r="C1707" s="174"/>
      <c r="D1707" s="121"/>
      <c r="E1707" s="121"/>
    </row>
    <row r="1708" spans="1:5" s="139" customFormat="1" ht="16.149999999999999" customHeight="1" x14ac:dyDescent="0.25">
      <c r="A1708" s="140"/>
      <c r="B1708" s="137" t="s">
        <v>479</v>
      </c>
      <c r="C1708" s="174"/>
      <c r="D1708" s="121"/>
      <c r="E1708" s="121"/>
    </row>
    <row r="1709" spans="1:5" s="139" customFormat="1" ht="16.149999999999999" customHeight="1" x14ac:dyDescent="0.25">
      <c r="A1709" s="140"/>
      <c r="B1709" s="137" t="s">
        <v>480</v>
      </c>
      <c r="C1709" s="174"/>
      <c r="D1709" s="121"/>
      <c r="E1709" s="121"/>
    </row>
    <row r="1710" spans="1:5" s="139" customFormat="1" ht="16.149999999999999" customHeight="1" x14ac:dyDescent="0.25">
      <c r="A1710" s="140"/>
      <c r="B1710" s="137" t="s">
        <v>1135</v>
      </c>
      <c r="C1710" s="174"/>
      <c r="D1710" s="121"/>
      <c r="E1710" s="121"/>
    </row>
    <row r="1711" spans="1:5" s="139" customFormat="1" ht="16.149999999999999" customHeight="1" x14ac:dyDescent="0.25">
      <c r="A1711" s="140"/>
      <c r="B1711" s="137" t="s">
        <v>1136</v>
      </c>
      <c r="C1711" s="174"/>
      <c r="D1711" s="121"/>
      <c r="E1711" s="121"/>
    </row>
    <row r="1712" spans="1:5" s="139" customFormat="1" ht="16.149999999999999" customHeight="1" x14ac:dyDescent="0.25">
      <c r="A1712" s="140"/>
      <c r="B1712" s="137" t="s">
        <v>481</v>
      </c>
      <c r="C1712" s="174"/>
      <c r="D1712" s="121"/>
      <c r="E1712" s="121"/>
    </row>
    <row r="1713" spans="1:5" s="139" customFormat="1" ht="16.149999999999999" customHeight="1" x14ac:dyDescent="0.25">
      <c r="A1713" s="140"/>
      <c r="B1713" s="137" t="s">
        <v>482</v>
      </c>
      <c r="C1713" s="174"/>
      <c r="D1713" s="121"/>
      <c r="E1713" s="121"/>
    </row>
    <row r="1714" spans="1:5" s="139" customFormat="1" ht="16.149999999999999" customHeight="1" x14ac:dyDescent="0.25">
      <c r="A1714" s="140" t="s">
        <v>24</v>
      </c>
      <c r="B1714" s="139" t="s">
        <v>534</v>
      </c>
      <c r="C1714" s="174"/>
      <c r="D1714" s="121"/>
      <c r="E1714" s="121"/>
    </row>
    <row r="1715" spans="1:5" s="139" customFormat="1" ht="16.149999999999999" customHeight="1" x14ac:dyDescent="0.25">
      <c r="A1715" s="140"/>
      <c r="B1715" s="139" t="s">
        <v>533</v>
      </c>
      <c r="C1715" s="174"/>
      <c r="D1715" s="121"/>
      <c r="E1715" s="121"/>
    </row>
    <row r="1716" spans="1:5" s="139" customFormat="1" ht="16.149999999999999" customHeight="1" x14ac:dyDescent="0.2">
      <c r="A1716" s="140" t="s">
        <v>57</v>
      </c>
      <c r="B1716" s="139" t="s">
        <v>119</v>
      </c>
      <c r="C1716" s="138">
        <v>1</v>
      </c>
      <c r="D1716" s="171"/>
      <c r="E1716" s="107">
        <f>D1716*C1716</f>
        <v>0</v>
      </c>
    </row>
    <row r="1717" spans="1:5" s="139" customFormat="1" ht="16.149999999999999" customHeight="1" x14ac:dyDescent="0.25">
      <c r="A1717" s="140"/>
      <c r="B1717" s="94"/>
      <c r="C1717" s="174"/>
      <c r="D1717" s="121"/>
      <c r="E1717" s="121"/>
    </row>
    <row r="1718" spans="1:5" s="139" customFormat="1" ht="16.149999999999999" customHeight="1" x14ac:dyDescent="0.25">
      <c r="A1718" s="706"/>
      <c r="B1718" s="707" t="s">
        <v>483</v>
      </c>
      <c r="C1718" s="708"/>
      <c r="D1718" s="121"/>
      <c r="E1718" s="121"/>
    </row>
    <row r="1719" spans="1:5" s="139" customFormat="1" ht="16.149999999999999" customHeight="1" x14ac:dyDescent="0.25">
      <c r="A1719" s="706"/>
      <c r="B1719" s="709" t="s">
        <v>448</v>
      </c>
      <c r="C1719" s="708"/>
      <c r="D1719" s="121"/>
      <c r="E1719" s="121"/>
    </row>
    <row r="1720" spans="1:5" s="139" customFormat="1" ht="16.149999999999999" customHeight="1" x14ac:dyDescent="0.25">
      <c r="A1720" s="706"/>
      <c r="B1720" s="709" t="s">
        <v>484</v>
      </c>
      <c r="C1720" s="708"/>
      <c r="D1720" s="121"/>
      <c r="E1720" s="121"/>
    </row>
    <row r="1721" spans="1:5" s="139" customFormat="1" ht="16.149999999999999" customHeight="1" x14ac:dyDescent="0.25">
      <c r="A1721" s="706"/>
      <c r="B1721" s="709" t="s">
        <v>485</v>
      </c>
      <c r="C1721" s="708"/>
      <c r="D1721" s="121"/>
      <c r="E1721" s="121"/>
    </row>
    <row r="1722" spans="1:5" s="139" customFormat="1" ht="16.149999999999999" customHeight="1" x14ac:dyDescent="0.25">
      <c r="A1722" s="706"/>
      <c r="B1722" s="709" t="s">
        <v>486</v>
      </c>
      <c r="C1722" s="708"/>
      <c r="D1722" s="121"/>
      <c r="E1722" s="121"/>
    </row>
    <row r="1723" spans="1:5" s="139" customFormat="1" ht="16.149999999999999" customHeight="1" x14ac:dyDescent="0.25">
      <c r="A1723" s="706"/>
      <c r="B1723" s="709" t="s">
        <v>487</v>
      </c>
      <c r="C1723" s="708"/>
      <c r="D1723" s="121"/>
      <c r="E1723" s="121"/>
    </row>
    <row r="1724" spans="1:5" s="139" customFormat="1" ht="16.149999999999999" customHeight="1" x14ac:dyDescent="0.25">
      <c r="A1724" s="706"/>
      <c r="B1724" s="709" t="s">
        <v>488</v>
      </c>
      <c r="C1724" s="708"/>
      <c r="D1724" s="121"/>
      <c r="E1724" s="121"/>
    </row>
    <row r="1725" spans="1:5" s="139" customFormat="1" ht="16.149999999999999" customHeight="1" x14ac:dyDescent="0.25">
      <c r="A1725" s="706"/>
      <c r="B1725" s="709" t="s">
        <v>489</v>
      </c>
      <c r="C1725" s="708"/>
      <c r="D1725" s="121"/>
      <c r="E1725" s="121"/>
    </row>
    <row r="1726" spans="1:5" s="139" customFormat="1" ht="16.149999999999999" customHeight="1" x14ac:dyDescent="0.25">
      <c r="A1726" s="706"/>
      <c r="B1726" s="709" t="s">
        <v>864</v>
      </c>
      <c r="C1726" s="708"/>
      <c r="D1726" s="121"/>
      <c r="E1726" s="121"/>
    </row>
    <row r="1727" spans="1:5" s="139" customFormat="1" ht="16.149999999999999" customHeight="1" x14ac:dyDescent="0.25">
      <c r="A1727" s="706"/>
      <c r="B1727" s="710" t="s">
        <v>865</v>
      </c>
      <c r="C1727" s="708"/>
      <c r="D1727" s="121"/>
      <c r="E1727" s="121"/>
    </row>
    <row r="1728" spans="1:5" s="139" customFormat="1" ht="16.149999999999999" customHeight="1" x14ac:dyDescent="0.25">
      <c r="A1728" s="706"/>
      <c r="B1728" s="709" t="s">
        <v>866</v>
      </c>
      <c r="C1728" s="708"/>
      <c r="D1728" s="121"/>
      <c r="E1728" s="121"/>
    </row>
    <row r="1729" spans="1:5" s="139" customFormat="1" ht="16.149999999999999" customHeight="1" x14ac:dyDescent="0.25">
      <c r="A1729" s="706"/>
      <c r="B1729" s="709" t="s">
        <v>867</v>
      </c>
      <c r="C1729" s="708"/>
      <c r="D1729" s="121"/>
      <c r="E1729" s="121"/>
    </row>
    <row r="1730" spans="1:5" s="139" customFormat="1" ht="16.149999999999999" customHeight="1" x14ac:dyDescent="0.25">
      <c r="A1730" s="706"/>
      <c r="B1730" s="709" t="s">
        <v>868</v>
      </c>
      <c r="C1730" s="708"/>
      <c r="D1730" s="121"/>
      <c r="E1730" s="121"/>
    </row>
    <row r="1731" spans="1:5" s="139" customFormat="1" ht="16.149999999999999" customHeight="1" x14ac:dyDescent="0.25">
      <c r="A1731" s="706"/>
      <c r="B1731" s="709" t="s">
        <v>869</v>
      </c>
      <c r="C1731" s="708"/>
      <c r="D1731" s="121"/>
      <c r="E1731" s="121"/>
    </row>
    <row r="1732" spans="1:5" s="139" customFormat="1" ht="16.149999999999999" customHeight="1" x14ac:dyDescent="0.25">
      <c r="A1732" s="706"/>
      <c r="B1732" s="709" t="s">
        <v>870</v>
      </c>
      <c r="C1732" s="708"/>
      <c r="D1732" s="121"/>
      <c r="E1732" s="121"/>
    </row>
    <row r="1733" spans="1:5" s="139" customFormat="1" ht="16.149999999999999" customHeight="1" x14ac:dyDescent="0.25">
      <c r="A1733" s="706"/>
      <c r="B1733" s="710" t="s">
        <v>1323</v>
      </c>
      <c r="C1733" s="708"/>
      <c r="D1733" s="121"/>
      <c r="E1733" s="121"/>
    </row>
    <row r="1734" spans="1:5" s="139" customFormat="1" ht="16.149999999999999" customHeight="1" x14ac:dyDescent="0.25">
      <c r="A1734" s="706"/>
      <c r="B1734" s="710" t="s">
        <v>1321</v>
      </c>
      <c r="C1734" s="708"/>
      <c r="D1734" s="121"/>
      <c r="E1734" s="121"/>
    </row>
    <row r="1735" spans="1:5" s="139" customFormat="1" ht="16.149999999999999" customHeight="1" x14ac:dyDescent="0.25">
      <c r="A1735" s="706"/>
      <c r="B1735" s="710" t="s">
        <v>1322</v>
      </c>
      <c r="C1735" s="708"/>
      <c r="D1735" s="121"/>
      <c r="E1735" s="121"/>
    </row>
    <row r="1736" spans="1:5" s="139" customFormat="1" ht="16.149999999999999" customHeight="1" x14ac:dyDescent="0.25">
      <c r="A1736" s="706" t="s">
        <v>24</v>
      </c>
      <c r="B1736" s="709" t="s">
        <v>540</v>
      </c>
      <c r="C1736" s="708"/>
      <c r="D1736" s="121"/>
      <c r="E1736" s="121"/>
    </row>
    <row r="1737" spans="1:5" s="139" customFormat="1" ht="16.149999999999999" customHeight="1" x14ac:dyDescent="0.25">
      <c r="A1737" s="706"/>
      <c r="B1737" s="709" t="s">
        <v>541</v>
      </c>
      <c r="C1737" s="708"/>
      <c r="D1737" s="121"/>
      <c r="E1737" s="121"/>
    </row>
    <row r="1738" spans="1:5" s="139" customFormat="1" ht="16.149999999999999" customHeight="1" x14ac:dyDescent="0.2">
      <c r="A1738" s="706" t="s">
        <v>57</v>
      </c>
      <c r="B1738" s="709" t="s">
        <v>119</v>
      </c>
      <c r="C1738" s="711">
        <v>1</v>
      </c>
      <c r="D1738" s="171"/>
      <c r="E1738" s="107">
        <f>D1738*C1738</f>
        <v>0</v>
      </c>
    </row>
    <row r="1739" spans="1:5" s="139" customFormat="1" ht="16.149999999999999" customHeight="1" x14ac:dyDescent="0.25">
      <c r="A1739" s="706" t="s">
        <v>24</v>
      </c>
      <c r="B1739" s="709" t="s">
        <v>542</v>
      </c>
      <c r="C1739" s="708"/>
      <c r="D1739" s="121"/>
      <c r="E1739" s="121"/>
    </row>
    <row r="1740" spans="1:5" s="139" customFormat="1" ht="16.149999999999999" customHeight="1" x14ac:dyDescent="0.25">
      <c r="A1740" s="706"/>
      <c r="B1740" s="709" t="s">
        <v>531</v>
      </c>
      <c r="C1740" s="708"/>
      <c r="D1740" s="121"/>
      <c r="E1740" s="121"/>
    </row>
    <row r="1741" spans="1:5" s="139" customFormat="1" ht="16.149999999999999" customHeight="1" x14ac:dyDescent="0.2">
      <c r="A1741" s="706" t="s">
        <v>57</v>
      </c>
      <c r="B1741" s="709" t="s">
        <v>119</v>
      </c>
      <c r="C1741" s="711">
        <v>1</v>
      </c>
      <c r="D1741" s="171"/>
      <c r="E1741" s="107">
        <f>D1741*C1741</f>
        <v>0</v>
      </c>
    </row>
    <row r="1742" spans="1:5" s="139" customFormat="1" ht="16.149999999999999" customHeight="1" x14ac:dyDescent="0.25">
      <c r="A1742" s="706" t="s">
        <v>24</v>
      </c>
      <c r="B1742" s="709" t="s">
        <v>1248</v>
      </c>
      <c r="C1742" s="708"/>
      <c r="D1742" s="121"/>
      <c r="E1742" s="121"/>
    </row>
    <row r="1743" spans="1:5" s="139" customFormat="1" ht="16.149999999999999" customHeight="1" x14ac:dyDescent="0.25">
      <c r="A1743" s="706"/>
      <c r="B1743" s="709" t="s">
        <v>871</v>
      </c>
      <c r="C1743" s="708"/>
      <c r="D1743" s="121"/>
      <c r="E1743" s="121"/>
    </row>
    <row r="1744" spans="1:5" s="139" customFormat="1" ht="16.149999999999999" customHeight="1" x14ac:dyDescent="0.25">
      <c r="A1744" s="706"/>
      <c r="B1744" s="709" t="s">
        <v>543</v>
      </c>
      <c r="C1744" s="708"/>
      <c r="D1744" s="121"/>
      <c r="E1744" s="121"/>
    </row>
    <row r="1745" spans="1:5" s="139" customFormat="1" ht="16.149999999999999" customHeight="1" x14ac:dyDescent="0.2">
      <c r="A1745" s="706" t="s">
        <v>57</v>
      </c>
      <c r="B1745" s="709" t="s">
        <v>119</v>
      </c>
      <c r="C1745" s="711">
        <v>2</v>
      </c>
      <c r="D1745" s="171"/>
      <c r="E1745" s="107">
        <f>D1745*C1745</f>
        <v>0</v>
      </c>
    </row>
    <row r="1746" spans="1:5" s="139" customFormat="1" ht="15" x14ac:dyDescent="0.25">
      <c r="A1746" s="706"/>
      <c r="B1746" s="712"/>
      <c r="C1746" s="708"/>
      <c r="D1746" s="121"/>
      <c r="E1746" s="121"/>
    </row>
    <row r="1747" spans="1:5" s="139" customFormat="1" ht="15" x14ac:dyDescent="0.25">
      <c r="A1747" s="140"/>
      <c r="B1747" s="94" t="s">
        <v>723</v>
      </c>
      <c r="C1747" s="174"/>
      <c r="D1747" s="121"/>
      <c r="E1747" s="121"/>
    </row>
    <row r="1748" spans="1:5" s="139" customFormat="1" ht="15" x14ac:dyDescent="0.25">
      <c r="A1748" s="140" t="s">
        <v>24</v>
      </c>
      <c r="B1748" s="137" t="s">
        <v>1251</v>
      </c>
      <c r="C1748" s="174"/>
      <c r="D1748" s="121"/>
      <c r="E1748" s="121"/>
    </row>
    <row r="1749" spans="1:5" s="139" customFormat="1" ht="15" x14ac:dyDescent="0.25">
      <c r="A1749" s="140"/>
      <c r="B1749" s="137" t="s">
        <v>872</v>
      </c>
      <c r="C1749" s="174"/>
      <c r="D1749" s="121"/>
      <c r="E1749" s="121"/>
    </row>
    <row r="1750" spans="1:5" s="139" customFormat="1" ht="15" x14ac:dyDescent="0.25">
      <c r="A1750" s="140"/>
      <c r="B1750" s="137" t="s">
        <v>873</v>
      </c>
      <c r="C1750" s="174"/>
      <c r="D1750" s="121"/>
      <c r="E1750" s="121"/>
    </row>
    <row r="1751" spans="1:5" s="139" customFormat="1" ht="15" x14ac:dyDescent="0.25">
      <c r="A1751" s="140"/>
      <c r="B1751" s="137" t="s">
        <v>874</v>
      </c>
      <c r="C1751" s="174"/>
      <c r="D1751" s="121"/>
      <c r="E1751" s="121"/>
    </row>
    <row r="1752" spans="1:5" s="139" customFormat="1" ht="15" x14ac:dyDescent="0.25">
      <c r="A1752" s="140"/>
      <c r="B1752" s="137" t="s">
        <v>875</v>
      </c>
      <c r="C1752" s="174"/>
      <c r="D1752" s="121"/>
      <c r="E1752" s="121"/>
    </row>
    <row r="1753" spans="1:5" s="139" customFormat="1" ht="15" x14ac:dyDescent="0.25">
      <c r="A1753" s="140"/>
      <c r="B1753" s="137" t="s">
        <v>876</v>
      </c>
      <c r="C1753" s="174"/>
      <c r="D1753" s="121"/>
      <c r="E1753" s="121"/>
    </row>
    <row r="1754" spans="1:5" s="139" customFormat="1" ht="15" x14ac:dyDescent="0.25">
      <c r="A1754" s="140"/>
      <c r="B1754" s="137" t="s">
        <v>1249</v>
      </c>
      <c r="C1754" s="174"/>
      <c r="D1754" s="121"/>
      <c r="E1754" s="121"/>
    </row>
    <row r="1755" spans="1:5" s="139" customFormat="1" ht="15" x14ac:dyDescent="0.25">
      <c r="A1755" s="140"/>
      <c r="B1755" s="137" t="s">
        <v>1250</v>
      </c>
      <c r="C1755" s="174"/>
      <c r="D1755" s="121"/>
      <c r="E1755" s="121"/>
    </row>
    <row r="1756" spans="1:5" s="139" customFormat="1" ht="15" x14ac:dyDescent="0.25">
      <c r="A1756" s="140"/>
      <c r="B1756" s="137" t="s">
        <v>877</v>
      </c>
      <c r="C1756" s="174"/>
      <c r="D1756" s="121"/>
      <c r="E1756" s="121"/>
    </row>
    <row r="1757" spans="1:5" s="139" customFormat="1" ht="15" x14ac:dyDescent="0.25">
      <c r="A1757" s="140"/>
      <c r="B1757" s="137" t="s">
        <v>878</v>
      </c>
      <c r="C1757" s="174"/>
      <c r="D1757" s="121"/>
      <c r="E1757" s="121"/>
    </row>
    <row r="1758" spans="1:5" s="139" customFormat="1" ht="16.149999999999999" customHeight="1" x14ac:dyDescent="0.25">
      <c r="A1758" s="140"/>
      <c r="B1758" s="94"/>
      <c r="C1758" s="174"/>
      <c r="D1758" s="121"/>
      <c r="E1758" s="121"/>
    </row>
    <row r="1759" spans="1:5" s="139" customFormat="1" ht="16.149999999999999" customHeight="1" x14ac:dyDescent="0.25">
      <c r="A1759" s="140"/>
      <c r="B1759" s="94" t="s">
        <v>547</v>
      </c>
      <c r="C1759" s="174"/>
      <c r="D1759" s="121"/>
      <c r="E1759" s="121"/>
    </row>
    <row r="1760" spans="1:5" s="139" customFormat="1" ht="16.149999999999999" customHeight="1" x14ac:dyDescent="0.25">
      <c r="A1760" s="140"/>
      <c r="B1760" s="94"/>
      <c r="C1760" s="174"/>
      <c r="D1760" s="121"/>
      <c r="E1760" s="121"/>
    </row>
    <row r="1761" spans="1:5" s="139" customFormat="1" ht="13.15" customHeight="1" x14ac:dyDescent="0.25">
      <c r="A1761" s="140"/>
      <c r="B1761" s="94" t="s">
        <v>30</v>
      </c>
      <c r="C1761" s="174"/>
      <c r="D1761" s="121"/>
      <c r="E1761" s="121"/>
    </row>
    <row r="1762" spans="1:5" s="139" customFormat="1" ht="13.15" customHeight="1" x14ac:dyDescent="0.25">
      <c r="A1762" s="140" t="s">
        <v>24</v>
      </c>
      <c r="B1762" s="137" t="s">
        <v>817</v>
      </c>
      <c r="C1762" s="174"/>
      <c r="D1762" s="121"/>
      <c r="E1762" s="121"/>
    </row>
    <row r="1763" spans="1:5" s="139" customFormat="1" ht="13.15" customHeight="1" x14ac:dyDescent="0.25">
      <c r="A1763" s="140"/>
      <c r="B1763" s="137" t="s">
        <v>1324</v>
      </c>
      <c r="C1763" s="174"/>
      <c r="D1763" s="121"/>
      <c r="E1763" s="121"/>
    </row>
    <row r="1764" spans="1:5" s="139" customFormat="1" ht="13.15" customHeight="1" x14ac:dyDescent="0.25">
      <c r="A1764" s="140"/>
      <c r="B1764" s="137" t="s">
        <v>1325</v>
      </c>
      <c r="C1764" s="174"/>
      <c r="D1764" s="121"/>
      <c r="E1764" s="121"/>
    </row>
    <row r="1765" spans="1:5" s="139" customFormat="1" ht="16.149999999999999" customHeight="1" x14ac:dyDescent="0.25">
      <c r="A1765" s="140"/>
      <c r="B1765" s="94"/>
      <c r="C1765" s="174"/>
      <c r="D1765" s="121"/>
      <c r="E1765" s="121"/>
    </row>
    <row r="1766" spans="1:5" s="139" customFormat="1" ht="16.149999999999999" customHeight="1" x14ac:dyDescent="0.25">
      <c r="A1766" s="706">
        <v>2</v>
      </c>
      <c r="B1766" s="707" t="s">
        <v>490</v>
      </c>
      <c r="C1766" s="708"/>
      <c r="D1766" s="121"/>
      <c r="E1766" s="121"/>
    </row>
    <row r="1767" spans="1:5" s="139" customFormat="1" ht="16.149999999999999" customHeight="1" x14ac:dyDescent="0.25">
      <c r="A1767" s="706"/>
      <c r="B1767" s="709" t="s">
        <v>1098</v>
      </c>
      <c r="C1767" s="708"/>
      <c r="D1767" s="121"/>
      <c r="E1767" s="121"/>
    </row>
    <row r="1768" spans="1:5" s="139" customFormat="1" ht="16.149999999999999" customHeight="1" x14ac:dyDescent="0.25">
      <c r="A1768" s="706"/>
      <c r="B1768" s="709" t="s">
        <v>1099</v>
      </c>
      <c r="C1768" s="708"/>
      <c r="D1768" s="121"/>
      <c r="E1768" s="121"/>
    </row>
    <row r="1769" spans="1:5" s="139" customFormat="1" ht="16.149999999999999" customHeight="1" x14ac:dyDescent="0.25">
      <c r="A1769" s="706"/>
      <c r="B1769" s="709" t="s">
        <v>1100</v>
      </c>
      <c r="C1769" s="708"/>
      <c r="D1769" s="121"/>
      <c r="E1769" s="121"/>
    </row>
    <row r="1770" spans="1:5" s="139" customFormat="1" ht="16.149999999999999" customHeight="1" x14ac:dyDescent="0.25">
      <c r="A1770" s="706"/>
      <c r="B1770" s="709" t="s">
        <v>1091</v>
      </c>
      <c r="C1770" s="708"/>
      <c r="D1770" s="121"/>
      <c r="E1770" s="121"/>
    </row>
    <row r="1771" spans="1:5" s="139" customFormat="1" ht="16.149999999999999" customHeight="1" x14ac:dyDescent="0.25">
      <c r="A1771" s="706"/>
      <c r="B1771" s="709" t="s">
        <v>1092</v>
      </c>
      <c r="C1771" s="708"/>
      <c r="D1771" s="121"/>
      <c r="E1771" s="121"/>
    </row>
    <row r="1772" spans="1:5" s="139" customFormat="1" ht="16.149999999999999" customHeight="1" x14ac:dyDescent="0.25">
      <c r="A1772" s="706"/>
      <c r="B1772" s="709" t="s">
        <v>509</v>
      </c>
      <c r="C1772" s="708"/>
      <c r="D1772" s="121"/>
      <c r="E1772" s="121"/>
    </row>
    <row r="1773" spans="1:5" s="139" customFormat="1" ht="16.149999999999999" customHeight="1" x14ac:dyDescent="0.25">
      <c r="A1773" s="706"/>
      <c r="B1773" s="709" t="s">
        <v>1093</v>
      </c>
      <c r="C1773" s="708"/>
      <c r="D1773" s="121"/>
      <c r="E1773" s="121"/>
    </row>
    <row r="1774" spans="1:5" s="139" customFormat="1" ht="16.149999999999999" customHeight="1" x14ac:dyDescent="0.25">
      <c r="A1774" s="706"/>
      <c r="B1774" s="709" t="s">
        <v>1094</v>
      </c>
      <c r="C1774" s="708"/>
      <c r="D1774" s="121"/>
      <c r="E1774" s="121"/>
    </row>
    <row r="1775" spans="1:5" s="139" customFormat="1" ht="16.149999999999999" customHeight="1" x14ac:dyDescent="0.25">
      <c r="A1775" s="706"/>
      <c r="B1775" s="709" t="s">
        <v>1101</v>
      </c>
      <c r="C1775" s="708"/>
      <c r="D1775" s="121"/>
      <c r="E1775" s="121"/>
    </row>
    <row r="1776" spans="1:5" s="139" customFormat="1" ht="16.149999999999999" customHeight="1" x14ac:dyDescent="0.25">
      <c r="A1776" s="706"/>
      <c r="B1776" s="709" t="s">
        <v>1102</v>
      </c>
      <c r="C1776" s="708"/>
      <c r="D1776" s="121"/>
      <c r="E1776" s="121"/>
    </row>
    <row r="1777" spans="1:5" s="139" customFormat="1" ht="16.149999999999999" customHeight="1" x14ac:dyDescent="0.25">
      <c r="A1777" s="706"/>
      <c r="B1777" s="709" t="s">
        <v>1095</v>
      </c>
      <c r="C1777" s="708"/>
      <c r="D1777" s="121"/>
      <c r="E1777" s="121"/>
    </row>
    <row r="1778" spans="1:5" s="139" customFormat="1" ht="16.149999999999999" customHeight="1" x14ac:dyDescent="0.25">
      <c r="A1778" s="706"/>
      <c r="B1778" s="709" t="s">
        <v>1103</v>
      </c>
      <c r="C1778" s="708"/>
      <c r="D1778" s="121"/>
      <c r="E1778" s="121"/>
    </row>
    <row r="1779" spans="1:5" s="139" customFormat="1" ht="16.149999999999999" customHeight="1" x14ac:dyDescent="0.25">
      <c r="A1779" s="706"/>
      <c r="B1779" s="709" t="s">
        <v>493</v>
      </c>
      <c r="C1779" s="708"/>
      <c r="D1779" s="121"/>
      <c r="E1779" s="121"/>
    </row>
    <row r="1780" spans="1:5" s="139" customFormat="1" ht="16.149999999999999" customHeight="1" x14ac:dyDescent="0.25">
      <c r="A1780" s="706"/>
      <c r="B1780" s="709" t="s">
        <v>1105</v>
      </c>
      <c r="C1780" s="708"/>
      <c r="D1780" s="121"/>
      <c r="E1780" s="121"/>
    </row>
    <row r="1781" spans="1:5" s="139" customFormat="1" ht="16.149999999999999" customHeight="1" x14ac:dyDescent="0.25">
      <c r="A1781" s="706"/>
      <c r="B1781" s="709" t="s">
        <v>1104</v>
      </c>
      <c r="C1781" s="708"/>
      <c r="D1781" s="121"/>
      <c r="E1781" s="121"/>
    </row>
    <row r="1782" spans="1:5" s="139" customFormat="1" ht="16.149999999999999" customHeight="1" x14ac:dyDescent="0.25">
      <c r="A1782" s="706"/>
      <c r="B1782" s="709" t="s">
        <v>1096</v>
      </c>
      <c r="C1782" s="708"/>
      <c r="D1782" s="121"/>
      <c r="E1782" s="121"/>
    </row>
    <row r="1783" spans="1:5" s="139" customFormat="1" ht="16.149999999999999" customHeight="1" x14ac:dyDescent="0.25">
      <c r="A1783" s="706"/>
      <c r="B1783" s="709" t="s">
        <v>1106</v>
      </c>
      <c r="C1783" s="708"/>
      <c r="D1783" s="121"/>
      <c r="E1783" s="121"/>
    </row>
    <row r="1784" spans="1:5" s="139" customFormat="1" ht="16.149999999999999" customHeight="1" x14ac:dyDescent="0.25">
      <c r="A1784" s="706"/>
      <c r="B1784" s="709" t="s">
        <v>1107</v>
      </c>
      <c r="C1784" s="708"/>
      <c r="D1784" s="121"/>
      <c r="E1784" s="121"/>
    </row>
    <row r="1785" spans="1:5" s="139" customFormat="1" ht="16.149999999999999" customHeight="1" x14ac:dyDescent="0.25">
      <c r="A1785" s="706"/>
      <c r="B1785" s="709" t="s">
        <v>1097</v>
      </c>
      <c r="C1785" s="708"/>
      <c r="D1785" s="121"/>
      <c r="E1785" s="121"/>
    </row>
    <row r="1786" spans="1:5" s="139" customFormat="1" ht="16.149999999999999" customHeight="1" x14ac:dyDescent="0.25">
      <c r="A1786" s="706" t="s">
        <v>24</v>
      </c>
      <c r="B1786" s="709" t="s">
        <v>1108</v>
      </c>
      <c r="C1786" s="708"/>
      <c r="D1786" s="121"/>
      <c r="E1786" s="121"/>
    </row>
    <row r="1787" spans="1:5" s="139" customFormat="1" ht="16.149999999999999" customHeight="1" x14ac:dyDescent="0.25">
      <c r="A1787" s="706"/>
      <c r="B1787" s="709" t="s">
        <v>1109</v>
      </c>
      <c r="C1787" s="708"/>
      <c r="D1787" s="121"/>
      <c r="E1787" s="121"/>
    </row>
    <row r="1788" spans="1:5" s="139" customFormat="1" ht="16.149999999999999" customHeight="1" x14ac:dyDescent="0.25">
      <c r="A1788" s="706"/>
      <c r="B1788" s="709" t="s">
        <v>548</v>
      </c>
      <c r="C1788" s="708"/>
      <c r="D1788" s="121"/>
      <c r="E1788" s="121"/>
    </row>
    <row r="1789" spans="1:5" s="139" customFormat="1" ht="16.149999999999999" customHeight="1" x14ac:dyDescent="0.25">
      <c r="A1789" s="706" t="s">
        <v>57</v>
      </c>
      <c r="B1789" s="709" t="s">
        <v>119</v>
      </c>
      <c r="C1789" s="711">
        <v>2</v>
      </c>
      <c r="D1789" s="171"/>
      <c r="E1789" s="107">
        <f>D1789*C1789</f>
        <v>0</v>
      </c>
    </row>
    <row r="1790" spans="1:5" s="139" customFormat="1" ht="16.149999999999999" customHeight="1" x14ac:dyDescent="0.25">
      <c r="A1790" s="706" t="s">
        <v>24</v>
      </c>
      <c r="B1790" s="709" t="s">
        <v>1110</v>
      </c>
      <c r="C1790" s="708"/>
      <c r="D1790" s="121"/>
      <c r="E1790" s="121"/>
    </row>
    <row r="1791" spans="1:5" s="139" customFormat="1" ht="16.149999999999999" customHeight="1" x14ac:dyDescent="0.25">
      <c r="A1791" s="706"/>
      <c r="B1791" s="709" t="s">
        <v>1109</v>
      </c>
      <c r="C1791" s="708"/>
      <c r="D1791" s="121"/>
      <c r="E1791" s="121"/>
    </row>
    <row r="1792" spans="1:5" s="139" customFormat="1" ht="16.149999999999999" customHeight="1" x14ac:dyDescent="0.25">
      <c r="A1792" s="706"/>
      <c r="B1792" s="709" t="s">
        <v>551</v>
      </c>
      <c r="C1792" s="708"/>
      <c r="D1792" s="121"/>
      <c r="E1792" s="121"/>
    </row>
    <row r="1793" spans="1:5" s="139" customFormat="1" ht="16.149999999999999" customHeight="1" x14ac:dyDescent="0.25">
      <c r="A1793" s="706" t="s">
        <v>57</v>
      </c>
      <c r="B1793" s="709" t="s">
        <v>119</v>
      </c>
      <c r="C1793" s="711">
        <v>1</v>
      </c>
      <c r="D1793" s="171"/>
      <c r="E1793" s="107">
        <f>D1793*C1793</f>
        <v>0</v>
      </c>
    </row>
    <row r="1794" spans="1:5" s="139" customFormat="1" ht="16.149999999999999" customHeight="1" x14ac:dyDescent="0.25">
      <c r="A1794" s="706" t="s">
        <v>24</v>
      </c>
      <c r="B1794" s="709" t="s">
        <v>1111</v>
      </c>
      <c r="C1794" s="708"/>
      <c r="D1794" s="121"/>
      <c r="E1794" s="121"/>
    </row>
    <row r="1795" spans="1:5" s="139" customFormat="1" ht="16.149999999999999" customHeight="1" x14ac:dyDescent="0.25">
      <c r="A1795" s="706"/>
      <c r="B1795" s="709" t="s">
        <v>1112</v>
      </c>
      <c r="C1795" s="708"/>
      <c r="D1795" s="121"/>
      <c r="E1795" s="121"/>
    </row>
    <row r="1796" spans="1:5" s="139" customFormat="1" ht="16.149999999999999" customHeight="1" x14ac:dyDescent="0.25">
      <c r="A1796" s="706"/>
      <c r="B1796" s="709" t="s">
        <v>1113</v>
      </c>
      <c r="C1796" s="708"/>
      <c r="D1796" s="121"/>
      <c r="E1796" s="121"/>
    </row>
    <row r="1797" spans="1:5" s="139" customFormat="1" ht="16.149999999999999" customHeight="1" x14ac:dyDescent="0.25">
      <c r="A1797" s="706"/>
      <c r="B1797" s="709" t="s">
        <v>558</v>
      </c>
      <c r="C1797" s="708"/>
      <c r="D1797" s="121"/>
      <c r="E1797" s="121"/>
    </row>
    <row r="1798" spans="1:5" s="139" customFormat="1" ht="16.149999999999999" customHeight="1" x14ac:dyDescent="0.25">
      <c r="A1798" s="706" t="s">
        <v>57</v>
      </c>
      <c r="B1798" s="709" t="s">
        <v>119</v>
      </c>
      <c r="C1798" s="711">
        <v>5</v>
      </c>
      <c r="D1798" s="171"/>
      <c r="E1798" s="107">
        <f>D1798*C1798</f>
        <v>0</v>
      </c>
    </row>
    <row r="1799" spans="1:5" s="139" customFormat="1" ht="16.149999999999999" customHeight="1" x14ac:dyDescent="0.25">
      <c r="A1799" s="140"/>
      <c r="C1799" s="174"/>
      <c r="D1799" s="121"/>
      <c r="E1799" s="121"/>
    </row>
    <row r="1800" spans="1:5" s="139" customFormat="1" ht="15" x14ac:dyDescent="0.25">
      <c r="A1800" s="140"/>
      <c r="B1800" s="97" t="s">
        <v>30</v>
      </c>
      <c r="C1800" s="174"/>
      <c r="D1800" s="121"/>
      <c r="E1800" s="121"/>
    </row>
    <row r="1801" spans="1:5" s="139" customFormat="1" ht="15" x14ac:dyDescent="0.25">
      <c r="A1801" s="140" t="s">
        <v>24</v>
      </c>
      <c r="B1801" s="139" t="s">
        <v>1114</v>
      </c>
      <c r="C1801" s="174"/>
      <c r="D1801" s="121"/>
      <c r="E1801" s="121"/>
    </row>
    <row r="1802" spans="1:5" s="139" customFormat="1" ht="15" x14ac:dyDescent="0.25">
      <c r="A1802" s="140"/>
      <c r="B1802" s="139" t="s">
        <v>1116</v>
      </c>
      <c r="C1802" s="174"/>
      <c r="D1802" s="121"/>
      <c r="E1802" s="121"/>
    </row>
    <row r="1803" spans="1:5" s="139" customFormat="1" ht="15" x14ac:dyDescent="0.25">
      <c r="A1803" s="140"/>
      <c r="B1803" s="139" t="s">
        <v>1117</v>
      </c>
      <c r="C1803" s="174"/>
      <c r="D1803" s="121"/>
      <c r="E1803" s="121"/>
    </row>
    <row r="1804" spans="1:5" s="139" customFormat="1" ht="15" x14ac:dyDescent="0.25">
      <c r="A1804" s="140"/>
      <c r="B1804" s="139" t="s">
        <v>1118</v>
      </c>
      <c r="C1804" s="174"/>
      <c r="D1804" s="121"/>
      <c r="E1804" s="121"/>
    </row>
    <row r="1805" spans="1:5" s="139" customFormat="1" ht="15" x14ac:dyDescent="0.25">
      <c r="A1805" s="140"/>
      <c r="B1805" s="139" t="s">
        <v>1119</v>
      </c>
      <c r="C1805" s="174"/>
      <c r="D1805" s="121"/>
      <c r="E1805" s="121"/>
    </row>
    <row r="1806" spans="1:5" s="139" customFormat="1" ht="15" x14ac:dyDescent="0.25">
      <c r="A1806" s="140"/>
      <c r="B1806" s="139" t="s">
        <v>1120</v>
      </c>
      <c r="C1806" s="174"/>
      <c r="D1806" s="121"/>
      <c r="E1806" s="121"/>
    </row>
    <row r="1807" spans="1:5" s="139" customFormat="1" ht="15" x14ac:dyDescent="0.25">
      <c r="A1807" s="140"/>
      <c r="B1807" s="139" t="s">
        <v>1115</v>
      </c>
      <c r="C1807" s="174"/>
      <c r="D1807" s="121"/>
      <c r="E1807" s="121"/>
    </row>
    <row r="1808" spans="1:5" s="139" customFormat="1" ht="16.149999999999999" customHeight="1" x14ac:dyDescent="0.25">
      <c r="A1808" s="140"/>
      <c r="B1808" s="97" t="s">
        <v>1121</v>
      </c>
      <c r="C1808" s="718"/>
      <c r="D1808" s="121"/>
      <c r="E1808" s="121"/>
    </row>
    <row r="1809" spans="1:5" s="139" customFormat="1" ht="16.149999999999999" customHeight="1" x14ac:dyDescent="0.25">
      <c r="A1809" s="140"/>
      <c r="B1809" s="139" t="s">
        <v>1098</v>
      </c>
      <c r="C1809" s="718"/>
      <c r="D1809" s="121"/>
      <c r="E1809" s="121"/>
    </row>
    <row r="1810" spans="1:5" s="139" customFormat="1" ht="16.149999999999999" customHeight="1" x14ac:dyDescent="0.25">
      <c r="A1810" s="140"/>
      <c r="B1810" s="139" t="s">
        <v>1123</v>
      </c>
      <c r="C1810" s="718"/>
      <c r="D1810" s="121"/>
      <c r="E1810" s="121"/>
    </row>
    <row r="1811" spans="1:5" s="139" customFormat="1" ht="16.149999999999999" customHeight="1" x14ac:dyDescent="0.25">
      <c r="A1811" s="140"/>
      <c r="B1811" s="139" t="s">
        <v>1091</v>
      </c>
      <c r="C1811" s="718"/>
      <c r="D1811" s="121"/>
      <c r="E1811" s="121"/>
    </row>
    <row r="1812" spans="1:5" s="139" customFormat="1" ht="16.149999999999999" customHeight="1" x14ac:dyDescent="0.25">
      <c r="A1812" s="140"/>
      <c r="B1812" s="139" t="s">
        <v>863</v>
      </c>
      <c r="C1812" s="718"/>
      <c r="D1812" s="121"/>
      <c r="E1812" s="121"/>
    </row>
    <row r="1813" spans="1:5" s="139" customFormat="1" ht="16.149999999999999" customHeight="1" x14ac:dyDescent="0.25">
      <c r="A1813" s="140"/>
      <c r="B1813" s="139" t="s">
        <v>1122</v>
      </c>
      <c r="C1813" s="718"/>
      <c r="D1813" s="121"/>
      <c r="E1813" s="121"/>
    </row>
    <row r="1814" spans="1:5" s="139" customFormat="1" ht="16.149999999999999" customHeight="1" x14ac:dyDescent="0.25">
      <c r="A1814" s="140"/>
      <c r="B1814" s="139" t="s">
        <v>1101</v>
      </c>
      <c r="C1814" s="718"/>
      <c r="D1814" s="121"/>
      <c r="E1814" s="121"/>
    </row>
    <row r="1815" spans="1:5" s="139" customFormat="1" ht="16.149999999999999" customHeight="1" x14ac:dyDescent="0.25">
      <c r="A1815" s="140"/>
      <c r="B1815" s="139" t="s">
        <v>1095</v>
      </c>
      <c r="C1815" s="718"/>
      <c r="D1815" s="121"/>
      <c r="E1815" s="121"/>
    </row>
    <row r="1816" spans="1:5" s="139" customFormat="1" ht="16.149999999999999" customHeight="1" x14ac:dyDescent="0.25">
      <c r="A1816" s="140" t="s">
        <v>24</v>
      </c>
      <c r="B1816" s="139" t="s">
        <v>1124</v>
      </c>
      <c r="C1816" s="718"/>
      <c r="D1816" s="121"/>
      <c r="E1816" s="121"/>
    </row>
    <row r="1817" spans="1:5" s="139" customFormat="1" ht="16.149999999999999" customHeight="1" x14ac:dyDescent="0.25">
      <c r="A1817" s="140"/>
      <c r="B1817" s="139" t="s">
        <v>1125</v>
      </c>
      <c r="C1817" s="718"/>
      <c r="D1817" s="121"/>
      <c r="E1817" s="121"/>
    </row>
    <row r="1818" spans="1:5" s="139" customFormat="1" ht="16.149999999999999" customHeight="1" x14ac:dyDescent="0.25">
      <c r="A1818" s="140" t="s">
        <v>57</v>
      </c>
      <c r="B1818" s="139" t="s">
        <v>119</v>
      </c>
      <c r="C1818" s="719">
        <v>3</v>
      </c>
      <c r="D1818" s="171"/>
      <c r="E1818" s="107">
        <f>D1818*C1818</f>
        <v>0</v>
      </c>
    </row>
    <row r="1819" spans="1:5" s="139" customFormat="1" ht="16.149999999999999" customHeight="1" x14ac:dyDescent="0.25">
      <c r="A1819" s="140"/>
      <c r="B1819" s="94"/>
      <c r="C1819" s="174"/>
      <c r="D1819" s="121"/>
      <c r="E1819" s="121"/>
    </row>
    <row r="1820" spans="1:5" s="139" customFormat="1" ht="16.149999999999999" customHeight="1" x14ac:dyDescent="0.25">
      <c r="A1820" s="706"/>
      <c r="B1820" s="707" t="s">
        <v>496</v>
      </c>
      <c r="C1820" s="708"/>
      <c r="D1820" s="121"/>
      <c r="E1820" s="121"/>
    </row>
    <row r="1821" spans="1:5" s="139" customFormat="1" ht="16.149999999999999" customHeight="1" x14ac:dyDescent="0.25">
      <c r="A1821" s="706"/>
      <c r="B1821" s="709" t="s">
        <v>497</v>
      </c>
      <c r="C1821" s="708"/>
      <c r="D1821" s="121"/>
      <c r="E1821" s="121"/>
    </row>
    <row r="1822" spans="1:5" s="139" customFormat="1" ht="16.149999999999999" customHeight="1" x14ac:dyDescent="0.25">
      <c r="A1822" s="706"/>
      <c r="B1822" s="709" t="s">
        <v>498</v>
      </c>
      <c r="C1822" s="708"/>
      <c r="D1822" s="121"/>
      <c r="E1822" s="121"/>
    </row>
    <row r="1823" spans="1:5" s="139" customFormat="1" ht="16.149999999999999" customHeight="1" x14ac:dyDescent="0.25">
      <c r="A1823" s="706"/>
      <c r="B1823" s="709" t="s">
        <v>499</v>
      </c>
      <c r="C1823" s="708"/>
      <c r="D1823" s="121"/>
      <c r="E1823" s="121"/>
    </row>
    <row r="1824" spans="1:5" s="139" customFormat="1" ht="16.149999999999999" customHeight="1" x14ac:dyDescent="0.25">
      <c r="A1824" s="706"/>
      <c r="B1824" s="709" t="s">
        <v>500</v>
      </c>
      <c r="C1824" s="708"/>
      <c r="D1824" s="121"/>
      <c r="E1824" s="121"/>
    </row>
    <row r="1825" spans="1:5" s="139" customFormat="1" ht="16.149999999999999" customHeight="1" x14ac:dyDescent="0.25">
      <c r="A1825" s="706"/>
      <c r="B1825" s="709" t="s">
        <v>501</v>
      </c>
      <c r="C1825" s="708"/>
      <c r="D1825" s="121"/>
      <c r="E1825" s="121"/>
    </row>
    <row r="1826" spans="1:5" s="139" customFormat="1" ht="16.149999999999999" customHeight="1" x14ac:dyDescent="0.25">
      <c r="A1826" s="706"/>
      <c r="B1826" s="709" t="s">
        <v>502</v>
      </c>
      <c r="C1826" s="708"/>
      <c r="D1826" s="121"/>
      <c r="E1826" s="121"/>
    </row>
    <row r="1827" spans="1:5" s="139" customFormat="1" ht="16.149999999999999" customHeight="1" x14ac:dyDescent="0.25">
      <c r="A1827" s="706"/>
      <c r="B1827" s="709" t="s">
        <v>503</v>
      </c>
      <c r="C1827" s="708"/>
      <c r="D1827" s="121"/>
      <c r="E1827" s="121"/>
    </row>
    <row r="1828" spans="1:5" s="139" customFormat="1" ht="16.149999999999999" customHeight="1" x14ac:dyDescent="0.25">
      <c r="A1828" s="706"/>
      <c r="B1828" s="709" t="s">
        <v>1126</v>
      </c>
      <c r="C1828" s="708"/>
      <c r="D1828" s="121"/>
      <c r="E1828" s="121"/>
    </row>
    <row r="1829" spans="1:5" s="139" customFormat="1" ht="16.149999999999999" customHeight="1" x14ac:dyDescent="0.25">
      <c r="A1829" s="706"/>
      <c r="B1829" s="709" t="s">
        <v>504</v>
      </c>
      <c r="C1829" s="708"/>
      <c r="D1829" s="121"/>
      <c r="E1829" s="121"/>
    </row>
    <row r="1830" spans="1:5" s="139" customFormat="1" ht="16.149999999999999" customHeight="1" x14ac:dyDescent="0.25">
      <c r="A1830" s="706"/>
      <c r="B1830" s="709" t="s">
        <v>505</v>
      </c>
      <c r="C1830" s="708"/>
      <c r="D1830" s="121"/>
      <c r="E1830" s="121"/>
    </row>
    <row r="1831" spans="1:5" s="139" customFormat="1" ht="16.149999999999999" customHeight="1" x14ac:dyDescent="0.25">
      <c r="A1831" s="706"/>
      <c r="B1831" s="709" t="s">
        <v>1127</v>
      </c>
      <c r="C1831" s="708"/>
      <c r="D1831" s="121"/>
      <c r="E1831" s="121"/>
    </row>
    <row r="1832" spans="1:5" s="139" customFormat="1" ht="16.149999999999999" customHeight="1" x14ac:dyDescent="0.25">
      <c r="A1832" s="706"/>
      <c r="B1832" s="709" t="s">
        <v>506</v>
      </c>
      <c r="C1832" s="708"/>
      <c r="D1832" s="121"/>
      <c r="E1832" s="121"/>
    </row>
    <row r="1833" spans="1:5" s="139" customFormat="1" ht="16.149999999999999" customHeight="1" x14ac:dyDescent="0.25">
      <c r="A1833" s="706" t="s">
        <v>24</v>
      </c>
      <c r="B1833" s="709" t="s">
        <v>549</v>
      </c>
      <c r="C1833" s="708"/>
      <c r="D1833" s="121"/>
      <c r="E1833" s="121"/>
    </row>
    <row r="1834" spans="1:5" s="139" customFormat="1" ht="16.149999999999999" customHeight="1" x14ac:dyDescent="0.25">
      <c r="A1834" s="706"/>
      <c r="B1834" s="709" t="s">
        <v>550</v>
      </c>
      <c r="C1834" s="708"/>
      <c r="D1834" s="121"/>
      <c r="E1834" s="121"/>
    </row>
    <row r="1835" spans="1:5" s="139" customFormat="1" ht="16.149999999999999" customHeight="1" x14ac:dyDescent="0.25">
      <c r="A1835" s="706" t="s">
        <v>57</v>
      </c>
      <c r="B1835" s="709" t="s">
        <v>119</v>
      </c>
      <c r="C1835" s="711">
        <v>9</v>
      </c>
      <c r="D1835" s="171"/>
      <c r="E1835" s="107">
        <f>D1835*C1835</f>
        <v>0</v>
      </c>
    </row>
    <row r="1836" spans="1:5" s="139" customFormat="1" ht="16.149999999999999" customHeight="1" x14ac:dyDescent="0.25">
      <c r="A1836" s="140"/>
      <c r="B1836" s="166"/>
      <c r="C1836" s="174"/>
      <c r="D1836" s="121"/>
      <c r="E1836" s="121"/>
    </row>
    <row r="1837" spans="1:5" s="139" customFormat="1" ht="16.149999999999999" customHeight="1" x14ac:dyDescent="0.25">
      <c r="A1837" s="706"/>
      <c r="B1837" s="707" t="s">
        <v>507</v>
      </c>
      <c r="C1837" s="708"/>
      <c r="D1837" s="121"/>
      <c r="E1837" s="121"/>
    </row>
    <row r="1838" spans="1:5" s="139" customFormat="1" ht="16.149999999999999" customHeight="1" x14ac:dyDescent="0.25">
      <c r="A1838" s="706"/>
      <c r="B1838" s="709" t="s">
        <v>497</v>
      </c>
      <c r="C1838" s="708"/>
      <c r="D1838" s="121"/>
      <c r="E1838" s="121"/>
    </row>
    <row r="1839" spans="1:5" s="139" customFormat="1" ht="16.149999999999999" customHeight="1" x14ac:dyDescent="0.25">
      <c r="A1839" s="706"/>
      <c r="B1839" s="709" t="s">
        <v>498</v>
      </c>
      <c r="C1839" s="708"/>
      <c r="D1839" s="121"/>
      <c r="E1839" s="121"/>
    </row>
    <row r="1840" spans="1:5" s="139" customFormat="1" ht="16.149999999999999" customHeight="1" x14ac:dyDescent="0.25">
      <c r="A1840" s="706"/>
      <c r="B1840" s="709" t="s">
        <v>508</v>
      </c>
      <c r="C1840" s="708"/>
      <c r="D1840" s="121"/>
      <c r="E1840" s="121"/>
    </row>
    <row r="1841" spans="1:5" s="139" customFormat="1" ht="16.149999999999999" customHeight="1" x14ac:dyDescent="0.25">
      <c r="A1841" s="706"/>
      <c r="B1841" s="709" t="s">
        <v>509</v>
      </c>
      <c r="C1841" s="708"/>
      <c r="D1841" s="121"/>
      <c r="E1841" s="121"/>
    </row>
    <row r="1842" spans="1:5" s="139" customFormat="1" ht="16.149999999999999" customHeight="1" x14ac:dyDescent="0.25">
      <c r="A1842" s="706"/>
      <c r="B1842" s="709" t="s">
        <v>510</v>
      </c>
      <c r="C1842" s="708"/>
      <c r="D1842" s="121"/>
      <c r="E1842" s="121"/>
    </row>
    <row r="1843" spans="1:5" s="139" customFormat="1" ht="16.149999999999999" customHeight="1" x14ac:dyDescent="0.25">
      <c r="A1843" s="706"/>
      <c r="B1843" s="709" t="s">
        <v>511</v>
      </c>
      <c r="C1843" s="708"/>
      <c r="D1843" s="121"/>
      <c r="E1843" s="121"/>
    </row>
    <row r="1844" spans="1:5" s="139" customFormat="1" ht="16.149999999999999" customHeight="1" x14ac:dyDescent="0.25">
      <c r="A1844" s="706"/>
      <c r="B1844" s="709" t="s">
        <v>512</v>
      </c>
      <c r="C1844" s="708"/>
      <c r="D1844" s="121"/>
      <c r="E1844" s="121"/>
    </row>
    <row r="1845" spans="1:5" s="139" customFormat="1" ht="16.149999999999999" customHeight="1" x14ac:dyDescent="0.25">
      <c r="A1845" s="706"/>
      <c r="B1845" s="709" t="s">
        <v>513</v>
      </c>
      <c r="C1845" s="708"/>
      <c r="D1845" s="121"/>
      <c r="E1845" s="121"/>
    </row>
    <row r="1846" spans="1:5" s="139" customFormat="1" ht="16.149999999999999" customHeight="1" x14ac:dyDescent="0.25">
      <c r="A1846" s="706"/>
      <c r="B1846" s="709" t="s">
        <v>514</v>
      </c>
      <c r="C1846" s="708"/>
      <c r="D1846" s="121"/>
      <c r="E1846" s="121"/>
    </row>
    <row r="1847" spans="1:5" s="139" customFormat="1" ht="16.149999999999999" customHeight="1" x14ac:dyDescent="0.25">
      <c r="A1847" s="706"/>
      <c r="B1847" s="709" t="s">
        <v>505</v>
      </c>
      <c r="C1847" s="708"/>
      <c r="D1847" s="121"/>
      <c r="E1847" s="121"/>
    </row>
    <row r="1848" spans="1:5" s="139" customFormat="1" ht="16.149999999999999" customHeight="1" x14ac:dyDescent="0.25">
      <c r="A1848" s="706"/>
      <c r="B1848" s="709" t="s">
        <v>1128</v>
      </c>
      <c r="C1848" s="708"/>
      <c r="D1848" s="121"/>
      <c r="E1848" s="121"/>
    </row>
    <row r="1849" spans="1:5" s="139" customFormat="1" ht="16.149999999999999" customHeight="1" x14ac:dyDescent="0.25">
      <c r="A1849" s="706"/>
      <c r="B1849" s="709" t="s">
        <v>515</v>
      </c>
      <c r="C1849" s="708"/>
      <c r="D1849" s="121"/>
      <c r="E1849" s="121"/>
    </row>
    <row r="1850" spans="1:5" s="139" customFormat="1" ht="16.149999999999999" customHeight="1" x14ac:dyDescent="0.25">
      <c r="A1850" s="706"/>
      <c r="B1850" s="709" t="s">
        <v>506</v>
      </c>
      <c r="C1850" s="708"/>
      <c r="D1850" s="121"/>
      <c r="E1850" s="121"/>
    </row>
    <row r="1851" spans="1:5" s="139" customFormat="1" ht="16.149999999999999" customHeight="1" x14ac:dyDescent="0.25">
      <c r="A1851" s="706" t="s">
        <v>24</v>
      </c>
      <c r="B1851" s="709" t="s">
        <v>552</v>
      </c>
      <c r="C1851" s="708"/>
      <c r="D1851" s="121"/>
      <c r="E1851" s="121"/>
    </row>
    <row r="1852" spans="1:5" s="139" customFormat="1" ht="16.149999999999999" customHeight="1" x14ac:dyDescent="0.25">
      <c r="A1852" s="706"/>
      <c r="B1852" s="709" t="s">
        <v>553</v>
      </c>
      <c r="C1852" s="708"/>
      <c r="D1852" s="121"/>
      <c r="E1852" s="121"/>
    </row>
    <row r="1853" spans="1:5" s="139" customFormat="1" ht="16.149999999999999" customHeight="1" x14ac:dyDescent="0.25">
      <c r="A1853" s="706" t="s">
        <v>57</v>
      </c>
      <c r="B1853" s="709" t="s">
        <v>119</v>
      </c>
      <c r="C1853" s="711">
        <v>1</v>
      </c>
      <c r="D1853" s="171"/>
      <c r="E1853" s="107">
        <f>D1853*C1853</f>
        <v>0</v>
      </c>
    </row>
    <row r="1854" spans="1:5" s="139" customFormat="1" ht="16.149999999999999" customHeight="1" x14ac:dyDescent="0.25">
      <c r="A1854" s="706" t="s">
        <v>24</v>
      </c>
      <c r="B1854" s="709" t="s">
        <v>554</v>
      </c>
      <c r="C1854" s="708"/>
      <c r="D1854" s="121"/>
      <c r="E1854" s="121"/>
    </row>
    <row r="1855" spans="1:5" s="139" customFormat="1" ht="16.149999999999999" customHeight="1" x14ac:dyDescent="0.25">
      <c r="A1855" s="706"/>
      <c r="B1855" s="709" t="s">
        <v>1129</v>
      </c>
      <c r="C1855" s="708"/>
      <c r="D1855" s="121"/>
      <c r="E1855" s="121"/>
    </row>
    <row r="1856" spans="1:5" s="139" customFormat="1" ht="16.149999999999999" customHeight="1" x14ac:dyDescent="0.25">
      <c r="A1856" s="706"/>
      <c r="B1856" s="709" t="s">
        <v>1141</v>
      </c>
      <c r="C1856" s="708"/>
      <c r="D1856" s="121"/>
      <c r="E1856" s="121"/>
    </row>
    <row r="1857" spans="1:5" s="139" customFormat="1" ht="16.149999999999999" customHeight="1" x14ac:dyDescent="0.25">
      <c r="A1857" s="706" t="s">
        <v>57</v>
      </c>
      <c r="B1857" s="709" t="s">
        <v>119</v>
      </c>
      <c r="C1857" s="711">
        <v>4</v>
      </c>
      <c r="D1857" s="171"/>
      <c r="E1857" s="107">
        <f>D1857*C1857</f>
        <v>0</v>
      </c>
    </row>
    <row r="1858" spans="1:5" s="139" customFormat="1" ht="16.149999999999999" customHeight="1" x14ac:dyDescent="0.25">
      <c r="A1858" s="140"/>
      <c r="B1858" s="166"/>
      <c r="C1858" s="174"/>
      <c r="D1858" s="121"/>
      <c r="E1858" s="121"/>
    </row>
    <row r="1859" spans="1:5" s="139" customFormat="1" ht="16.149999999999999" customHeight="1" x14ac:dyDescent="0.25">
      <c r="A1859" s="706"/>
      <c r="B1859" s="707" t="s">
        <v>516</v>
      </c>
      <c r="C1859" s="708"/>
      <c r="D1859" s="121"/>
      <c r="E1859" s="121"/>
    </row>
    <row r="1860" spans="1:5" s="139" customFormat="1" ht="16.149999999999999" customHeight="1" x14ac:dyDescent="0.25">
      <c r="A1860" s="706"/>
      <c r="B1860" s="709" t="s">
        <v>879</v>
      </c>
      <c r="C1860" s="708"/>
      <c r="D1860" s="121"/>
      <c r="E1860" s="121"/>
    </row>
    <row r="1861" spans="1:5" s="139" customFormat="1" ht="16.149999999999999" customHeight="1" x14ac:dyDescent="0.25">
      <c r="A1861" s="706"/>
      <c r="B1861" s="709" t="s">
        <v>517</v>
      </c>
      <c r="C1861" s="708"/>
      <c r="D1861" s="121"/>
      <c r="E1861" s="121"/>
    </row>
    <row r="1862" spans="1:5" s="139" customFormat="1" ht="16.149999999999999" customHeight="1" x14ac:dyDescent="0.25">
      <c r="A1862" s="706"/>
      <c r="B1862" s="709" t="s">
        <v>518</v>
      </c>
      <c r="C1862" s="708"/>
      <c r="D1862" s="121"/>
      <c r="E1862" s="121"/>
    </row>
    <row r="1863" spans="1:5" s="139" customFormat="1" ht="16.149999999999999" customHeight="1" x14ac:dyDescent="0.25">
      <c r="A1863" s="706"/>
      <c r="B1863" s="709" t="s">
        <v>519</v>
      </c>
      <c r="C1863" s="708"/>
      <c r="D1863" s="121"/>
      <c r="E1863" s="121"/>
    </row>
    <row r="1864" spans="1:5" s="139" customFormat="1" ht="16.149999999999999" customHeight="1" x14ac:dyDescent="0.25">
      <c r="A1864" s="706"/>
      <c r="B1864" s="709" t="s">
        <v>501</v>
      </c>
      <c r="C1864" s="708"/>
      <c r="D1864" s="121"/>
      <c r="E1864" s="121"/>
    </row>
    <row r="1865" spans="1:5" s="139" customFormat="1" ht="16.149999999999999" customHeight="1" x14ac:dyDescent="0.25">
      <c r="A1865" s="706"/>
      <c r="B1865" s="709" t="s">
        <v>502</v>
      </c>
      <c r="C1865" s="708"/>
      <c r="D1865" s="121"/>
      <c r="E1865" s="121"/>
    </row>
    <row r="1866" spans="1:5" s="139" customFormat="1" ht="16.149999999999999" customHeight="1" x14ac:dyDescent="0.25">
      <c r="A1866" s="706"/>
      <c r="B1866" s="709" t="s">
        <v>503</v>
      </c>
      <c r="C1866" s="708"/>
      <c r="D1866" s="121"/>
      <c r="E1866" s="121"/>
    </row>
    <row r="1867" spans="1:5" s="139" customFormat="1" ht="16.149999999999999" customHeight="1" x14ac:dyDescent="0.25">
      <c r="A1867" s="706"/>
      <c r="B1867" s="709" t="s">
        <v>1126</v>
      </c>
      <c r="C1867" s="708"/>
      <c r="D1867" s="121"/>
      <c r="E1867" s="121"/>
    </row>
    <row r="1868" spans="1:5" s="139" customFormat="1" ht="16.149999999999999" customHeight="1" x14ac:dyDescent="0.25">
      <c r="A1868" s="706"/>
      <c r="B1868" s="709" t="s">
        <v>520</v>
      </c>
      <c r="C1868" s="708"/>
      <c r="D1868" s="121"/>
      <c r="E1868" s="121"/>
    </row>
    <row r="1869" spans="1:5" s="139" customFormat="1" ht="16.149999999999999" customHeight="1" x14ac:dyDescent="0.25">
      <c r="A1869" s="706"/>
      <c r="B1869" s="709" t="s">
        <v>492</v>
      </c>
      <c r="C1869" s="708"/>
      <c r="D1869" s="121"/>
      <c r="E1869" s="121"/>
    </row>
    <row r="1870" spans="1:5" s="139" customFormat="1" ht="16.149999999999999" customHeight="1" x14ac:dyDescent="0.25">
      <c r="A1870" s="706"/>
      <c r="B1870" s="709" t="s">
        <v>521</v>
      </c>
      <c r="C1870" s="708"/>
      <c r="D1870" s="121"/>
      <c r="E1870" s="121"/>
    </row>
    <row r="1871" spans="1:5" s="139" customFormat="1" ht="16.149999999999999" customHeight="1" x14ac:dyDescent="0.25">
      <c r="A1871" s="706"/>
      <c r="B1871" s="709" t="s">
        <v>494</v>
      </c>
      <c r="C1871" s="708"/>
      <c r="D1871" s="121"/>
      <c r="E1871" s="121"/>
    </row>
    <row r="1872" spans="1:5" s="139" customFormat="1" ht="16.149999999999999" customHeight="1" x14ac:dyDescent="0.25">
      <c r="A1872" s="706"/>
      <c r="B1872" s="709" t="s">
        <v>495</v>
      </c>
      <c r="C1872" s="708"/>
      <c r="D1872" s="121"/>
      <c r="E1872" s="121"/>
    </row>
    <row r="1873" spans="1:5" s="139" customFormat="1" ht="16.149999999999999" customHeight="1" x14ac:dyDescent="0.25">
      <c r="A1873" s="706"/>
      <c r="B1873" s="709" t="s">
        <v>818</v>
      </c>
      <c r="C1873" s="708"/>
      <c r="D1873" s="121"/>
      <c r="E1873" s="121"/>
    </row>
    <row r="1874" spans="1:5" s="139" customFormat="1" ht="16.149999999999999" customHeight="1" x14ac:dyDescent="0.25">
      <c r="A1874" s="706"/>
      <c r="B1874" s="709" t="s">
        <v>819</v>
      </c>
      <c r="C1874" s="708"/>
      <c r="D1874" s="121"/>
      <c r="E1874" s="121"/>
    </row>
    <row r="1875" spans="1:5" s="139" customFormat="1" ht="16.149999999999999" customHeight="1" x14ac:dyDescent="0.25">
      <c r="A1875" s="706" t="s">
        <v>24</v>
      </c>
      <c r="B1875" s="709" t="s">
        <v>555</v>
      </c>
      <c r="C1875" s="708"/>
      <c r="D1875" s="121"/>
      <c r="E1875" s="121"/>
    </row>
    <row r="1876" spans="1:5" s="139" customFormat="1" ht="16.149999999999999" customHeight="1" x14ac:dyDescent="0.25">
      <c r="A1876" s="706"/>
      <c r="B1876" s="709" t="s">
        <v>556</v>
      </c>
      <c r="C1876" s="708"/>
      <c r="D1876" s="121"/>
      <c r="E1876" s="121"/>
    </row>
    <row r="1877" spans="1:5" s="139" customFormat="1" ht="16.149999999999999" customHeight="1" x14ac:dyDescent="0.25">
      <c r="A1877" s="706" t="s">
        <v>57</v>
      </c>
      <c r="B1877" s="709" t="s">
        <v>119</v>
      </c>
      <c r="C1877" s="711">
        <v>1</v>
      </c>
      <c r="D1877" s="171"/>
      <c r="E1877" s="107">
        <f>D1877*C1877</f>
        <v>0</v>
      </c>
    </row>
    <row r="1878" spans="1:5" s="139" customFormat="1" ht="16.149999999999999" customHeight="1" x14ac:dyDescent="0.25">
      <c r="A1878" s="140"/>
      <c r="B1878" s="94"/>
      <c r="C1878" s="174"/>
      <c r="D1878" s="121"/>
      <c r="E1878" s="121"/>
    </row>
    <row r="1879" spans="1:5" s="139" customFormat="1" ht="16.149999999999999" customHeight="1" x14ac:dyDescent="0.25">
      <c r="A1879" s="706"/>
      <c r="B1879" s="707" t="s">
        <v>522</v>
      </c>
      <c r="C1879" s="708"/>
      <c r="D1879" s="121"/>
      <c r="E1879" s="121"/>
    </row>
    <row r="1880" spans="1:5" s="139" customFormat="1" ht="16.149999999999999" customHeight="1" x14ac:dyDescent="0.25">
      <c r="A1880" s="706"/>
      <c r="B1880" s="709" t="s">
        <v>767</v>
      </c>
      <c r="C1880" s="708"/>
      <c r="D1880" s="121"/>
      <c r="E1880" s="121"/>
    </row>
    <row r="1881" spans="1:5" s="139" customFormat="1" ht="16.149999999999999" customHeight="1" x14ac:dyDescent="0.25">
      <c r="A1881" s="706"/>
      <c r="B1881" s="709" t="s">
        <v>768</v>
      </c>
      <c r="C1881" s="708"/>
      <c r="D1881" s="121"/>
      <c r="E1881" s="121"/>
    </row>
    <row r="1882" spans="1:5" s="139" customFormat="1" ht="16.149999999999999" customHeight="1" x14ac:dyDescent="0.25">
      <c r="A1882" s="706"/>
      <c r="B1882" s="709" t="s">
        <v>769</v>
      </c>
      <c r="C1882" s="708"/>
      <c r="D1882" s="121"/>
      <c r="E1882" s="121"/>
    </row>
    <row r="1883" spans="1:5" s="139" customFormat="1" ht="16.149999999999999" customHeight="1" x14ac:dyDescent="0.25">
      <c r="A1883" s="706"/>
      <c r="B1883" s="709" t="s">
        <v>770</v>
      </c>
      <c r="C1883" s="708"/>
      <c r="D1883" s="121"/>
      <c r="E1883" s="121"/>
    </row>
    <row r="1884" spans="1:5" s="139" customFormat="1" ht="16.149999999999999" customHeight="1" x14ac:dyDescent="0.25">
      <c r="A1884" s="706"/>
      <c r="B1884" s="709" t="s">
        <v>491</v>
      </c>
      <c r="C1884" s="708"/>
      <c r="D1884" s="121"/>
      <c r="E1884" s="121"/>
    </row>
    <row r="1885" spans="1:5" s="139" customFormat="1" ht="16.149999999999999" customHeight="1" x14ac:dyDescent="0.25">
      <c r="A1885" s="706"/>
      <c r="B1885" s="709" t="s">
        <v>771</v>
      </c>
      <c r="C1885" s="708"/>
      <c r="D1885" s="121"/>
      <c r="E1885" s="121"/>
    </row>
    <row r="1886" spans="1:5" s="139" customFormat="1" ht="16.149999999999999" customHeight="1" x14ac:dyDescent="0.25">
      <c r="A1886" s="706"/>
      <c r="B1886" s="709" t="s">
        <v>772</v>
      </c>
      <c r="C1886" s="708"/>
      <c r="D1886" s="121"/>
      <c r="E1886" s="121"/>
    </row>
    <row r="1887" spans="1:5" s="139" customFormat="1" ht="16.149999999999999" customHeight="1" x14ac:dyDescent="0.25">
      <c r="A1887" s="706"/>
      <c r="B1887" s="709" t="s">
        <v>773</v>
      </c>
      <c r="C1887" s="708"/>
      <c r="D1887" s="121"/>
      <c r="E1887" s="121"/>
    </row>
    <row r="1888" spans="1:5" s="139" customFormat="1" ht="16.149999999999999" customHeight="1" x14ac:dyDescent="0.25">
      <c r="A1888" s="706"/>
      <c r="B1888" s="709" t="s">
        <v>774</v>
      </c>
      <c r="C1888" s="708"/>
      <c r="D1888" s="121"/>
      <c r="E1888" s="121"/>
    </row>
    <row r="1889" spans="1:5" s="139" customFormat="1" ht="16.149999999999999" customHeight="1" x14ac:dyDescent="0.25">
      <c r="A1889" s="706"/>
      <c r="B1889" s="709" t="s">
        <v>775</v>
      </c>
      <c r="C1889" s="708"/>
      <c r="D1889" s="121"/>
      <c r="E1889" s="121"/>
    </row>
    <row r="1890" spans="1:5" s="139" customFormat="1" ht="16.149999999999999" customHeight="1" x14ac:dyDescent="0.25">
      <c r="A1890" s="706"/>
      <c r="B1890" s="709" t="s">
        <v>1112</v>
      </c>
      <c r="C1890" s="708"/>
      <c r="D1890" s="121"/>
      <c r="E1890" s="121"/>
    </row>
    <row r="1891" spans="1:5" s="139" customFormat="1" ht="16.149999999999999" customHeight="1" x14ac:dyDescent="0.25">
      <c r="A1891" s="706"/>
      <c r="B1891" s="709" t="s">
        <v>1113</v>
      </c>
      <c r="C1891" s="708"/>
      <c r="D1891" s="121"/>
      <c r="E1891" s="121"/>
    </row>
    <row r="1892" spans="1:5" s="139" customFormat="1" ht="16.149999999999999" customHeight="1" x14ac:dyDescent="0.25">
      <c r="A1892" s="706" t="s">
        <v>24</v>
      </c>
      <c r="B1892" s="709" t="s">
        <v>594</v>
      </c>
      <c r="C1892" s="708"/>
      <c r="D1892" s="121"/>
      <c r="E1892" s="121"/>
    </row>
    <row r="1893" spans="1:5" s="139" customFormat="1" ht="16.149999999999999" customHeight="1" x14ac:dyDescent="0.25">
      <c r="A1893" s="706"/>
      <c r="B1893" s="709" t="s">
        <v>557</v>
      </c>
      <c r="C1893" s="708"/>
      <c r="D1893" s="121"/>
      <c r="E1893" s="121"/>
    </row>
    <row r="1894" spans="1:5" s="139" customFormat="1" ht="16.149999999999999" customHeight="1" x14ac:dyDescent="0.25">
      <c r="A1894" s="706" t="s">
        <v>57</v>
      </c>
      <c r="B1894" s="709" t="s">
        <v>119</v>
      </c>
      <c r="C1894" s="711">
        <v>4</v>
      </c>
      <c r="D1894" s="171"/>
      <c r="E1894" s="107">
        <f>D1894*C1894</f>
        <v>0</v>
      </c>
    </row>
    <row r="1895" spans="1:5" s="139" customFormat="1" ht="16.149999999999999" customHeight="1" x14ac:dyDescent="0.25">
      <c r="A1895" s="706" t="s">
        <v>24</v>
      </c>
      <c r="B1895" s="709" t="s">
        <v>559</v>
      </c>
      <c r="C1895" s="708"/>
      <c r="D1895" s="121"/>
      <c r="E1895" s="121"/>
    </row>
    <row r="1896" spans="1:5" s="139" customFormat="1" ht="16.149999999999999" customHeight="1" x14ac:dyDescent="0.25">
      <c r="A1896" s="706"/>
      <c r="B1896" s="709" t="s">
        <v>560</v>
      </c>
      <c r="C1896" s="708"/>
      <c r="D1896" s="121"/>
      <c r="E1896" s="121"/>
    </row>
    <row r="1897" spans="1:5" s="139" customFormat="1" ht="16.149999999999999" customHeight="1" x14ac:dyDescent="0.25">
      <c r="A1897" s="706" t="s">
        <v>57</v>
      </c>
      <c r="B1897" s="709" t="s">
        <v>119</v>
      </c>
      <c r="C1897" s="711">
        <v>1</v>
      </c>
      <c r="D1897" s="171"/>
      <c r="E1897" s="107">
        <f>D1897*C1897</f>
        <v>0</v>
      </c>
    </row>
    <row r="1898" spans="1:5" s="139" customFormat="1" ht="16.149999999999999" customHeight="1" x14ac:dyDescent="0.25">
      <c r="A1898" s="706" t="s">
        <v>24</v>
      </c>
      <c r="B1898" s="709" t="s">
        <v>561</v>
      </c>
      <c r="C1898" s="708"/>
      <c r="D1898" s="121"/>
      <c r="E1898" s="121"/>
    </row>
    <row r="1899" spans="1:5" s="139" customFormat="1" ht="16.149999999999999" customHeight="1" x14ac:dyDescent="0.25">
      <c r="A1899" s="706"/>
      <c r="B1899" s="709" t="s">
        <v>562</v>
      </c>
      <c r="C1899" s="708"/>
      <c r="D1899" s="121"/>
      <c r="E1899" s="121"/>
    </row>
    <row r="1900" spans="1:5" s="139" customFormat="1" ht="16.149999999999999" customHeight="1" x14ac:dyDescent="0.25">
      <c r="A1900" s="706" t="s">
        <v>57</v>
      </c>
      <c r="B1900" s="709" t="s">
        <v>119</v>
      </c>
      <c r="C1900" s="711">
        <v>1</v>
      </c>
      <c r="D1900" s="171"/>
      <c r="E1900" s="107">
        <f>D1900*C1900</f>
        <v>0</v>
      </c>
    </row>
    <row r="1901" spans="1:5" s="139" customFormat="1" ht="15" x14ac:dyDescent="0.25">
      <c r="A1901" s="140"/>
      <c r="C1901" s="174"/>
      <c r="D1901" s="121"/>
      <c r="E1901" s="121"/>
    </row>
    <row r="1902" spans="1:5" s="139" customFormat="1" ht="16.149999999999999" customHeight="1" x14ac:dyDescent="0.25">
      <c r="A1902" s="140">
        <v>3</v>
      </c>
      <c r="B1902" s="97" t="s">
        <v>179</v>
      </c>
      <c r="C1902" s="174"/>
      <c r="D1902" s="121"/>
      <c r="E1902" s="121"/>
    </row>
    <row r="1903" spans="1:5" s="139" customFormat="1" ht="15" x14ac:dyDescent="0.25">
      <c r="A1903" s="140"/>
      <c r="C1903" s="174"/>
      <c r="D1903" s="121"/>
      <c r="E1903" s="121"/>
    </row>
    <row r="1904" spans="1:5" s="139" customFormat="1" ht="16.149999999999999" customHeight="1" x14ac:dyDescent="0.25">
      <c r="A1904" s="140"/>
      <c r="B1904" s="97" t="s">
        <v>177</v>
      </c>
      <c r="C1904" s="174"/>
      <c r="D1904" s="121"/>
      <c r="E1904" s="121"/>
    </row>
    <row r="1905" spans="1:5" s="139" customFormat="1" ht="16.149999999999999" customHeight="1" x14ac:dyDescent="0.25">
      <c r="A1905" s="140"/>
      <c r="B1905" s="139" t="s">
        <v>761</v>
      </c>
      <c r="C1905" s="174"/>
      <c r="D1905" s="121"/>
      <c r="E1905" s="121"/>
    </row>
    <row r="1906" spans="1:5" s="139" customFormat="1" ht="16.149999999999999" customHeight="1" x14ac:dyDescent="0.25">
      <c r="A1906" s="140"/>
      <c r="B1906" s="139" t="s">
        <v>762</v>
      </c>
      <c r="C1906" s="174"/>
      <c r="D1906" s="121"/>
      <c r="E1906" s="121"/>
    </row>
    <row r="1907" spans="1:5" s="139" customFormat="1" ht="16.149999999999999" customHeight="1" x14ac:dyDescent="0.25">
      <c r="A1907" s="140"/>
      <c r="B1907" s="139" t="s">
        <v>763</v>
      </c>
      <c r="C1907" s="174"/>
      <c r="D1907" s="121"/>
      <c r="E1907" s="121"/>
    </row>
    <row r="1908" spans="1:5" s="139" customFormat="1" ht="16.149999999999999" customHeight="1" x14ac:dyDescent="0.25">
      <c r="A1908" s="140"/>
      <c r="B1908" s="139" t="s">
        <v>764</v>
      </c>
      <c r="C1908" s="174"/>
      <c r="D1908" s="121"/>
      <c r="E1908" s="121"/>
    </row>
    <row r="1909" spans="1:5" s="139" customFormat="1" ht="16.149999999999999" customHeight="1" x14ac:dyDescent="0.25">
      <c r="A1909" s="140"/>
      <c r="B1909" s="139" t="s">
        <v>765</v>
      </c>
      <c r="C1909" s="174"/>
      <c r="D1909" s="121"/>
      <c r="E1909" s="121"/>
    </row>
    <row r="1910" spans="1:5" s="139" customFormat="1" ht="16.149999999999999" customHeight="1" x14ac:dyDescent="0.25">
      <c r="A1910" s="140"/>
      <c r="B1910" s="139" t="s">
        <v>1252</v>
      </c>
      <c r="C1910" s="174"/>
      <c r="D1910" s="121"/>
      <c r="E1910" s="121"/>
    </row>
    <row r="1911" spans="1:5" s="139" customFormat="1" ht="16.149999999999999" customHeight="1" x14ac:dyDescent="0.25">
      <c r="A1911" s="140" t="s">
        <v>24</v>
      </c>
      <c r="B1911" s="139" t="s">
        <v>1130</v>
      </c>
      <c r="C1911" s="174"/>
      <c r="D1911" s="121"/>
      <c r="E1911" s="121"/>
    </row>
    <row r="1912" spans="1:5" s="139" customFormat="1" ht="16.149999999999999" customHeight="1" x14ac:dyDescent="0.25">
      <c r="A1912" s="140"/>
      <c r="B1912" s="139" t="s">
        <v>563</v>
      </c>
      <c r="C1912" s="174"/>
      <c r="D1912" s="121"/>
      <c r="E1912" s="121"/>
    </row>
    <row r="1913" spans="1:5" s="139" customFormat="1" ht="16.149999999999999" customHeight="1" x14ac:dyDescent="0.25">
      <c r="A1913" s="140" t="s">
        <v>57</v>
      </c>
      <c r="B1913" s="139" t="s">
        <v>119</v>
      </c>
      <c r="C1913" s="138">
        <v>1</v>
      </c>
      <c r="D1913" s="171"/>
      <c r="E1913" s="107">
        <f>D1913*C1913</f>
        <v>0</v>
      </c>
    </row>
    <row r="1914" spans="1:5" s="139" customFormat="1" ht="16.149999999999999" customHeight="1" x14ac:dyDescent="0.25">
      <c r="A1914" s="140" t="s">
        <v>24</v>
      </c>
      <c r="B1914" s="139" t="s">
        <v>1131</v>
      </c>
      <c r="C1914" s="174"/>
      <c r="D1914" s="121"/>
      <c r="E1914" s="121"/>
    </row>
    <row r="1915" spans="1:5" s="139" customFormat="1" ht="16.149999999999999" customHeight="1" x14ac:dyDescent="0.25">
      <c r="A1915" s="140"/>
      <c r="B1915" s="139" t="s">
        <v>564</v>
      </c>
      <c r="C1915" s="174"/>
      <c r="D1915" s="121"/>
      <c r="E1915" s="121"/>
    </row>
    <row r="1916" spans="1:5" s="139" customFormat="1" ht="16.149999999999999" customHeight="1" x14ac:dyDescent="0.25">
      <c r="A1916" s="140" t="s">
        <v>57</v>
      </c>
      <c r="B1916" s="139" t="s">
        <v>119</v>
      </c>
      <c r="C1916" s="138">
        <v>1</v>
      </c>
      <c r="D1916" s="171"/>
      <c r="E1916" s="107">
        <f>D1916*C1916</f>
        <v>0</v>
      </c>
    </row>
    <row r="1917" spans="1:5" s="139" customFormat="1" ht="16.149999999999999" customHeight="1" x14ac:dyDescent="0.25">
      <c r="A1917" s="140" t="s">
        <v>24</v>
      </c>
      <c r="B1917" s="139" t="s">
        <v>1132</v>
      </c>
      <c r="C1917" s="174"/>
      <c r="D1917" s="121"/>
      <c r="E1917" s="121"/>
    </row>
    <row r="1918" spans="1:5" s="139" customFormat="1" ht="16.149999999999999" customHeight="1" x14ac:dyDescent="0.25">
      <c r="A1918" s="140"/>
      <c r="B1918" s="139" t="s">
        <v>565</v>
      </c>
      <c r="C1918" s="174"/>
      <c r="D1918" s="121"/>
      <c r="E1918" s="121"/>
    </row>
    <row r="1919" spans="1:5" s="139" customFormat="1" ht="16.149999999999999" customHeight="1" x14ac:dyDescent="0.25">
      <c r="A1919" s="140" t="s">
        <v>57</v>
      </c>
      <c r="B1919" s="139" t="s">
        <v>119</v>
      </c>
      <c r="C1919" s="138">
        <v>1</v>
      </c>
      <c r="D1919" s="171"/>
      <c r="E1919" s="107">
        <f>D1919*C1919</f>
        <v>0</v>
      </c>
    </row>
    <row r="1920" spans="1:5" s="139" customFormat="1" ht="16.149999999999999" customHeight="1" x14ac:dyDescent="0.25">
      <c r="A1920" s="140" t="s">
        <v>24</v>
      </c>
      <c r="B1920" s="139" t="s">
        <v>1133</v>
      </c>
      <c r="C1920" s="174"/>
      <c r="D1920" s="121"/>
      <c r="E1920" s="121"/>
    </row>
    <row r="1921" spans="1:5" s="139" customFormat="1" ht="16.149999999999999" customHeight="1" x14ac:dyDescent="0.25">
      <c r="A1921" s="140"/>
      <c r="B1921" s="139" t="s">
        <v>566</v>
      </c>
      <c r="C1921" s="174"/>
      <c r="D1921" s="121"/>
      <c r="E1921" s="121"/>
    </row>
    <row r="1922" spans="1:5" s="139" customFormat="1" ht="16.149999999999999" customHeight="1" x14ac:dyDescent="0.25">
      <c r="A1922" s="140" t="s">
        <v>57</v>
      </c>
      <c r="B1922" s="139" t="s">
        <v>119</v>
      </c>
      <c r="C1922" s="138">
        <v>1</v>
      </c>
      <c r="D1922" s="171"/>
      <c r="E1922" s="107">
        <f>D1922*C1922</f>
        <v>0</v>
      </c>
    </row>
    <row r="1923" spans="1:5" s="139" customFormat="1" ht="16.149999999999999" customHeight="1" x14ac:dyDescent="0.25">
      <c r="A1923" s="140" t="s">
        <v>24</v>
      </c>
      <c r="B1923" s="139" t="s">
        <v>1134</v>
      </c>
      <c r="C1923" s="174"/>
      <c r="D1923" s="121"/>
      <c r="E1923" s="121"/>
    </row>
    <row r="1924" spans="1:5" s="139" customFormat="1" ht="16.149999999999999" customHeight="1" x14ac:dyDescent="0.25">
      <c r="A1924" s="140"/>
      <c r="B1924" s="139" t="s">
        <v>567</v>
      </c>
      <c r="C1924" s="174"/>
      <c r="D1924" s="121"/>
      <c r="E1924" s="121"/>
    </row>
    <row r="1925" spans="1:5" s="139" customFormat="1" ht="16.149999999999999" customHeight="1" x14ac:dyDescent="0.25">
      <c r="A1925" s="140" t="s">
        <v>57</v>
      </c>
      <c r="B1925" s="139" t="s">
        <v>119</v>
      </c>
      <c r="C1925" s="138">
        <v>1</v>
      </c>
      <c r="D1925" s="171"/>
      <c r="E1925" s="107">
        <f>D1925*C1925</f>
        <v>0</v>
      </c>
    </row>
    <row r="1926" spans="1:5" s="139" customFormat="1" ht="16.149999999999999" customHeight="1" x14ac:dyDescent="0.25">
      <c r="A1926" s="140" t="s">
        <v>24</v>
      </c>
      <c r="B1926" s="139" t="s">
        <v>1326</v>
      </c>
      <c r="C1926" s="174"/>
      <c r="D1926" s="121"/>
      <c r="E1926" s="121"/>
    </row>
    <row r="1927" spans="1:5" s="139" customFormat="1" ht="16.149999999999999" customHeight="1" x14ac:dyDescent="0.25">
      <c r="A1927" s="140"/>
      <c r="B1927" s="139" t="s">
        <v>531</v>
      </c>
      <c r="C1927" s="174"/>
      <c r="D1927" s="121"/>
      <c r="E1927" s="121"/>
    </row>
    <row r="1928" spans="1:5" s="139" customFormat="1" ht="16.149999999999999" customHeight="1" x14ac:dyDescent="0.25">
      <c r="A1928" s="140" t="s">
        <v>57</v>
      </c>
      <c r="B1928" s="139" t="s">
        <v>119</v>
      </c>
      <c r="C1928" s="138">
        <v>1</v>
      </c>
      <c r="D1928" s="171"/>
      <c r="E1928" s="107">
        <f>D1928*C1928</f>
        <v>0</v>
      </c>
    </row>
    <row r="1929" spans="1:5" s="139" customFormat="1" ht="16.149999999999999" customHeight="1" x14ac:dyDescent="0.25">
      <c r="A1929" s="140"/>
      <c r="C1929" s="174"/>
      <c r="D1929" s="121"/>
      <c r="E1929" s="121"/>
    </row>
    <row r="1930" spans="1:5" s="139" customFormat="1" ht="16.149999999999999" customHeight="1" x14ac:dyDescent="0.25">
      <c r="A1930" s="140">
        <v>4</v>
      </c>
      <c r="B1930" s="97" t="s">
        <v>178</v>
      </c>
      <c r="C1930" s="174"/>
      <c r="D1930" s="121"/>
      <c r="E1930" s="121"/>
    </row>
    <row r="1931" spans="1:5" s="139" customFormat="1" ht="16.149999999999999" customHeight="1" x14ac:dyDescent="0.25">
      <c r="A1931" s="140"/>
      <c r="C1931" s="174"/>
      <c r="D1931" s="121"/>
      <c r="E1931" s="121"/>
    </row>
    <row r="1932" spans="1:5" s="139" customFormat="1" ht="16.149999999999999" customHeight="1" x14ac:dyDescent="0.25">
      <c r="A1932" s="140"/>
      <c r="B1932" s="139" t="s">
        <v>461</v>
      </c>
      <c r="C1932" s="174"/>
      <c r="D1932" s="121"/>
      <c r="E1932" s="121"/>
    </row>
    <row r="1933" spans="1:5" s="139" customFormat="1" ht="16.149999999999999" customHeight="1" x14ac:dyDescent="0.25">
      <c r="A1933" s="140"/>
      <c r="B1933" s="139" t="s">
        <v>462</v>
      </c>
      <c r="C1933" s="174"/>
      <c r="D1933" s="121"/>
      <c r="E1933" s="121"/>
    </row>
    <row r="1934" spans="1:5" s="139" customFormat="1" ht="16.149999999999999" customHeight="1" x14ac:dyDescent="0.25">
      <c r="A1934" s="140"/>
      <c r="B1934" s="139" t="s">
        <v>463</v>
      </c>
      <c r="C1934" s="174"/>
      <c r="D1934" s="121"/>
      <c r="E1934" s="121"/>
    </row>
    <row r="1935" spans="1:5" s="139" customFormat="1" ht="16.149999999999999" customHeight="1" x14ac:dyDescent="0.25">
      <c r="A1935" s="140"/>
      <c r="B1935" s="139" t="s">
        <v>464</v>
      </c>
      <c r="C1935" s="174"/>
      <c r="D1935" s="121"/>
      <c r="E1935" s="121"/>
    </row>
    <row r="1936" spans="1:5" s="139" customFormat="1" ht="16.149999999999999" customHeight="1" x14ac:dyDescent="0.25">
      <c r="A1936" s="140"/>
      <c r="B1936" s="139" t="s">
        <v>465</v>
      </c>
      <c r="C1936" s="174"/>
      <c r="D1936" s="121"/>
      <c r="E1936" s="121"/>
    </row>
    <row r="1937" spans="1:5" s="139" customFormat="1" ht="16.149999999999999" customHeight="1" x14ac:dyDescent="0.25">
      <c r="A1937" s="140"/>
      <c r="B1937" s="139" t="s">
        <v>466</v>
      </c>
      <c r="C1937" s="174"/>
      <c r="D1937" s="121"/>
      <c r="E1937" s="121"/>
    </row>
    <row r="1938" spans="1:5" s="139" customFormat="1" ht="16.149999999999999" customHeight="1" x14ac:dyDescent="0.25">
      <c r="A1938" s="140"/>
      <c r="B1938" s="139" t="s">
        <v>467</v>
      </c>
      <c r="C1938" s="174"/>
      <c r="D1938" s="121"/>
      <c r="E1938" s="121"/>
    </row>
    <row r="1939" spans="1:5" s="139" customFormat="1" ht="16.149999999999999" customHeight="1" x14ac:dyDescent="0.25">
      <c r="A1939" s="140"/>
      <c r="B1939" s="139" t="s">
        <v>468</v>
      </c>
      <c r="C1939" s="174"/>
      <c r="D1939" s="121"/>
      <c r="E1939" s="121"/>
    </row>
    <row r="1940" spans="1:5" s="139" customFormat="1" ht="16.149999999999999" customHeight="1" x14ac:dyDescent="0.25">
      <c r="B1940" s="97" t="s">
        <v>176</v>
      </c>
      <c r="C1940" s="174"/>
      <c r="D1940" s="121"/>
      <c r="E1940" s="121"/>
    </row>
    <row r="1941" spans="1:5" s="139" customFormat="1" ht="16.149999999999999" customHeight="1" x14ac:dyDescent="0.25">
      <c r="A1941" s="140" t="s">
        <v>24</v>
      </c>
      <c r="B1941" s="139" t="s">
        <v>766</v>
      </c>
      <c r="C1941" s="174"/>
    </row>
    <row r="1942" spans="1:5" s="139" customFormat="1" ht="16.149999999999999" customHeight="1" x14ac:dyDescent="0.25">
      <c r="A1942" s="140"/>
      <c r="B1942" s="139" t="s">
        <v>528</v>
      </c>
      <c r="C1942" s="174"/>
    </row>
    <row r="1943" spans="1:5" s="139" customFormat="1" ht="16.149999999999999" customHeight="1" x14ac:dyDescent="0.25">
      <c r="A1943" s="140" t="s">
        <v>57</v>
      </c>
      <c r="B1943" s="139" t="s">
        <v>38</v>
      </c>
      <c r="C1943" s="138">
        <v>2</v>
      </c>
      <c r="D1943" s="171"/>
      <c r="E1943" s="107">
        <f>D1943*C1943</f>
        <v>0</v>
      </c>
    </row>
    <row r="1944" spans="1:5" s="139" customFormat="1" ht="16.149999999999999" customHeight="1" x14ac:dyDescent="0.25">
      <c r="A1944" s="140" t="s">
        <v>24</v>
      </c>
      <c r="B1944" s="139" t="s">
        <v>529</v>
      </c>
      <c r="C1944" s="174"/>
    </row>
    <row r="1945" spans="1:5" s="139" customFormat="1" ht="16.149999999999999" customHeight="1" x14ac:dyDescent="0.25">
      <c r="A1945" s="140"/>
      <c r="B1945" s="139" t="s">
        <v>545</v>
      </c>
      <c r="C1945" s="174"/>
    </row>
    <row r="1946" spans="1:5" s="139" customFormat="1" ht="16.149999999999999" customHeight="1" x14ac:dyDescent="0.25">
      <c r="A1946" s="140" t="s">
        <v>57</v>
      </c>
      <c r="B1946" s="139" t="s">
        <v>38</v>
      </c>
      <c r="C1946" s="138">
        <v>1</v>
      </c>
      <c r="D1946" s="171"/>
      <c r="E1946" s="107">
        <f>D1946*C1946</f>
        <v>0</v>
      </c>
    </row>
    <row r="1947" spans="1:5" s="139" customFormat="1" ht="16.149999999999999" customHeight="1" x14ac:dyDescent="0.25">
      <c r="A1947" s="140" t="s">
        <v>24</v>
      </c>
      <c r="B1947" s="139" t="s">
        <v>544</v>
      </c>
      <c r="C1947" s="174"/>
    </row>
    <row r="1948" spans="1:5" s="139" customFormat="1" ht="16.149999999999999" customHeight="1" x14ac:dyDescent="0.25">
      <c r="A1948" s="140"/>
      <c r="B1948" s="139" t="s">
        <v>546</v>
      </c>
      <c r="C1948" s="174"/>
    </row>
    <row r="1949" spans="1:5" s="139" customFormat="1" ht="16.149999999999999" customHeight="1" x14ac:dyDescent="0.25">
      <c r="A1949" s="140" t="s">
        <v>57</v>
      </c>
      <c r="B1949" s="139" t="s">
        <v>38</v>
      </c>
      <c r="C1949" s="138">
        <v>1</v>
      </c>
      <c r="D1949" s="171"/>
      <c r="E1949" s="107">
        <f>D1949*C1949</f>
        <v>0</v>
      </c>
    </row>
    <row r="1950" spans="1:5" s="139" customFormat="1" ht="15" x14ac:dyDescent="0.25">
      <c r="A1950" s="140"/>
      <c r="C1950" s="174"/>
      <c r="D1950" s="121"/>
      <c r="E1950" s="121"/>
    </row>
    <row r="1951" spans="1:5" s="139" customFormat="1" ht="16.149999999999999" customHeight="1" x14ac:dyDescent="0.25">
      <c r="A1951" s="140">
        <v>5</v>
      </c>
      <c r="B1951" s="97" t="s">
        <v>180</v>
      </c>
      <c r="C1951" s="174"/>
      <c r="D1951" s="121"/>
      <c r="E1951" s="121"/>
    </row>
    <row r="1952" spans="1:5" s="139" customFormat="1" ht="12" customHeight="1" x14ac:dyDescent="0.25">
      <c r="A1952" s="140"/>
      <c r="C1952" s="174"/>
      <c r="D1952" s="121"/>
      <c r="E1952" s="121"/>
    </row>
    <row r="1953" spans="1:5" s="139" customFormat="1" ht="16.149999999999999" customHeight="1" x14ac:dyDescent="0.25">
      <c r="A1953" s="706"/>
      <c r="B1953" s="709" t="s">
        <v>570</v>
      </c>
      <c r="C1953" s="708"/>
      <c r="D1953" s="121"/>
      <c r="E1953" s="121"/>
    </row>
    <row r="1954" spans="1:5" s="139" customFormat="1" ht="16.149999999999999" customHeight="1" x14ac:dyDescent="0.25">
      <c r="A1954" s="706"/>
      <c r="B1954" s="709" t="s">
        <v>571</v>
      </c>
      <c r="C1954" s="708"/>
      <c r="D1954" s="121"/>
      <c r="E1954" s="121"/>
    </row>
    <row r="1955" spans="1:5" s="139" customFormat="1" ht="16.149999999999999" customHeight="1" x14ac:dyDescent="0.25">
      <c r="A1955" s="706"/>
      <c r="B1955" s="709" t="s">
        <v>572</v>
      </c>
      <c r="C1955" s="708"/>
      <c r="D1955" s="121"/>
      <c r="E1955" s="121"/>
    </row>
    <row r="1956" spans="1:5" s="139" customFormat="1" ht="16.149999999999999" customHeight="1" x14ac:dyDescent="0.25">
      <c r="A1956" s="706"/>
      <c r="B1956" s="709" t="s">
        <v>573</v>
      </c>
      <c r="C1956" s="708"/>
      <c r="D1956" s="121"/>
      <c r="E1956" s="121"/>
    </row>
    <row r="1957" spans="1:5" s="139" customFormat="1" ht="16.149999999999999" customHeight="1" x14ac:dyDescent="0.25">
      <c r="A1957" s="706"/>
      <c r="B1957" s="709" t="s">
        <v>574</v>
      </c>
      <c r="C1957" s="708"/>
      <c r="D1957" s="121"/>
      <c r="E1957" s="121"/>
    </row>
    <row r="1958" spans="1:5" s="139" customFormat="1" ht="16.149999999999999" customHeight="1" x14ac:dyDescent="0.25">
      <c r="A1958" s="706"/>
      <c r="B1958" s="709" t="s">
        <v>575</v>
      </c>
      <c r="C1958" s="708"/>
      <c r="D1958" s="121"/>
      <c r="E1958" s="121"/>
    </row>
    <row r="1959" spans="1:5" s="139" customFormat="1" ht="16.149999999999999" customHeight="1" x14ac:dyDescent="0.25">
      <c r="A1959" s="706"/>
      <c r="B1959" s="709" t="s">
        <v>583</v>
      </c>
      <c r="C1959" s="708"/>
      <c r="D1959" s="121"/>
      <c r="E1959" s="121"/>
    </row>
    <row r="1960" spans="1:5" s="139" customFormat="1" ht="16.149999999999999" customHeight="1" x14ac:dyDescent="0.25">
      <c r="A1960" s="706"/>
      <c r="B1960" s="709" t="s">
        <v>584</v>
      </c>
      <c r="C1960" s="708"/>
      <c r="D1960" s="121"/>
      <c r="E1960" s="121"/>
    </row>
    <row r="1961" spans="1:5" s="139" customFormat="1" ht="16.149999999999999" customHeight="1" x14ac:dyDescent="0.25">
      <c r="A1961" s="706"/>
      <c r="B1961" s="709" t="s">
        <v>576</v>
      </c>
      <c r="C1961" s="708"/>
      <c r="D1961" s="121"/>
      <c r="E1961" s="121"/>
    </row>
    <row r="1962" spans="1:5" s="139" customFormat="1" ht="16.149999999999999" customHeight="1" x14ac:dyDescent="0.25">
      <c r="A1962" s="706"/>
      <c r="B1962" s="709" t="s">
        <v>577</v>
      </c>
      <c r="C1962" s="708"/>
      <c r="D1962" s="121"/>
      <c r="E1962" s="121"/>
    </row>
    <row r="1963" spans="1:5" s="139" customFormat="1" ht="16.149999999999999" customHeight="1" x14ac:dyDescent="0.25">
      <c r="A1963" s="706"/>
      <c r="B1963" s="709" t="s">
        <v>578</v>
      </c>
      <c r="C1963" s="708"/>
      <c r="D1963" s="121"/>
      <c r="E1963" s="121"/>
    </row>
    <row r="1964" spans="1:5" s="139" customFormat="1" ht="16.149999999999999" customHeight="1" x14ac:dyDescent="0.25">
      <c r="A1964" s="706"/>
      <c r="B1964" s="709" t="s">
        <v>579</v>
      </c>
      <c r="C1964" s="708"/>
      <c r="D1964" s="121"/>
      <c r="E1964" s="121"/>
    </row>
    <row r="1965" spans="1:5" s="139" customFormat="1" ht="16.149999999999999" customHeight="1" x14ac:dyDescent="0.25">
      <c r="A1965" s="706"/>
      <c r="B1965" s="709" t="s">
        <v>580</v>
      </c>
      <c r="C1965" s="708"/>
      <c r="D1965" s="121"/>
      <c r="E1965" s="121"/>
    </row>
    <row r="1966" spans="1:5" s="139" customFormat="1" ht="16.149999999999999" customHeight="1" x14ac:dyDescent="0.25">
      <c r="A1966" s="706"/>
      <c r="B1966" s="709" t="s">
        <v>581</v>
      </c>
      <c r="C1966" s="708"/>
      <c r="D1966" s="121"/>
      <c r="E1966" s="121"/>
    </row>
    <row r="1967" spans="1:5" s="139" customFormat="1" ht="16.149999999999999" customHeight="1" x14ac:dyDescent="0.25">
      <c r="A1967" s="706"/>
      <c r="B1967" s="709" t="s">
        <v>582</v>
      </c>
      <c r="C1967" s="708"/>
      <c r="D1967" s="121"/>
      <c r="E1967" s="121"/>
    </row>
    <row r="1968" spans="1:5" s="139" customFormat="1" ht="16.149999999999999" customHeight="1" x14ac:dyDescent="0.25">
      <c r="A1968" s="720"/>
      <c r="B1968" s="710"/>
      <c r="C1968" s="708"/>
      <c r="D1968" s="121"/>
      <c r="E1968" s="121"/>
    </row>
    <row r="1969" spans="1:5" s="139" customFormat="1" ht="16.149999999999999" customHeight="1" x14ac:dyDescent="0.25">
      <c r="A1969" s="706"/>
      <c r="B1969" s="707" t="s">
        <v>568</v>
      </c>
      <c r="C1969" s="708"/>
      <c r="D1969" s="121"/>
      <c r="E1969" s="121"/>
    </row>
    <row r="1970" spans="1:5" s="139" customFormat="1" ht="16.149999999999999" customHeight="1" x14ac:dyDescent="0.25">
      <c r="A1970" s="706"/>
      <c r="B1970" s="709" t="s">
        <v>592</v>
      </c>
      <c r="C1970" s="708"/>
      <c r="D1970" s="121"/>
      <c r="E1970" s="121"/>
    </row>
    <row r="1971" spans="1:5" s="139" customFormat="1" ht="16.149999999999999" customHeight="1" x14ac:dyDescent="0.25">
      <c r="A1971" s="706"/>
      <c r="B1971" s="709" t="s">
        <v>591</v>
      </c>
      <c r="C1971" s="708"/>
      <c r="D1971" s="121"/>
      <c r="E1971" s="121"/>
    </row>
    <row r="1972" spans="1:5" s="139" customFormat="1" ht="16.149999999999999" customHeight="1" x14ac:dyDescent="0.25">
      <c r="A1972" s="706"/>
      <c r="B1972" s="709" t="s">
        <v>590</v>
      </c>
      <c r="C1972" s="708"/>
      <c r="D1972" s="121"/>
      <c r="E1972" s="121"/>
    </row>
    <row r="1973" spans="1:5" s="139" customFormat="1" ht="16.149999999999999" customHeight="1" x14ac:dyDescent="0.25">
      <c r="A1973" s="706"/>
      <c r="B1973" s="709" t="s">
        <v>589</v>
      </c>
      <c r="C1973" s="708"/>
      <c r="D1973" s="121"/>
      <c r="E1973" s="121"/>
    </row>
    <row r="1974" spans="1:5" s="139" customFormat="1" ht="16.149999999999999" customHeight="1" x14ac:dyDescent="0.25">
      <c r="A1974" s="706"/>
      <c r="B1974" s="709" t="s">
        <v>569</v>
      </c>
      <c r="C1974" s="708"/>
      <c r="D1974" s="121"/>
      <c r="E1974" s="121"/>
    </row>
    <row r="1975" spans="1:5" s="139" customFormat="1" ht="16.149999999999999" customHeight="1" x14ac:dyDescent="0.25">
      <c r="A1975" s="706"/>
      <c r="B1975" s="709" t="s">
        <v>588</v>
      </c>
      <c r="C1975" s="708"/>
      <c r="D1975" s="121"/>
      <c r="E1975" s="121"/>
    </row>
    <row r="1976" spans="1:5" s="139" customFormat="1" ht="16.149999999999999" customHeight="1" x14ac:dyDescent="0.25">
      <c r="A1976" s="706"/>
      <c r="B1976" s="709" t="s">
        <v>585</v>
      </c>
      <c r="C1976" s="708"/>
      <c r="D1976" s="121"/>
      <c r="E1976" s="121"/>
    </row>
    <row r="1977" spans="1:5" s="139" customFormat="1" ht="16.149999999999999" customHeight="1" x14ac:dyDescent="0.25">
      <c r="A1977" s="706"/>
      <c r="B1977" s="709" t="s">
        <v>586</v>
      </c>
      <c r="C1977" s="708"/>
      <c r="D1977" s="121"/>
      <c r="E1977" s="121"/>
    </row>
    <row r="1978" spans="1:5" s="139" customFormat="1" ht="16.149999999999999" customHeight="1" x14ac:dyDescent="0.25">
      <c r="A1978" s="706"/>
      <c r="B1978" s="709" t="s">
        <v>587</v>
      </c>
      <c r="C1978" s="708"/>
      <c r="D1978" s="121"/>
      <c r="E1978" s="121"/>
    </row>
    <row r="1979" spans="1:5" s="139" customFormat="1" ht="16.149999999999999" customHeight="1" x14ac:dyDescent="0.25">
      <c r="A1979" s="706"/>
      <c r="B1979" s="709"/>
      <c r="C1979" s="708"/>
      <c r="D1979" s="121"/>
      <c r="E1979" s="121"/>
    </row>
    <row r="1980" spans="1:5" s="139" customFormat="1" ht="16.149999999999999" customHeight="1" x14ac:dyDescent="0.25">
      <c r="A1980" s="706" t="s">
        <v>24</v>
      </c>
      <c r="B1980" s="709" t="s">
        <v>1195</v>
      </c>
      <c r="C1980" s="708"/>
      <c r="D1980" s="121"/>
      <c r="E1980" s="121"/>
    </row>
    <row r="1981" spans="1:5" s="139" customFormat="1" ht="16.149999999999999" customHeight="1" x14ac:dyDescent="0.25">
      <c r="A1981" s="706"/>
      <c r="B1981" s="709" t="s">
        <v>1202</v>
      </c>
      <c r="C1981" s="708"/>
      <c r="D1981" s="121"/>
      <c r="E1981" s="121"/>
    </row>
    <row r="1982" spans="1:5" s="139" customFormat="1" ht="16.149999999999999" customHeight="1" x14ac:dyDescent="0.25">
      <c r="A1982" s="706"/>
      <c r="B1982" s="709" t="s">
        <v>830</v>
      </c>
      <c r="C1982" s="708"/>
      <c r="D1982" s="121"/>
      <c r="E1982" s="121"/>
    </row>
    <row r="1983" spans="1:5" s="139" customFormat="1" ht="16.149999999999999" customHeight="1" x14ac:dyDescent="0.25">
      <c r="A1983" s="706" t="s">
        <v>57</v>
      </c>
      <c r="B1983" s="709" t="s">
        <v>38</v>
      </c>
      <c r="C1983" s="711">
        <v>4</v>
      </c>
      <c r="D1983" s="171"/>
      <c r="E1983" s="107">
        <f>D1983*C1983</f>
        <v>0</v>
      </c>
    </row>
    <row r="1984" spans="1:5" s="139" customFormat="1" ht="16.149999999999999" customHeight="1" x14ac:dyDescent="0.25">
      <c r="A1984" s="706" t="s">
        <v>24</v>
      </c>
      <c r="B1984" s="709" t="s">
        <v>1195</v>
      </c>
      <c r="C1984" s="708"/>
      <c r="D1984" s="121"/>
      <c r="E1984" s="121"/>
    </row>
    <row r="1985" spans="1:5" s="139" customFormat="1" ht="16.149999999999999" customHeight="1" x14ac:dyDescent="0.25">
      <c r="A1985" s="706"/>
      <c r="B1985" s="709" t="s">
        <v>1203</v>
      </c>
      <c r="C1985" s="708"/>
      <c r="D1985" s="121"/>
      <c r="E1985" s="121"/>
    </row>
    <row r="1986" spans="1:5" s="139" customFormat="1" ht="16.149999999999999" customHeight="1" x14ac:dyDescent="0.25">
      <c r="A1986" s="706" t="s">
        <v>57</v>
      </c>
      <c r="B1986" s="709" t="s">
        <v>38</v>
      </c>
      <c r="C1986" s="711">
        <v>5</v>
      </c>
      <c r="D1986" s="171"/>
      <c r="E1986" s="107">
        <f>D1986*C1986</f>
        <v>0</v>
      </c>
    </row>
    <row r="1987" spans="1:5" s="139" customFormat="1" ht="16.149999999999999" customHeight="1" x14ac:dyDescent="0.25">
      <c r="A1987" s="706" t="s">
        <v>24</v>
      </c>
      <c r="B1987" s="709" t="s">
        <v>1195</v>
      </c>
      <c r="C1987" s="708"/>
      <c r="D1987" s="121"/>
      <c r="E1987" s="121"/>
    </row>
    <row r="1988" spans="1:5" s="139" customFormat="1" ht="16.149999999999999" customHeight="1" x14ac:dyDescent="0.25">
      <c r="A1988" s="706"/>
      <c r="B1988" s="709" t="s">
        <v>1204</v>
      </c>
      <c r="C1988" s="708"/>
      <c r="D1988" s="121"/>
      <c r="E1988" s="121"/>
    </row>
    <row r="1989" spans="1:5" s="139" customFormat="1" ht="16.149999999999999" customHeight="1" x14ac:dyDescent="0.25">
      <c r="A1989" s="706"/>
      <c r="B1989" s="709" t="s">
        <v>831</v>
      </c>
      <c r="C1989" s="708"/>
      <c r="D1989" s="121"/>
      <c r="E1989" s="121"/>
    </row>
    <row r="1990" spans="1:5" s="139" customFormat="1" ht="16.149999999999999" customHeight="1" x14ac:dyDescent="0.25">
      <c r="A1990" s="706" t="s">
        <v>57</v>
      </c>
      <c r="B1990" s="709" t="s">
        <v>38</v>
      </c>
      <c r="C1990" s="711">
        <v>1</v>
      </c>
      <c r="D1990" s="171"/>
      <c r="E1990" s="107">
        <f>D1990*C1990</f>
        <v>0</v>
      </c>
    </row>
    <row r="1991" spans="1:5" s="139" customFormat="1" ht="16.149999999999999" customHeight="1" x14ac:dyDescent="0.25">
      <c r="A1991" s="706" t="s">
        <v>24</v>
      </c>
      <c r="B1991" s="709" t="s">
        <v>1195</v>
      </c>
      <c r="C1991" s="708"/>
      <c r="D1991" s="121"/>
      <c r="E1991" s="121"/>
    </row>
    <row r="1992" spans="1:5" s="139" customFormat="1" ht="16.149999999999999" customHeight="1" x14ac:dyDescent="0.25">
      <c r="A1992" s="706"/>
      <c r="B1992" s="709" t="s">
        <v>1205</v>
      </c>
      <c r="C1992" s="708"/>
      <c r="D1992" s="121"/>
      <c r="E1992" s="121"/>
    </row>
    <row r="1993" spans="1:5" s="139" customFormat="1" ht="18.75" customHeight="1" x14ac:dyDescent="0.25">
      <c r="A1993" s="706"/>
      <c r="B1993" s="709" t="s">
        <v>830</v>
      </c>
      <c r="C1993" s="708"/>
      <c r="D1993" s="121"/>
      <c r="E1993" s="121"/>
    </row>
    <row r="1994" spans="1:5" s="139" customFormat="1" ht="16.149999999999999" customHeight="1" x14ac:dyDescent="0.25">
      <c r="A1994" s="706" t="s">
        <v>57</v>
      </c>
      <c r="B1994" s="709" t="s">
        <v>38</v>
      </c>
      <c r="C1994" s="711">
        <v>1</v>
      </c>
      <c r="D1994" s="171"/>
      <c r="E1994" s="107">
        <f>D1994*C1994</f>
        <v>0</v>
      </c>
    </row>
    <row r="1995" spans="1:5" s="139" customFormat="1" ht="15" x14ac:dyDescent="0.25">
      <c r="A1995" s="140"/>
      <c r="C1995" s="174"/>
      <c r="D1995" s="121"/>
      <c r="E1995" s="121"/>
    </row>
    <row r="1996" spans="1:5" s="139" customFormat="1" ht="16.149999999999999" customHeight="1" x14ac:dyDescent="0.25">
      <c r="A1996" s="140">
        <v>6</v>
      </c>
      <c r="B1996" s="97" t="s">
        <v>820</v>
      </c>
      <c r="C1996" s="174"/>
      <c r="D1996" s="121"/>
      <c r="E1996" s="121"/>
    </row>
    <row r="1997" spans="1:5" s="139" customFormat="1" ht="16.149999999999999" customHeight="1" x14ac:dyDescent="0.25">
      <c r="A1997" s="140"/>
      <c r="C1997" s="174"/>
      <c r="D1997" s="121"/>
      <c r="E1997" s="121"/>
    </row>
    <row r="1998" spans="1:5" s="139" customFormat="1" ht="16.149999999999999" customHeight="1" x14ac:dyDescent="0.25">
      <c r="A1998" s="706"/>
      <c r="B1998" s="709" t="s">
        <v>821</v>
      </c>
      <c r="C1998" s="708"/>
      <c r="D1998" s="121"/>
      <c r="E1998" s="121"/>
    </row>
    <row r="1999" spans="1:5" s="139" customFormat="1" ht="16.149999999999999" customHeight="1" x14ac:dyDescent="0.25">
      <c r="A1999" s="706"/>
      <c r="B1999" s="709" t="s">
        <v>822</v>
      </c>
      <c r="C1999" s="708"/>
      <c r="D1999" s="121"/>
      <c r="E1999" s="121"/>
    </row>
    <row r="2000" spans="1:5" s="139" customFormat="1" ht="16.149999999999999" customHeight="1" x14ac:dyDescent="0.25">
      <c r="A2000" s="706"/>
      <c r="B2000" s="709" t="s">
        <v>823</v>
      </c>
      <c r="C2000" s="708"/>
      <c r="D2000" s="121"/>
      <c r="E2000" s="121"/>
    </row>
    <row r="2001" spans="1:5" s="139" customFormat="1" ht="16.149999999999999" customHeight="1" x14ac:dyDescent="0.25">
      <c r="A2001" s="706"/>
      <c r="B2001" s="709" t="s">
        <v>824</v>
      </c>
      <c r="C2001" s="708"/>
      <c r="D2001" s="121"/>
      <c r="E2001" s="121"/>
    </row>
    <row r="2002" spans="1:5" s="139" customFormat="1" ht="16.149999999999999" customHeight="1" x14ac:dyDescent="0.25">
      <c r="A2002" s="706"/>
      <c r="B2002" s="709" t="s">
        <v>825</v>
      </c>
      <c r="C2002" s="708"/>
      <c r="D2002" s="121"/>
      <c r="E2002" s="121"/>
    </row>
    <row r="2003" spans="1:5" s="139" customFormat="1" ht="16.149999999999999" customHeight="1" x14ac:dyDescent="0.25">
      <c r="A2003" s="706"/>
      <c r="B2003" s="709" t="s">
        <v>826</v>
      </c>
      <c r="C2003" s="708"/>
      <c r="D2003" s="121"/>
      <c r="E2003" s="121"/>
    </row>
    <row r="2004" spans="1:5" s="139" customFormat="1" ht="16.149999999999999" customHeight="1" x14ac:dyDescent="0.25">
      <c r="A2004" s="706"/>
      <c r="B2004" s="709" t="s">
        <v>827</v>
      </c>
      <c r="C2004" s="708"/>
      <c r="D2004" s="121"/>
      <c r="E2004" s="121"/>
    </row>
    <row r="2005" spans="1:5" s="139" customFormat="1" ht="16.149999999999999" customHeight="1" x14ac:dyDescent="0.25">
      <c r="A2005" s="706" t="s">
        <v>24</v>
      </c>
      <c r="B2005" s="709" t="s">
        <v>829</v>
      </c>
      <c r="C2005" s="708"/>
      <c r="D2005" s="121"/>
      <c r="E2005" s="121"/>
    </row>
    <row r="2006" spans="1:5" s="139" customFormat="1" ht="16.149999999999999" customHeight="1" x14ac:dyDescent="0.25">
      <c r="A2006" s="706" t="s">
        <v>57</v>
      </c>
      <c r="B2006" s="709" t="s">
        <v>38</v>
      </c>
      <c r="C2006" s="711">
        <v>4</v>
      </c>
      <c r="D2006" s="171"/>
      <c r="E2006" s="107">
        <f>D2006*C2006</f>
        <v>0</v>
      </c>
    </row>
    <row r="2007" spans="1:5" s="139" customFormat="1" ht="16.149999999999999" customHeight="1" x14ac:dyDescent="0.25">
      <c r="A2007" s="706" t="s">
        <v>24</v>
      </c>
      <c r="B2007" s="709" t="s">
        <v>828</v>
      </c>
      <c r="C2007" s="708"/>
      <c r="D2007" s="121"/>
      <c r="E2007" s="121"/>
    </row>
    <row r="2008" spans="1:5" s="139" customFormat="1" ht="16.149999999999999" customHeight="1" x14ac:dyDescent="0.25">
      <c r="A2008" s="706" t="s">
        <v>57</v>
      </c>
      <c r="B2008" s="709" t="s">
        <v>38</v>
      </c>
      <c r="C2008" s="711">
        <v>1</v>
      </c>
      <c r="D2008" s="171"/>
      <c r="E2008" s="107">
        <f>D2008*C2008</f>
        <v>0</v>
      </c>
    </row>
    <row r="2009" spans="1:5" s="139" customFormat="1" ht="16.149999999999999" customHeight="1" x14ac:dyDescent="0.25">
      <c r="A2009" s="140"/>
      <c r="C2009" s="174"/>
      <c r="D2009" s="121"/>
      <c r="E2009" s="121"/>
    </row>
    <row r="2010" spans="1:5" s="97" customFormat="1" ht="16.149999999999999" customHeight="1" thickBot="1" x14ac:dyDescent="0.25">
      <c r="A2010" s="143"/>
      <c r="B2010" s="144" t="s">
        <v>103</v>
      </c>
      <c r="C2010" s="145"/>
      <c r="D2010" s="145"/>
      <c r="E2010" s="145">
        <f>SUM(E1620:E2008)</f>
        <v>0</v>
      </c>
    </row>
    <row r="2011" spans="1:5" s="97" customFormat="1" ht="16.149999999999999" customHeight="1" thickTop="1" x14ac:dyDescent="0.25">
      <c r="A2011" s="108"/>
      <c r="B2011" s="120"/>
      <c r="C2011" s="174"/>
      <c r="D2011" s="111"/>
      <c r="E2011" s="119"/>
    </row>
    <row r="2012" spans="1:5" s="97" customFormat="1" ht="16.149999999999999" customHeight="1" x14ac:dyDescent="0.25">
      <c r="A2012" s="108"/>
      <c r="B2012" s="120"/>
      <c r="C2012" s="174"/>
      <c r="D2012" s="111"/>
      <c r="E2012" s="119"/>
    </row>
    <row r="2013" spans="1:5" s="97" customFormat="1" ht="16.149999999999999" customHeight="1" x14ac:dyDescent="0.25">
      <c r="A2013" s="146" t="s">
        <v>153</v>
      </c>
      <c r="B2013" s="97" t="s">
        <v>173</v>
      </c>
      <c r="C2013" s="174"/>
      <c r="D2013" s="121"/>
      <c r="E2013" s="147"/>
    </row>
    <row r="2014" spans="1:5" s="139" customFormat="1" ht="4.5" customHeight="1" x14ac:dyDescent="0.25">
      <c r="A2014" s="140"/>
      <c r="C2014" s="174"/>
      <c r="D2014" s="160"/>
      <c r="E2014" s="160"/>
    </row>
    <row r="2015" spans="1:5" s="139" customFormat="1" ht="15" x14ac:dyDescent="0.25">
      <c r="A2015" s="140"/>
      <c r="B2015" s="97" t="s">
        <v>25</v>
      </c>
      <c r="C2015" s="174"/>
      <c r="D2015" s="121"/>
      <c r="E2015" s="121"/>
    </row>
    <row r="2016" spans="1:5" s="139" customFormat="1" ht="15" x14ac:dyDescent="0.25">
      <c r="A2016" s="140"/>
      <c r="B2016" s="139" t="s">
        <v>58</v>
      </c>
      <c r="C2016" s="174"/>
      <c r="D2016" s="121"/>
      <c r="E2016" s="121"/>
    </row>
    <row r="2017" spans="1:5" s="139" customFormat="1" ht="15" x14ac:dyDescent="0.25">
      <c r="A2017" s="140" t="s">
        <v>24</v>
      </c>
      <c r="B2017" s="139" t="s">
        <v>39</v>
      </c>
      <c r="C2017" s="174"/>
      <c r="D2017" s="121"/>
      <c r="E2017" s="121"/>
    </row>
    <row r="2018" spans="1:5" s="139" customFormat="1" ht="15" x14ac:dyDescent="0.25">
      <c r="A2018" s="140" t="s">
        <v>24</v>
      </c>
      <c r="B2018" s="139" t="s">
        <v>165</v>
      </c>
      <c r="C2018" s="174"/>
      <c r="D2018" s="121"/>
      <c r="E2018" s="121"/>
    </row>
    <row r="2019" spans="1:5" s="139" customFormat="1" ht="15" x14ac:dyDescent="0.25">
      <c r="A2019" s="140" t="s">
        <v>24</v>
      </c>
      <c r="B2019" s="139" t="s">
        <v>425</v>
      </c>
      <c r="C2019" s="174"/>
      <c r="D2019" s="121"/>
      <c r="E2019" s="121"/>
    </row>
    <row r="2020" spans="1:5" s="139" customFormat="1" ht="15" x14ac:dyDescent="0.25">
      <c r="A2020" s="140" t="s">
        <v>24</v>
      </c>
      <c r="B2020" s="139" t="s">
        <v>127</v>
      </c>
      <c r="C2020" s="174"/>
      <c r="D2020" s="121"/>
      <c r="E2020" s="121"/>
    </row>
    <row r="2021" spans="1:5" s="139" customFormat="1" ht="15" x14ac:dyDescent="0.25">
      <c r="A2021" s="140" t="s">
        <v>24</v>
      </c>
      <c r="B2021" s="139" t="s">
        <v>166</v>
      </c>
      <c r="C2021" s="174"/>
      <c r="D2021" s="121"/>
      <c r="E2021" s="121"/>
    </row>
    <row r="2022" spans="1:5" s="139" customFormat="1" ht="15" x14ac:dyDescent="0.25">
      <c r="A2022" s="140"/>
      <c r="B2022" s="139" t="s">
        <v>40</v>
      </c>
      <c r="C2022" s="174"/>
      <c r="D2022" s="121"/>
      <c r="E2022" s="121"/>
    </row>
    <row r="2023" spans="1:5" s="139" customFormat="1" ht="15" x14ac:dyDescent="0.25">
      <c r="A2023" s="140" t="s">
        <v>24</v>
      </c>
      <c r="B2023" s="139" t="s">
        <v>167</v>
      </c>
      <c r="C2023" s="174"/>
      <c r="D2023" s="121"/>
      <c r="E2023" s="121"/>
    </row>
    <row r="2024" spans="1:5" s="139" customFormat="1" ht="15" x14ac:dyDescent="0.25">
      <c r="A2024" s="140"/>
      <c r="B2024" s="139" t="s">
        <v>168</v>
      </c>
      <c r="C2024" s="174"/>
      <c r="D2024" s="121"/>
      <c r="E2024" s="121"/>
    </row>
    <row r="2025" spans="1:5" s="139" customFormat="1" ht="15" x14ac:dyDescent="0.25">
      <c r="A2025" s="140" t="s">
        <v>24</v>
      </c>
      <c r="B2025" s="139" t="s">
        <v>169</v>
      </c>
      <c r="C2025" s="174"/>
      <c r="D2025" s="121"/>
      <c r="E2025" s="121"/>
    </row>
    <row r="2026" spans="1:5" s="139" customFormat="1" ht="6" customHeight="1" x14ac:dyDescent="0.25">
      <c r="A2026" s="140"/>
      <c r="C2026" s="174"/>
      <c r="D2026" s="121"/>
      <c r="E2026" s="121"/>
    </row>
    <row r="2027" spans="1:5" s="139" customFormat="1" ht="16.149999999999999" customHeight="1" x14ac:dyDescent="0.25">
      <c r="A2027" s="706">
        <v>1</v>
      </c>
      <c r="B2027" s="709" t="s">
        <v>189</v>
      </c>
      <c r="C2027" s="708"/>
      <c r="D2027" s="121"/>
      <c r="E2027" s="141"/>
    </row>
    <row r="2028" spans="1:5" s="139" customFormat="1" ht="16.149999999999999" customHeight="1" x14ac:dyDescent="0.25">
      <c r="A2028" s="706"/>
      <c r="B2028" s="709" t="s">
        <v>379</v>
      </c>
      <c r="C2028" s="708"/>
      <c r="D2028" s="121"/>
      <c r="E2028" s="141"/>
    </row>
    <row r="2029" spans="1:5" s="139" customFormat="1" ht="16.149999999999999" customHeight="1" x14ac:dyDescent="0.25">
      <c r="A2029" s="706" t="s">
        <v>24</v>
      </c>
      <c r="B2029" s="710" t="s">
        <v>369</v>
      </c>
      <c r="C2029" s="708"/>
      <c r="D2029" s="121"/>
      <c r="E2029" s="141"/>
    </row>
    <row r="2030" spans="1:5" s="139" customFormat="1" ht="16.149999999999999" customHeight="1" x14ac:dyDescent="0.25">
      <c r="A2030" s="706"/>
      <c r="B2030" s="709" t="s">
        <v>370</v>
      </c>
      <c r="C2030" s="708"/>
      <c r="D2030" s="121"/>
      <c r="E2030" s="141"/>
    </row>
    <row r="2031" spans="1:5" s="139" customFormat="1" ht="16.149999999999999" customHeight="1" x14ac:dyDescent="0.25">
      <c r="A2031" s="706"/>
      <c r="B2031" s="710" t="s">
        <v>371</v>
      </c>
      <c r="C2031" s="708"/>
      <c r="D2031" s="121"/>
      <c r="E2031" s="141"/>
    </row>
    <row r="2032" spans="1:5" s="139" customFormat="1" ht="16.149999999999999" customHeight="1" x14ac:dyDescent="0.25">
      <c r="A2032" s="706"/>
      <c r="B2032" s="709" t="s">
        <v>372</v>
      </c>
      <c r="C2032" s="708"/>
      <c r="D2032" s="121"/>
      <c r="E2032" s="141"/>
    </row>
    <row r="2033" spans="1:5" s="139" customFormat="1" ht="16.149999999999999" customHeight="1" x14ac:dyDescent="0.25">
      <c r="A2033" s="706"/>
      <c r="B2033" s="709" t="s">
        <v>373</v>
      </c>
      <c r="C2033" s="708"/>
      <c r="D2033" s="121"/>
      <c r="E2033" s="141"/>
    </row>
    <row r="2034" spans="1:5" s="139" customFormat="1" ht="16.149999999999999" customHeight="1" x14ac:dyDescent="0.25">
      <c r="A2034" s="706"/>
      <c r="B2034" s="709" t="s">
        <v>374</v>
      </c>
      <c r="C2034" s="708"/>
      <c r="D2034" s="121"/>
      <c r="E2034" s="141"/>
    </row>
    <row r="2035" spans="1:5" s="139" customFormat="1" ht="16.149999999999999" customHeight="1" x14ac:dyDescent="0.25">
      <c r="A2035" s="706"/>
      <c r="B2035" s="709" t="s">
        <v>375</v>
      </c>
      <c r="C2035" s="708"/>
      <c r="D2035" s="121"/>
      <c r="E2035" s="141"/>
    </row>
    <row r="2036" spans="1:5" s="139" customFormat="1" ht="16.149999999999999" customHeight="1" x14ac:dyDescent="0.25">
      <c r="A2036" s="706"/>
      <c r="B2036" s="709" t="s">
        <v>376</v>
      </c>
      <c r="C2036" s="708"/>
      <c r="D2036" s="121"/>
      <c r="E2036" s="141"/>
    </row>
    <row r="2037" spans="1:5" s="139" customFormat="1" ht="16.149999999999999" customHeight="1" x14ac:dyDescent="0.25">
      <c r="A2037" s="706"/>
      <c r="B2037" s="709" t="s">
        <v>377</v>
      </c>
      <c r="C2037" s="708"/>
      <c r="D2037" s="121"/>
      <c r="E2037" s="141"/>
    </row>
    <row r="2038" spans="1:5" s="139" customFormat="1" ht="16.149999999999999" customHeight="1" x14ac:dyDescent="0.25">
      <c r="A2038" s="706" t="s">
        <v>57</v>
      </c>
      <c r="B2038" s="709" t="s">
        <v>151</v>
      </c>
      <c r="C2038" s="711">
        <v>54.45</v>
      </c>
      <c r="D2038" s="171"/>
      <c r="E2038" s="107">
        <f>D2038*C2038</f>
        <v>0</v>
      </c>
    </row>
    <row r="2039" spans="1:5" s="139" customFormat="1" ht="8.25" customHeight="1" x14ac:dyDescent="0.25">
      <c r="A2039" s="140"/>
      <c r="C2039" s="174"/>
      <c r="D2039" s="121"/>
      <c r="E2039" s="141"/>
    </row>
    <row r="2040" spans="1:5" s="139" customFormat="1" ht="16.149999999999999" customHeight="1" x14ac:dyDescent="0.25">
      <c r="A2040" s="706">
        <v>2</v>
      </c>
      <c r="B2040" s="709" t="s">
        <v>189</v>
      </c>
      <c r="C2040" s="708"/>
      <c r="D2040" s="121"/>
      <c r="E2040" s="141"/>
    </row>
    <row r="2041" spans="1:5" s="139" customFormat="1" ht="16.149999999999999" customHeight="1" x14ac:dyDescent="0.25">
      <c r="A2041" s="706"/>
      <c r="B2041" s="709" t="s">
        <v>378</v>
      </c>
      <c r="C2041" s="708"/>
      <c r="D2041" s="121"/>
      <c r="E2041" s="141"/>
    </row>
    <row r="2042" spans="1:5" s="139" customFormat="1" ht="16.149999999999999" customHeight="1" x14ac:dyDescent="0.25">
      <c r="A2042" s="706" t="s">
        <v>24</v>
      </c>
      <c r="B2042" s="709" t="s">
        <v>426</v>
      </c>
      <c r="C2042" s="708"/>
      <c r="D2042" s="121"/>
      <c r="E2042" s="141"/>
    </row>
    <row r="2043" spans="1:5" s="139" customFormat="1" ht="16.149999999999999" customHeight="1" x14ac:dyDescent="0.25">
      <c r="A2043" s="706"/>
      <c r="B2043" s="709" t="s">
        <v>380</v>
      </c>
      <c r="C2043" s="708"/>
      <c r="D2043" s="121"/>
      <c r="E2043" s="141"/>
    </row>
    <row r="2044" spans="1:5" s="139" customFormat="1" ht="16.149999999999999" customHeight="1" x14ac:dyDescent="0.25">
      <c r="A2044" s="706"/>
      <c r="B2044" s="709" t="s">
        <v>381</v>
      </c>
      <c r="C2044" s="708"/>
      <c r="D2044" s="121"/>
      <c r="E2044" s="141"/>
    </row>
    <row r="2045" spans="1:5" s="139" customFormat="1" ht="16.149999999999999" customHeight="1" x14ac:dyDescent="0.25">
      <c r="A2045" s="706"/>
      <c r="B2045" s="709" t="s">
        <v>382</v>
      </c>
      <c r="C2045" s="708"/>
      <c r="D2045" s="121"/>
      <c r="E2045" s="141"/>
    </row>
    <row r="2046" spans="1:5" s="139" customFormat="1" ht="16.149999999999999" customHeight="1" x14ac:dyDescent="0.25">
      <c r="A2046" s="706"/>
      <c r="B2046" s="709" t="s">
        <v>383</v>
      </c>
      <c r="C2046" s="708"/>
      <c r="D2046" s="121"/>
      <c r="E2046" s="141"/>
    </row>
    <row r="2047" spans="1:5" s="139" customFormat="1" ht="16.149999999999999" customHeight="1" x14ac:dyDescent="0.25">
      <c r="A2047" s="706"/>
      <c r="B2047" s="709" t="s">
        <v>384</v>
      </c>
      <c r="C2047" s="708"/>
      <c r="D2047" s="121"/>
      <c r="E2047" s="141"/>
    </row>
    <row r="2048" spans="1:5" s="139" customFormat="1" ht="16.149999999999999" customHeight="1" x14ac:dyDescent="0.25">
      <c r="A2048" s="706" t="s">
        <v>57</v>
      </c>
      <c r="B2048" s="709" t="s">
        <v>151</v>
      </c>
      <c r="C2048" s="711">
        <v>103.48</v>
      </c>
      <c r="D2048" s="171"/>
      <c r="E2048" s="107">
        <f>D2048*C2048</f>
        <v>0</v>
      </c>
    </row>
    <row r="2049" spans="1:5" s="139" customFormat="1" ht="6.75" customHeight="1" x14ac:dyDescent="0.25">
      <c r="A2049" s="140"/>
      <c r="C2049" s="174"/>
      <c r="D2049" s="121"/>
      <c r="E2049" s="141"/>
    </row>
    <row r="2050" spans="1:5" s="139" customFormat="1" ht="16.149999999999999" customHeight="1" x14ac:dyDescent="0.25">
      <c r="A2050" s="140">
        <v>3</v>
      </c>
      <c r="B2050" s="139" t="s">
        <v>170</v>
      </c>
      <c r="C2050" s="174"/>
      <c r="D2050" s="121"/>
      <c r="E2050" s="141"/>
    </row>
    <row r="2051" spans="1:5" s="139" customFormat="1" ht="16.149999999999999" customHeight="1" x14ac:dyDescent="0.25">
      <c r="A2051" s="140"/>
      <c r="B2051" s="139" t="s">
        <v>422</v>
      </c>
      <c r="C2051" s="174"/>
      <c r="D2051" s="121"/>
      <c r="E2051" s="141"/>
    </row>
    <row r="2052" spans="1:5" s="139" customFormat="1" ht="16.149999999999999" customHeight="1" x14ac:dyDescent="0.25">
      <c r="A2052" s="140"/>
      <c r="B2052" s="139" t="s">
        <v>423</v>
      </c>
      <c r="C2052" s="174"/>
      <c r="D2052" s="121"/>
      <c r="E2052" s="141"/>
    </row>
    <row r="2053" spans="1:5" s="139" customFormat="1" ht="16.149999999999999" customHeight="1" x14ac:dyDescent="0.25">
      <c r="A2053" s="140"/>
      <c r="B2053" s="139" t="s">
        <v>3299</v>
      </c>
      <c r="C2053" s="174"/>
      <c r="D2053" s="121"/>
      <c r="E2053" s="141"/>
    </row>
    <row r="2054" spans="1:5" s="139" customFormat="1" ht="16.149999999999999" customHeight="1" x14ac:dyDescent="0.25">
      <c r="A2054" s="140"/>
      <c r="B2054" s="139" t="s">
        <v>3315</v>
      </c>
      <c r="C2054" s="174"/>
      <c r="D2054" s="121"/>
      <c r="E2054" s="141"/>
    </row>
    <row r="2055" spans="1:5" s="139" customFormat="1" ht="16.149999999999999" customHeight="1" x14ac:dyDescent="0.25">
      <c r="A2055" s="140" t="s">
        <v>57</v>
      </c>
      <c r="B2055" s="139" t="s">
        <v>151</v>
      </c>
      <c r="C2055" s="138">
        <v>141.15</v>
      </c>
      <c r="D2055" s="171"/>
      <c r="E2055" s="107">
        <f>D2055*C2055</f>
        <v>0</v>
      </c>
    </row>
    <row r="2056" spans="1:5" s="139" customFormat="1" ht="7.5" customHeight="1" x14ac:dyDescent="0.25">
      <c r="A2056" s="140"/>
      <c r="C2056" s="174"/>
      <c r="D2056" s="121"/>
      <c r="E2056" s="141"/>
    </row>
    <row r="2057" spans="1:5" s="139" customFormat="1" ht="16.149999999999999" customHeight="1" x14ac:dyDescent="0.25">
      <c r="A2057" s="140">
        <v>4</v>
      </c>
      <c r="B2057" s="139" t="s">
        <v>171</v>
      </c>
      <c r="C2057" s="174"/>
      <c r="D2057" s="121"/>
      <c r="E2057" s="141"/>
    </row>
    <row r="2058" spans="1:5" s="139" customFormat="1" ht="16.149999999999999" customHeight="1" x14ac:dyDescent="0.25">
      <c r="A2058" s="140"/>
      <c r="B2058" s="139" t="s">
        <v>421</v>
      </c>
      <c r="C2058" s="174"/>
      <c r="D2058" s="121"/>
      <c r="E2058" s="141"/>
    </row>
    <row r="2059" spans="1:5" s="139" customFormat="1" ht="16.149999999999999" customHeight="1" x14ac:dyDescent="0.25">
      <c r="A2059" s="140"/>
      <c r="B2059" s="139" t="s">
        <v>401</v>
      </c>
      <c r="C2059" s="174"/>
      <c r="D2059" s="121"/>
      <c r="E2059" s="141"/>
    </row>
    <row r="2060" spans="1:5" s="139" customFormat="1" ht="16.149999999999999" customHeight="1" x14ac:dyDescent="0.25">
      <c r="A2060" s="140"/>
      <c r="B2060" s="139" t="s">
        <v>402</v>
      </c>
      <c r="C2060" s="174"/>
      <c r="D2060" s="121"/>
      <c r="E2060" s="141"/>
    </row>
    <row r="2061" spans="1:5" s="139" customFormat="1" ht="16.149999999999999" customHeight="1" x14ac:dyDescent="0.25">
      <c r="A2061" s="140"/>
      <c r="B2061" s="139" t="s">
        <v>3316</v>
      </c>
      <c r="C2061" s="174"/>
      <c r="D2061" s="121"/>
      <c r="E2061" s="141"/>
    </row>
    <row r="2062" spans="1:5" s="139" customFormat="1" ht="16.149999999999999" customHeight="1" x14ac:dyDescent="0.25">
      <c r="A2062" s="140"/>
      <c r="B2062" s="139" t="s">
        <v>424</v>
      </c>
      <c r="C2062" s="174"/>
      <c r="D2062" s="121"/>
      <c r="E2062" s="141"/>
    </row>
    <row r="2063" spans="1:5" s="139" customFormat="1" ht="16.149999999999999" customHeight="1" x14ac:dyDescent="0.25">
      <c r="A2063" s="140" t="s">
        <v>57</v>
      </c>
      <c r="B2063" s="139" t="s">
        <v>151</v>
      </c>
      <c r="C2063" s="138">
        <v>47.35</v>
      </c>
      <c r="D2063" s="171"/>
      <c r="E2063" s="107">
        <f>D2063*C2063</f>
        <v>0</v>
      </c>
    </row>
    <row r="2064" spans="1:5" s="139" customFormat="1" ht="16.149999999999999" customHeight="1" x14ac:dyDescent="0.25">
      <c r="A2064" s="140"/>
      <c r="C2064" s="174"/>
      <c r="D2064" s="121"/>
      <c r="E2064" s="141"/>
    </row>
    <row r="2065" spans="1:5" s="139" customFormat="1" ht="16.149999999999999" customHeight="1" x14ac:dyDescent="0.25">
      <c r="A2065" s="140">
        <v>5</v>
      </c>
      <c r="B2065" s="139" t="s">
        <v>1152</v>
      </c>
      <c r="C2065" s="174"/>
      <c r="D2065" s="121"/>
      <c r="E2065" s="141"/>
    </row>
    <row r="2066" spans="1:5" s="139" customFormat="1" ht="16.149999999999999" customHeight="1" x14ac:dyDescent="0.25">
      <c r="A2066" s="140"/>
      <c r="B2066" s="139" t="s">
        <v>1150</v>
      </c>
      <c r="C2066" s="174"/>
      <c r="D2066" s="121"/>
      <c r="E2066" s="141"/>
    </row>
    <row r="2067" spans="1:5" s="139" customFormat="1" ht="16.149999999999999" customHeight="1" x14ac:dyDescent="0.25">
      <c r="A2067" s="140" t="s">
        <v>57</v>
      </c>
      <c r="B2067" s="139" t="s">
        <v>175</v>
      </c>
      <c r="C2067" s="138">
        <v>43.2</v>
      </c>
      <c r="D2067" s="171"/>
      <c r="E2067" s="107">
        <f>D2067*C2067</f>
        <v>0</v>
      </c>
    </row>
    <row r="2068" spans="1:5" s="139" customFormat="1" ht="16.149999999999999" customHeight="1" x14ac:dyDescent="0.25">
      <c r="A2068" s="140"/>
      <c r="C2068" s="174"/>
      <c r="D2068" s="121"/>
      <c r="E2068" s="141"/>
    </row>
    <row r="2069" spans="1:5" s="139" customFormat="1" ht="15" x14ac:dyDescent="0.25">
      <c r="A2069" s="140"/>
      <c r="B2069" s="97" t="s">
        <v>1253</v>
      </c>
      <c r="C2069" s="174"/>
      <c r="D2069" s="121"/>
      <c r="E2069" s="141"/>
    </row>
    <row r="2070" spans="1:5" s="139" customFormat="1" ht="15" x14ac:dyDescent="0.25">
      <c r="A2070" s="140" t="s">
        <v>24</v>
      </c>
      <c r="B2070" s="139" t="s">
        <v>1149</v>
      </c>
      <c r="C2070" s="174"/>
      <c r="D2070" s="121"/>
      <c r="E2070" s="141"/>
    </row>
    <row r="2071" spans="1:5" s="139" customFormat="1" ht="15" x14ac:dyDescent="0.25">
      <c r="A2071" s="140" t="s">
        <v>24</v>
      </c>
      <c r="B2071" s="139" t="s">
        <v>403</v>
      </c>
      <c r="C2071" s="174"/>
      <c r="D2071" s="121"/>
      <c r="E2071" s="141"/>
    </row>
    <row r="2072" spans="1:5" s="139" customFormat="1" ht="15" x14ac:dyDescent="0.25">
      <c r="A2072" s="140"/>
      <c r="B2072" s="139" t="s">
        <v>404</v>
      </c>
      <c r="C2072" s="174"/>
      <c r="D2072" s="121"/>
      <c r="E2072" s="141"/>
    </row>
    <row r="2073" spans="1:5" s="139" customFormat="1" ht="15" x14ac:dyDescent="0.25">
      <c r="A2073" s="140"/>
      <c r="B2073" s="139" t="s">
        <v>405</v>
      </c>
      <c r="C2073" s="174"/>
      <c r="D2073" s="121"/>
      <c r="E2073" s="141"/>
    </row>
    <row r="2074" spans="1:5" s="139" customFormat="1" ht="15" x14ac:dyDescent="0.25">
      <c r="A2074" s="140" t="s">
        <v>24</v>
      </c>
      <c r="B2074" s="139" t="s">
        <v>406</v>
      </c>
      <c r="C2074" s="174"/>
      <c r="D2074" s="121"/>
      <c r="E2074" s="141"/>
    </row>
    <row r="2075" spans="1:5" s="139" customFormat="1" ht="15" x14ac:dyDescent="0.25">
      <c r="A2075" s="140"/>
      <c r="B2075" s="139" t="s">
        <v>420</v>
      </c>
      <c r="C2075" s="174"/>
      <c r="D2075" s="121"/>
      <c r="E2075" s="141"/>
    </row>
    <row r="2076" spans="1:5" s="139" customFormat="1" ht="15" x14ac:dyDescent="0.25">
      <c r="A2076" s="140"/>
      <c r="B2076" s="139" t="s">
        <v>407</v>
      </c>
      <c r="C2076" s="174"/>
      <c r="D2076" s="121"/>
      <c r="E2076" s="141"/>
    </row>
    <row r="2077" spans="1:5" s="139" customFormat="1" ht="15" x14ac:dyDescent="0.25">
      <c r="A2077" s="140"/>
      <c r="B2077" s="139" t="s">
        <v>408</v>
      </c>
      <c r="C2077" s="174"/>
      <c r="D2077" s="121"/>
      <c r="E2077" s="141"/>
    </row>
    <row r="2078" spans="1:5" s="139" customFormat="1" ht="15" x14ac:dyDescent="0.25">
      <c r="A2078" s="140" t="s">
        <v>24</v>
      </c>
      <c r="B2078" s="139" t="s">
        <v>418</v>
      </c>
      <c r="C2078" s="174"/>
      <c r="D2078" s="121"/>
      <c r="E2078" s="141"/>
    </row>
    <row r="2079" spans="1:5" s="139" customFormat="1" ht="15" x14ac:dyDescent="0.25">
      <c r="A2079" s="140"/>
      <c r="B2079" s="139" t="s">
        <v>409</v>
      </c>
      <c r="C2079" s="174"/>
      <c r="D2079" s="121"/>
      <c r="E2079" s="141"/>
    </row>
    <row r="2080" spans="1:5" s="139" customFormat="1" ht="15" x14ac:dyDescent="0.25">
      <c r="A2080" s="140"/>
      <c r="B2080" s="139" t="s">
        <v>410</v>
      </c>
      <c r="C2080" s="174"/>
      <c r="D2080" s="121"/>
      <c r="E2080" s="141"/>
    </row>
    <row r="2081" spans="1:5" s="139" customFormat="1" ht="15" x14ac:dyDescent="0.25">
      <c r="A2081" s="140"/>
      <c r="B2081" s="139" t="s">
        <v>411</v>
      </c>
      <c r="C2081" s="174"/>
      <c r="D2081" s="121"/>
      <c r="E2081" s="141"/>
    </row>
    <row r="2082" spans="1:5" s="139" customFormat="1" ht="15" x14ac:dyDescent="0.25">
      <c r="A2082" s="140" t="s">
        <v>24</v>
      </c>
      <c r="B2082" s="139" t="s">
        <v>412</v>
      </c>
      <c r="C2082" s="174"/>
      <c r="D2082" s="121"/>
      <c r="E2082" s="141"/>
    </row>
    <row r="2083" spans="1:5" s="139" customFormat="1" ht="15" x14ac:dyDescent="0.25">
      <c r="A2083" s="140"/>
      <c r="B2083" s="139" t="s">
        <v>413</v>
      </c>
      <c r="C2083" s="174"/>
      <c r="D2083" s="121"/>
      <c r="E2083" s="141"/>
    </row>
    <row r="2084" spans="1:5" s="139" customFormat="1" ht="15" x14ac:dyDescent="0.25">
      <c r="A2084" s="140" t="s">
        <v>24</v>
      </c>
      <c r="B2084" s="139" t="s">
        <v>419</v>
      </c>
      <c r="C2084" s="174"/>
      <c r="D2084" s="121"/>
      <c r="E2084" s="141"/>
    </row>
    <row r="2085" spans="1:5" s="139" customFormat="1" ht="15" x14ac:dyDescent="0.25">
      <c r="A2085" s="140"/>
      <c r="B2085" s="139" t="s">
        <v>414</v>
      </c>
      <c r="C2085" s="174"/>
      <c r="D2085" s="121"/>
      <c r="E2085" s="141"/>
    </row>
    <row r="2086" spans="1:5" s="139" customFormat="1" ht="15" x14ac:dyDescent="0.25">
      <c r="A2086" s="140"/>
      <c r="B2086" s="139" t="s">
        <v>415</v>
      </c>
      <c r="C2086" s="174"/>
      <c r="D2086" s="121"/>
      <c r="E2086" s="141"/>
    </row>
    <row r="2087" spans="1:5" s="139" customFormat="1" ht="15" x14ac:dyDescent="0.25">
      <c r="A2087" s="140"/>
      <c r="B2087" s="139" t="s">
        <v>416</v>
      </c>
      <c r="C2087" s="174"/>
      <c r="D2087" s="121"/>
      <c r="E2087" s="141"/>
    </row>
    <row r="2088" spans="1:5" s="139" customFormat="1" ht="15" x14ac:dyDescent="0.25">
      <c r="A2088" s="140"/>
      <c r="B2088" s="139" t="s">
        <v>417</v>
      </c>
      <c r="C2088" s="174"/>
      <c r="D2088" s="121"/>
      <c r="E2088" s="141"/>
    </row>
    <row r="2089" spans="1:5" s="139" customFormat="1" ht="16.149999999999999" customHeight="1" x14ac:dyDescent="0.25">
      <c r="A2089" s="140"/>
      <c r="C2089" s="174"/>
      <c r="D2089" s="121"/>
      <c r="E2089" s="141"/>
    </row>
    <row r="2090" spans="1:5" s="139" customFormat="1" ht="16.149999999999999" customHeight="1" x14ac:dyDescent="0.25">
      <c r="A2090" s="140">
        <v>6</v>
      </c>
      <c r="B2090" s="139" t="s">
        <v>170</v>
      </c>
      <c r="C2090" s="174"/>
      <c r="D2090" s="121"/>
      <c r="E2090" s="141"/>
    </row>
    <row r="2091" spans="1:5" s="139" customFormat="1" ht="16.149999999999999" customHeight="1" x14ac:dyDescent="0.25">
      <c r="A2091" s="140"/>
      <c r="B2091" s="139" t="s">
        <v>385</v>
      </c>
      <c r="C2091" s="174"/>
      <c r="D2091" s="121"/>
      <c r="E2091" s="141"/>
    </row>
    <row r="2092" spans="1:5" s="139" customFormat="1" ht="16.149999999999999" customHeight="1" x14ac:dyDescent="0.25">
      <c r="A2092" s="140"/>
      <c r="B2092" s="139" t="s">
        <v>399</v>
      </c>
      <c r="C2092" s="174"/>
      <c r="D2092" s="121"/>
      <c r="E2092" s="141"/>
    </row>
    <row r="2093" spans="1:5" s="139" customFormat="1" ht="16.149999999999999" customHeight="1" x14ac:dyDescent="0.25">
      <c r="A2093" s="140"/>
      <c r="B2093" s="139" t="s">
        <v>400</v>
      </c>
      <c r="C2093" s="174"/>
      <c r="D2093" s="121"/>
      <c r="E2093" s="141"/>
    </row>
    <row r="2094" spans="1:5" s="139" customFormat="1" ht="16.149999999999999" customHeight="1" x14ac:dyDescent="0.25">
      <c r="A2094" s="140"/>
      <c r="B2094" s="139" t="s">
        <v>3314</v>
      </c>
      <c r="C2094" s="174"/>
      <c r="D2094" s="121"/>
      <c r="E2094" s="141"/>
    </row>
    <row r="2095" spans="1:5" s="139" customFormat="1" ht="16.149999999999999" customHeight="1" x14ac:dyDescent="0.25">
      <c r="A2095" s="140"/>
      <c r="B2095" s="139" t="s">
        <v>424</v>
      </c>
      <c r="C2095" s="174"/>
      <c r="D2095" s="121"/>
      <c r="E2095" s="141"/>
    </row>
    <row r="2096" spans="1:5" s="139" customFormat="1" ht="16.149999999999999" customHeight="1" x14ac:dyDescent="0.25">
      <c r="A2096" s="140" t="s">
        <v>57</v>
      </c>
      <c r="B2096" s="139" t="s">
        <v>151</v>
      </c>
      <c r="C2096" s="138">
        <v>434.15</v>
      </c>
      <c r="D2096" s="171"/>
      <c r="E2096" s="107">
        <f>D2096*C2096</f>
        <v>0</v>
      </c>
    </row>
    <row r="2097" spans="1:5" s="139" customFormat="1" ht="21.75" customHeight="1" x14ac:dyDescent="0.25">
      <c r="A2097" s="140"/>
      <c r="C2097" s="174"/>
      <c r="D2097" s="121"/>
      <c r="E2097" s="141"/>
    </row>
    <row r="2098" spans="1:5" s="139" customFormat="1" ht="16.149999999999999" customHeight="1" x14ac:dyDescent="0.25">
      <c r="A2098" s="140">
        <v>7</v>
      </c>
      <c r="B2098" s="139" t="s">
        <v>171</v>
      </c>
      <c r="C2098" s="174"/>
      <c r="D2098" s="121"/>
      <c r="E2098" s="141"/>
    </row>
    <row r="2099" spans="1:5" s="139" customFormat="1" ht="16.149999999999999" customHeight="1" x14ac:dyDescent="0.25">
      <c r="A2099" s="140"/>
      <c r="B2099" s="139" t="s">
        <v>385</v>
      </c>
      <c r="C2099" s="174"/>
      <c r="D2099" s="121"/>
      <c r="E2099" s="141"/>
    </row>
    <row r="2100" spans="1:5" s="139" customFormat="1" ht="16.149999999999999" customHeight="1" x14ac:dyDescent="0.25">
      <c r="A2100" s="140"/>
      <c r="B2100" s="139" t="s">
        <v>387</v>
      </c>
      <c r="C2100" s="174"/>
      <c r="D2100" s="121"/>
      <c r="E2100" s="141"/>
    </row>
    <row r="2101" spans="1:5" s="139" customFormat="1" ht="16.149999999999999" customHeight="1" x14ac:dyDescent="0.25">
      <c r="A2101" s="140"/>
      <c r="B2101" s="139" t="s">
        <v>188</v>
      </c>
      <c r="C2101" s="174"/>
      <c r="D2101" s="121"/>
      <c r="E2101" s="141"/>
    </row>
    <row r="2102" spans="1:5" s="139" customFormat="1" ht="16.149999999999999" customHeight="1" x14ac:dyDescent="0.25">
      <c r="A2102" s="140"/>
      <c r="B2102" s="139" t="s">
        <v>424</v>
      </c>
      <c r="C2102" s="174"/>
      <c r="D2102" s="121"/>
      <c r="E2102" s="141"/>
    </row>
    <row r="2103" spans="1:5" s="139" customFormat="1" ht="16.149999999999999" customHeight="1" x14ac:dyDescent="0.25">
      <c r="A2103" s="140"/>
      <c r="B2103" s="139" t="s">
        <v>3314</v>
      </c>
      <c r="C2103" s="174"/>
      <c r="D2103" s="121"/>
      <c r="E2103" s="141"/>
    </row>
    <row r="2104" spans="1:5" s="139" customFormat="1" ht="16.149999999999999" customHeight="1" x14ac:dyDescent="0.25">
      <c r="A2104" s="140" t="s">
        <v>57</v>
      </c>
      <c r="B2104" s="139" t="s">
        <v>151</v>
      </c>
      <c r="C2104" s="138">
        <v>84.68</v>
      </c>
      <c r="D2104" s="171"/>
      <c r="E2104" s="107">
        <f>D2104*C2104</f>
        <v>0</v>
      </c>
    </row>
    <row r="2105" spans="1:5" s="139" customFormat="1" ht="24" customHeight="1" x14ac:dyDescent="0.25">
      <c r="A2105" s="140"/>
      <c r="C2105" s="174"/>
      <c r="D2105" s="121"/>
      <c r="E2105" s="141"/>
    </row>
    <row r="2106" spans="1:5" s="139" customFormat="1" ht="16.149999999999999" customHeight="1" x14ac:dyDescent="0.25">
      <c r="A2106" s="140">
        <v>8</v>
      </c>
      <c r="B2106" s="139" t="s">
        <v>1152</v>
      </c>
      <c r="C2106" s="174"/>
      <c r="D2106" s="121"/>
      <c r="E2106" s="141"/>
    </row>
    <row r="2107" spans="1:5" s="139" customFormat="1" ht="16.149999999999999" customHeight="1" x14ac:dyDescent="0.25">
      <c r="A2107" s="140"/>
      <c r="B2107" s="139" t="s">
        <v>1151</v>
      </c>
      <c r="C2107" s="174"/>
      <c r="D2107" s="121"/>
      <c r="E2107" s="141"/>
    </row>
    <row r="2108" spans="1:5" s="139" customFormat="1" ht="16.149999999999999" customHeight="1" x14ac:dyDescent="0.25">
      <c r="A2108" s="140" t="s">
        <v>57</v>
      </c>
      <c r="B2108" s="139" t="s">
        <v>175</v>
      </c>
      <c r="C2108" s="138">
        <v>131</v>
      </c>
      <c r="D2108" s="171"/>
      <c r="E2108" s="107">
        <f>D2108*C2108</f>
        <v>0</v>
      </c>
    </row>
    <row r="2109" spans="1:5" s="139" customFormat="1" ht="15" x14ac:dyDescent="0.25">
      <c r="A2109" s="140"/>
      <c r="C2109" s="174"/>
      <c r="D2109" s="121"/>
      <c r="E2109" s="141"/>
    </row>
    <row r="2110" spans="1:5" s="139" customFormat="1" ht="15" x14ac:dyDescent="0.25">
      <c r="A2110" s="140"/>
      <c r="B2110" s="97" t="s">
        <v>1254</v>
      </c>
      <c r="C2110" s="174"/>
      <c r="D2110" s="121"/>
      <c r="E2110" s="141"/>
    </row>
    <row r="2111" spans="1:5" s="139" customFormat="1" ht="15" x14ac:dyDescent="0.25">
      <c r="A2111" s="140" t="s">
        <v>24</v>
      </c>
      <c r="B2111" s="139" t="s">
        <v>393</v>
      </c>
      <c r="C2111" s="174"/>
      <c r="D2111" s="121"/>
      <c r="E2111" s="141"/>
    </row>
    <row r="2112" spans="1:5" s="139" customFormat="1" ht="15" x14ac:dyDescent="0.25">
      <c r="A2112" s="140"/>
      <c r="B2112" s="139" t="s">
        <v>386</v>
      </c>
      <c r="C2112" s="174"/>
      <c r="D2112" s="121"/>
      <c r="E2112" s="141"/>
    </row>
    <row r="2113" spans="1:5" s="139" customFormat="1" ht="15" x14ac:dyDescent="0.25">
      <c r="A2113" s="140" t="s">
        <v>24</v>
      </c>
      <c r="B2113" s="139" t="s">
        <v>388</v>
      </c>
      <c r="C2113" s="174"/>
      <c r="D2113" s="121"/>
      <c r="E2113" s="141"/>
    </row>
    <row r="2114" spans="1:5" s="139" customFormat="1" ht="15" x14ac:dyDescent="0.25">
      <c r="A2114" s="140"/>
      <c r="B2114" s="139" t="s">
        <v>389</v>
      </c>
      <c r="C2114" s="174"/>
      <c r="D2114" s="121"/>
      <c r="E2114" s="141"/>
    </row>
    <row r="2115" spans="1:5" s="139" customFormat="1" ht="15" x14ac:dyDescent="0.25">
      <c r="A2115" s="140" t="s">
        <v>24</v>
      </c>
      <c r="B2115" s="139" t="s">
        <v>390</v>
      </c>
      <c r="C2115" s="174"/>
      <c r="D2115" s="121"/>
      <c r="E2115" s="141"/>
    </row>
    <row r="2116" spans="1:5" s="139" customFormat="1" ht="15" x14ac:dyDescent="0.25">
      <c r="A2116" s="140"/>
      <c r="B2116" s="139" t="s">
        <v>391</v>
      </c>
      <c r="C2116" s="174"/>
      <c r="D2116" s="121"/>
      <c r="E2116" s="141"/>
    </row>
    <row r="2117" spans="1:5" s="139" customFormat="1" ht="15" x14ac:dyDescent="0.25">
      <c r="A2117" s="140"/>
      <c r="B2117" s="139" t="s">
        <v>392</v>
      </c>
      <c r="C2117" s="174"/>
      <c r="D2117" s="121"/>
      <c r="E2117" s="141"/>
    </row>
    <row r="2118" spans="1:5" s="139" customFormat="1" ht="15" x14ac:dyDescent="0.25">
      <c r="A2118" s="140" t="s">
        <v>24</v>
      </c>
      <c r="B2118" s="139" t="s">
        <v>394</v>
      </c>
      <c r="C2118" s="174"/>
      <c r="D2118" s="121"/>
      <c r="E2118" s="141"/>
    </row>
    <row r="2119" spans="1:5" s="139" customFormat="1" ht="15" x14ac:dyDescent="0.25">
      <c r="A2119" s="140"/>
      <c r="B2119" s="139" t="s">
        <v>395</v>
      </c>
      <c r="C2119" s="174"/>
      <c r="D2119" s="121"/>
      <c r="E2119" s="141"/>
    </row>
    <row r="2120" spans="1:5" s="139" customFormat="1" ht="15" x14ac:dyDescent="0.25">
      <c r="A2120" s="140"/>
      <c r="B2120" s="139" t="s">
        <v>396</v>
      </c>
      <c r="C2120" s="174"/>
      <c r="D2120" s="121"/>
      <c r="E2120" s="141"/>
    </row>
    <row r="2121" spans="1:5" s="139" customFormat="1" ht="15" x14ac:dyDescent="0.25">
      <c r="A2121" s="140"/>
      <c r="B2121" s="139" t="s">
        <v>397</v>
      </c>
      <c r="C2121" s="174"/>
      <c r="D2121" s="121"/>
      <c r="E2121" s="141"/>
    </row>
    <row r="2122" spans="1:5" s="139" customFormat="1" ht="15" x14ac:dyDescent="0.25">
      <c r="A2122" s="140"/>
      <c r="B2122" s="139" t="s">
        <v>398</v>
      </c>
      <c r="C2122" s="174"/>
      <c r="D2122" s="121"/>
      <c r="E2122" s="141"/>
    </row>
    <row r="2123" spans="1:5" s="139" customFormat="1" ht="16.149999999999999" customHeight="1" x14ac:dyDescent="0.25">
      <c r="A2123" s="140"/>
      <c r="C2123" s="174"/>
      <c r="D2123" s="160"/>
      <c r="E2123" s="160"/>
    </row>
    <row r="2124" spans="1:5" s="139" customFormat="1" ht="16.149999999999999" customHeight="1" x14ac:dyDescent="0.25">
      <c r="A2124" s="140">
        <v>9</v>
      </c>
      <c r="B2124" s="139" t="s">
        <v>3267</v>
      </c>
      <c r="C2124" s="174"/>
      <c r="D2124" s="160"/>
      <c r="E2124" s="160"/>
    </row>
    <row r="2125" spans="1:5" s="139" customFormat="1" ht="15" x14ac:dyDescent="0.25">
      <c r="A2125" s="140" t="s">
        <v>24</v>
      </c>
      <c r="B2125" s="139" t="s">
        <v>393</v>
      </c>
      <c r="C2125" s="174"/>
      <c r="D2125" s="121"/>
      <c r="E2125" s="141"/>
    </row>
    <row r="2126" spans="1:5" s="139" customFormat="1" ht="15" x14ac:dyDescent="0.25">
      <c r="A2126" s="140"/>
      <c r="B2126" s="139" t="s">
        <v>386</v>
      </c>
      <c r="C2126" s="174"/>
      <c r="D2126" s="121"/>
      <c r="E2126" s="141"/>
    </row>
    <row r="2127" spans="1:5" s="139" customFormat="1" ht="15" x14ac:dyDescent="0.25">
      <c r="A2127" s="140" t="s">
        <v>24</v>
      </c>
      <c r="B2127" s="139" t="s">
        <v>394</v>
      </c>
      <c r="C2127" s="174"/>
      <c r="D2127" s="121"/>
      <c r="E2127" s="141"/>
    </row>
    <row r="2128" spans="1:5" s="139" customFormat="1" ht="15" x14ac:dyDescent="0.25">
      <c r="A2128" s="140"/>
      <c r="B2128" s="139" t="s">
        <v>395</v>
      </c>
      <c r="C2128" s="174"/>
      <c r="D2128" s="121"/>
      <c r="E2128" s="141"/>
    </row>
    <row r="2129" spans="1:5" s="139" customFormat="1" ht="15" x14ac:dyDescent="0.25">
      <c r="A2129" s="140"/>
      <c r="B2129" s="139" t="s">
        <v>396</v>
      </c>
      <c r="C2129" s="174"/>
      <c r="D2129" s="121"/>
      <c r="E2129" s="141"/>
    </row>
    <row r="2130" spans="1:5" s="139" customFormat="1" ht="15" x14ac:dyDescent="0.25">
      <c r="A2130" s="140"/>
      <c r="B2130" s="139" t="s">
        <v>397</v>
      </c>
      <c r="C2130" s="174"/>
      <c r="D2130" s="121"/>
      <c r="E2130" s="141"/>
    </row>
    <row r="2131" spans="1:5" s="139" customFormat="1" ht="15" x14ac:dyDescent="0.25">
      <c r="A2131" s="140"/>
      <c r="B2131" s="139" t="s">
        <v>398</v>
      </c>
      <c r="C2131" s="174"/>
      <c r="D2131" s="121"/>
      <c r="E2131" s="141"/>
    </row>
    <row r="2132" spans="1:5" s="139" customFormat="1" ht="16.149999999999999" customHeight="1" x14ac:dyDescent="0.25">
      <c r="A2132" s="140" t="s">
        <v>57</v>
      </c>
      <c r="B2132" s="139" t="s">
        <v>175</v>
      </c>
      <c r="C2132" s="138">
        <v>45</v>
      </c>
      <c r="D2132" s="171"/>
      <c r="E2132" s="107">
        <f>D2132*C2132</f>
        <v>0</v>
      </c>
    </row>
    <row r="2133" spans="1:5" s="139" customFormat="1" ht="16.149999999999999" customHeight="1" x14ac:dyDescent="0.25">
      <c r="A2133" s="140"/>
      <c r="C2133" s="174"/>
      <c r="D2133" s="160"/>
      <c r="E2133" s="160"/>
    </row>
    <row r="2134" spans="1:5" s="97" customFormat="1" ht="16.149999999999999" customHeight="1" thickBot="1" x14ac:dyDescent="0.25">
      <c r="A2134" s="143"/>
      <c r="B2134" s="144" t="s">
        <v>172</v>
      </c>
      <c r="C2134" s="145"/>
      <c r="D2134" s="145"/>
      <c r="E2134" s="145">
        <f>SUM(E2026:E2133)</f>
        <v>0</v>
      </c>
    </row>
    <row r="2135" spans="1:5" s="97" customFormat="1" ht="16.149999999999999" customHeight="1" thickTop="1" x14ac:dyDescent="0.25">
      <c r="A2135" s="10"/>
      <c r="B2135" s="120"/>
      <c r="C2135" s="174"/>
      <c r="D2135" s="119"/>
      <c r="E2135" s="119"/>
    </row>
    <row r="2136" spans="1:5" s="97" customFormat="1" ht="16.149999999999999" customHeight="1" x14ac:dyDescent="0.25">
      <c r="A2136" s="10"/>
      <c r="B2136" s="120"/>
      <c r="C2136" s="174"/>
      <c r="D2136" s="119"/>
      <c r="E2136" s="119"/>
    </row>
    <row r="2137" spans="1:5" s="97" customFormat="1" ht="16.149999999999999" customHeight="1" x14ac:dyDescent="0.25">
      <c r="A2137" s="146" t="s">
        <v>186</v>
      </c>
      <c r="B2137" s="97" t="s">
        <v>610</v>
      </c>
      <c r="C2137" s="174"/>
      <c r="D2137" s="121"/>
      <c r="E2137" s="147"/>
    </row>
    <row r="2138" spans="1:5" s="139" customFormat="1" ht="16.149999999999999" customHeight="1" x14ac:dyDescent="0.25">
      <c r="A2138" s="140"/>
      <c r="C2138" s="174"/>
      <c r="D2138" s="160"/>
      <c r="E2138" s="160"/>
    </row>
    <row r="2139" spans="1:5" s="139" customFormat="1" ht="15" x14ac:dyDescent="0.25">
      <c r="A2139" s="140"/>
      <c r="B2139" s="97" t="s">
        <v>25</v>
      </c>
      <c r="C2139" s="174"/>
      <c r="D2139" s="121"/>
      <c r="E2139" s="121"/>
    </row>
    <row r="2140" spans="1:5" s="139" customFormat="1" ht="15" x14ac:dyDescent="0.25">
      <c r="A2140" s="140"/>
      <c r="B2140" s="139" t="s">
        <v>58</v>
      </c>
      <c r="C2140" s="174"/>
      <c r="D2140" s="121"/>
      <c r="E2140" s="121"/>
    </row>
    <row r="2141" spans="1:5" s="139" customFormat="1" ht="15" x14ac:dyDescent="0.25">
      <c r="A2141" s="140" t="s">
        <v>24</v>
      </c>
      <c r="B2141" s="139" t="s">
        <v>39</v>
      </c>
      <c r="C2141" s="174"/>
      <c r="D2141" s="121"/>
      <c r="E2141" s="121"/>
    </row>
    <row r="2142" spans="1:5" s="139" customFormat="1" ht="15" x14ac:dyDescent="0.25">
      <c r="A2142" s="140" t="s">
        <v>24</v>
      </c>
      <c r="B2142" s="139" t="s">
        <v>165</v>
      </c>
      <c r="C2142" s="174"/>
      <c r="D2142" s="121"/>
      <c r="E2142" s="121"/>
    </row>
    <row r="2143" spans="1:5" s="139" customFormat="1" ht="15" x14ac:dyDescent="0.25">
      <c r="A2143" s="140" t="s">
        <v>24</v>
      </c>
      <c r="B2143" s="139" t="s">
        <v>187</v>
      </c>
      <c r="C2143" s="174"/>
      <c r="D2143" s="121"/>
      <c r="E2143" s="121"/>
    </row>
    <row r="2144" spans="1:5" s="139" customFormat="1" ht="15" x14ac:dyDescent="0.25">
      <c r="A2144" s="140" t="s">
        <v>24</v>
      </c>
      <c r="B2144" s="139" t="s">
        <v>198</v>
      </c>
      <c r="C2144" s="174"/>
      <c r="D2144" s="121"/>
      <c r="E2144" s="121"/>
    </row>
    <row r="2145" spans="1:5" s="139" customFormat="1" ht="15" x14ac:dyDescent="0.25">
      <c r="A2145" s="140" t="s">
        <v>24</v>
      </c>
      <c r="B2145" s="139" t="s">
        <v>597</v>
      </c>
      <c r="C2145" s="174"/>
      <c r="D2145" s="121"/>
      <c r="E2145" s="121"/>
    </row>
    <row r="2146" spans="1:5" s="139" customFormat="1" ht="15" x14ac:dyDescent="0.25">
      <c r="A2146" s="140" t="s">
        <v>24</v>
      </c>
      <c r="B2146" s="139" t="s">
        <v>3295</v>
      </c>
      <c r="C2146" s="174"/>
      <c r="D2146" s="121"/>
      <c r="E2146" s="121"/>
    </row>
    <row r="2147" spans="1:5" s="139" customFormat="1" ht="15" x14ac:dyDescent="0.25">
      <c r="A2147" s="140"/>
      <c r="B2147" s="139" t="s">
        <v>3280</v>
      </c>
      <c r="C2147" s="174"/>
      <c r="D2147" s="121"/>
      <c r="E2147" s="121"/>
    </row>
    <row r="2148" spans="1:5" s="139" customFormat="1" ht="16.149999999999999" customHeight="1" x14ac:dyDescent="0.25">
      <c r="A2148" s="140"/>
      <c r="B2148" s="139" t="s">
        <v>3281</v>
      </c>
      <c r="C2148" s="174"/>
      <c r="D2148" s="121"/>
      <c r="E2148" s="141"/>
    </row>
    <row r="2149" spans="1:5" s="139" customFormat="1" ht="16.149999999999999" customHeight="1" x14ac:dyDescent="0.25">
      <c r="A2149" s="140"/>
      <c r="C2149" s="174"/>
      <c r="D2149" s="121"/>
      <c r="E2149" s="141"/>
    </row>
    <row r="2150" spans="1:5" s="139" customFormat="1" ht="16.149999999999999" customHeight="1" x14ac:dyDescent="0.25">
      <c r="A2150" s="140">
        <v>1</v>
      </c>
      <c r="B2150" s="139" t="s">
        <v>191</v>
      </c>
      <c r="C2150" s="174"/>
      <c r="D2150" s="121"/>
      <c r="E2150" s="141"/>
    </row>
    <row r="2151" spans="1:5" s="139" customFormat="1" ht="16.149999999999999" customHeight="1" x14ac:dyDescent="0.25">
      <c r="A2151" s="140"/>
      <c r="B2151" s="139" t="s">
        <v>192</v>
      </c>
      <c r="C2151" s="174"/>
      <c r="D2151" s="121"/>
      <c r="E2151" s="141"/>
    </row>
    <row r="2152" spans="1:5" s="139" customFormat="1" ht="16.149999999999999" customHeight="1" x14ac:dyDescent="0.25">
      <c r="A2152" s="140"/>
      <c r="B2152" s="139" t="s">
        <v>193</v>
      </c>
      <c r="C2152" s="174"/>
      <c r="D2152" s="121"/>
      <c r="E2152" s="141"/>
    </row>
    <row r="2153" spans="1:5" s="139" customFormat="1" ht="16.149999999999999" customHeight="1" x14ac:dyDescent="0.25">
      <c r="A2153" s="140"/>
      <c r="B2153" s="139" t="s">
        <v>1153</v>
      </c>
      <c r="C2153" s="174"/>
      <c r="D2153" s="121"/>
      <c r="E2153" s="141"/>
    </row>
    <row r="2154" spans="1:5" s="139" customFormat="1" ht="16.149999999999999" customHeight="1" x14ac:dyDescent="0.25">
      <c r="A2154" s="140"/>
      <c r="C2154" s="174"/>
      <c r="D2154" s="121"/>
      <c r="E2154" s="141"/>
    </row>
    <row r="2155" spans="1:5" s="139" customFormat="1" ht="16.149999999999999" customHeight="1" x14ac:dyDescent="0.25">
      <c r="A2155" s="140" t="s">
        <v>1154</v>
      </c>
      <c r="B2155" s="139" t="s">
        <v>1156</v>
      </c>
      <c r="C2155" s="174"/>
    </row>
    <row r="2156" spans="1:5" s="139" customFormat="1" ht="16.149999999999999" customHeight="1" x14ac:dyDescent="0.25">
      <c r="B2156" s="139" t="s">
        <v>1157</v>
      </c>
      <c r="C2156" s="174"/>
    </row>
    <row r="2157" spans="1:5" s="139" customFormat="1" ht="16.149999999999999" customHeight="1" x14ac:dyDescent="0.25">
      <c r="A2157" s="140"/>
      <c r="B2157" s="139" t="s">
        <v>1159</v>
      </c>
      <c r="C2157" s="174"/>
    </row>
    <row r="2158" spans="1:5" s="139" customFormat="1" ht="16.149999999999999" customHeight="1" x14ac:dyDescent="0.25">
      <c r="A2158" s="140"/>
      <c r="B2158" s="139" t="s">
        <v>1158</v>
      </c>
      <c r="C2158" s="174"/>
    </row>
    <row r="2159" spans="1:5" s="139" customFormat="1" ht="16.149999999999999" customHeight="1" x14ac:dyDescent="0.25">
      <c r="A2159" s="140" t="s">
        <v>57</v>
      </c>
      <c r="B2159" s="139" t="s">
        <v>151</v>
      </c>
      <c r="C2159" s="138">
        <v>600.53</v>
      </c>
      <c r="D2159" s="171"/>
      <c r="E2159" s="107">
        <f>D2159*C2159</f>
        <v>0</v>
      </c>
    </row>
    <row r="2160" spans="1:5" s="139" customFormat="1" ht="16.149999999999999" customHeight="1" x14ac:dyDescent="0.25">
      <c r="A2160" s="140"/>
      <c r="C2160" s="174"/>
    </row>
    <row r="2161" spans="1:3" s="139" customFormat="1" ht="16.149999999999999" customHeight="1" x14ac:dyDescent="0.25">
      <c r="A2161" s="140" t="s">
        <v>1155</v>
      </c>
      <c r="B2161" s="139" t="s">
        <v>1287</v>
      </c>
      <c r="C2161" s="174"/>
    </row>
    <row r="2162" spans="1:3" s="139" customFormat="1" ht="16.149999999999999" customHeight="1" x14ac:dyDescent="0.25">
      <c r="A2162" s="140"/>
      <c r="B2162" s="139" t="s">
        <v>1288</v>
      </c>
      <c r="C2162" s="174"/>
    </row>
    <row r="2163" spans="1:3" s="139" customFormat="1" ht="16.149999999999999" customHeight="1" x14ac:dyDescent="0.25">
      <c r="A2163" s="140"/>
      <c r="B2163" s="139" t="s">
        <v>1289</v>
      </c>
      <c r="C2163" s="174"/>
    </row>
    <row r="2164" spans="1:3" s="139" customFormat="1" ht="16.149999999999999" customHeight="1" x14ac:dyDescent="0.25">
      <c r="A2164" s="140"/>
      <c r="B2164" s="139" t="s">
        <v>1290</v>
      </c>
      <c r="C2164" s="174"/>
    </row>
    <row r="2165" spans="1:3" s="139" customFormat="1" ht="16.149999999999999" customHeight="1" x14ac:dyDescent="0.25">
      <c r="A2165" s="140"/>
      <c r="B2165" s="139" t="s">
        <v>1291</v>
      </c>
      <c r="C2165" s="174"/>
    </row>
    <row r="2166" spans="1:3" s="139" customFormat="1" ht="16.149999999999999" customHeight="1" x14ac:dyDescent="0.25">
      <c r="A2166" s="140"/>
      <c r="B2166" s="139" t="s">
        <v>1292</v>
      </c>
      <c r="C2166" s="174"/>
    </row>
    <row r="2167" spans="1:3" s="139" customFormat="1" ht="16.149999999999999" customHeight="1" x14ac:dyDescent="0.25">
      <c r="A2167" s="140"/>
      <c r="B2167" s="139" t="s">
        <v>1293</v>
      </c>
      <c r="C2167" s="174"/>
    </row>
    <row r="2168" spans="1:3" s="139" customFormat="1" ht="16.149999999999999" customHeight="1" x14ac:dyDescent="0.25">
      <c r="A2168" s="140"/>
      <c r="B2168" s="139" t="s">
        <v>1294</v>
      </c>
      <c r="C2168" s="174"/>
    </row>
    <row r="2169" spans="1:3" s="139" customFormat="1" ht="16.149999999999999" customHeight="1" x14ac:dyDescent="0.25">
      <c r="A2169" s="140"/>
      <c r="B2169" s="139" t="s">
        <v>1295</v>
      </c>
      <c r="C2169" s="174"/>
    </row>
    <row r="2170" spans="1:3" s="139" customFormat="1" ht="16.149999999999999" customHeight="1" x14ac:dyDescent="0.25">
      <c r="A2170" s="140"/>
      <c r="B2170" s="139" t="s">
        <v>1296</v>
      </c>
      <c r="C2170" s="174"/>
    </row>
    <row r="2171" spans="1:3" s="139" customFormat="1" ht="16.149999999999999" customHeight="1" x14ac:dyDescent="0.25">
      <c r="A2171" s="140"/>
      <c r="B2171" s="139" t="s">
        <v>1297</v>
      </c>
      <c r="C2171" s="174"/>
    </row>
    <row r="2172" spans="1:3" s="139" customFormat="1" ht="16.149999999999999" customHeight="1" x14ac:dyDescent="0.25">
      <c r="A2172" s="140"/>
      <c r="B2172" s="139" t="s">
        <v>1298</v>
      </c>
      <c r="C2172" s="174"/>
    </row>
    <row r="2173" spans="1:3" s="139" customFormat="1" ht="16.149999999999999" customHeight="1" x14ac:dyDescent="0.25">
      <c r="A2173" s="140"/>
      <c r="B2173" s="139" t="s">
        <v>1299</v>
      </c>
      <c r="C2173" s="174"/>
    </row>
    <row r="2174" spans="1:3" s="139" customFormat="1" ht="16.149999999999999" customHeight="1" x14ac:dyDescent="0.25">
      <c r="A2174" s="140"/>
      <c r="B2174" s="139" t="s">
        <v>1300</v>
      </c>
      <c r="C2174" s="174"/>
    </row>
    <row r="2175" spans="1:3" s="139" customFormat="1" ht="16.149999999999999" customHeight="1" x14ac:dyDescent="0.25">
      <c r="A2175" s="140"/>
      <c r="B2175" s="139" t="s">
        <v>1301</v>
      </c>
      <c r="C2175" s="174"/>
    </row>
    <row r="2176" spans="1:3" s="139" customFormat="1" ht="16.149999999999999" customHeight="1" x14ac:dyDescent="0.25">
      <c r="A2176" s="140"/>
      <c r="B2176" s="139" t="s">
        <v>1302</v>
      </c>
      <c r="C2176" s="174"/>
    </row>
    <row r="2177" spans="1:5" s="139" customFormat="1" ht="16.149999999999999" customHeight="1" x14ac:dyDescent="0.25">
      <c r="A2177" s="140"/>
      <c r="B2177" s="139" t="s">
        <v>1303</v>
      </c>
      <c r="C2177" s="174"/>
    </row>
    <row r="2178" spans="1:5" s="139" customFormat="1" ht="16.149999999999999" customHeight="1" x14ac:dyDescent="0.25">
      <c r="A2178" s="140" t="s">
        <v>57</v>
      </c>
      <c r="B2178" s="139" t="s">
        <v>151</v>
      </c>
      <c r="C2178" s="138">
        <v>162.63999999999999</v>
      </c>
      <c r="D2178" s="171"/>
      <c r="E2178" s="107">
        <f>D2178*C2178</f>
        <v>0</v>
      </c>
    </row>
    <row r="2179" spans="1:5" s="139" customFormat="1" ht="16.149999999999999" customHeight="1" x14ac:dyDescent="0.25">
      <c r="A2179" s="140"/>
      <c r="C2179" s="174"/>
      <c r="D2179" s="121"/>
      <c r="E2179" s="141"/>
    </row>
    <row r="2180" spans="1:5" s="139" customFormat="1" ht="16.149999999999999" customHeight="1" x14ac:dyDescent="0.25">
      <c r="A2180" s="140">
        <v>2</v>
      </c>
      <c r="B2180" s="139" t="s">
        <v>787</v>
      </c>
      <c r="C2180" s="174"/>
      <c r="D2180" s="121"/>
      <c r="E2180" s="141"/>
    </row>
    <row r="2181" spans="1:5" s="139" customFormat="1" ht="16.149999999999999" customHeight="1" x14ac:dyDescent="0.25">
      <c r="A2181" s="140"/>
      <c r="B2181" s="139" t="s">
        <v>788</v>
      </c>
      <c r="C2181" s="174"/>
      <c r="D2181" s="121"/>
      <c r="E2181" s="141"/>
    </row>
    <row r="2182" spans="1:5" s="139" customFormat="1" ht="16.149999999999999" customHeight="1" x14ac:dyDescent="0.25">
      <c r="A2182" s="140"/>
      <c r="B2182" s="139" t="s">
        <v>789</v>
      </c>
      <c r="C2182" s="174"/>
      <c r="D2182" s="121"/>
      <c r="E2182" s="141"/>
    </row>
    <row r="2183" spans="1:5" s="139" customFormat="1" ht="16.149999999999999" customHeight="1" x14ac:dyDescent="0.25">
      <c r="A2183" s="140"/>
      <c r="C2183" s="174"/>
      <c r="D2183" s="121"/>
      <c r="E2183" s="141"/>
    </row>
    <row r="2184" spans="1:5" s="139" customFormat="1" ht="16.149999999999999" customHeight="1" x14ac:dyDescent="0.25">
      <c r="A2184" s="140"/>
      <c r="C2184" s="174"/>
      <c r="D2184" s="121"/>
      <c r="E2184" s="141"/>
    </row>
    <row r="2185" spans="1:5" s="139" customFormat="1" ht="16.149999999999999" customHeight="1" x14ac:dyDescent="0.25">
      <c r="A2185" s="140" t="s">
        <v>679</v>
      </c>
      <c r="B2185" s="139" t="s">
        <v>790</v>
      </c>
      <c r="C2185" s="174"/>
      <c r="D2185" s="121"/>
      <c r="E2185" s="141"/>
    </row>
    <row r="2186" spans="1:5" s="139" customFormat="1" ht="16.149999999999999" customHeight="1" x14ac:dyDescent="0.25">
      <c r="A2186" s="140" t="s">
        <v>24</v>
      </c>
      <c r="B2186" s="137" t="s">
        <v>791</v>
      </c>
      <c r="C2186" s="174"/>
      <c r="D2186" s="121"/>
      <c r="E2186" s="141"/>
    </row>
    <row r="2187" spans="1:5" s="139" customFormat="1" ht="16.149999999999999" customHeight="1" x14ac:dyDescent="0.25">
      <c r="A2187" s="140"/>
      <c r="B2187" s="137" t="s">
        <v>792</v>
      </c>
      <c r="C2187" s="174"/>
      <c r="D2187" s="121"/>
      <c r="E2187" s="141"/>
    </row>
    <row r="2188" spans="1:5" s="139" customFormat="1" ht="16.149999999999999" customHeight="1" x14ac:dyDescent="0.25">
      <c r="A2188" s="140" t="s">
        <v>24</v>
      </c>
      <c r="B2188" s="137" t="s">
        <v>793</v>
      </c>
      <c r="C2188" s="174"/>
      <c r="D2188" s="121"/>
      <c r="E2188" s="141"/>
    </row>
    <row r="2189" spans="1:5" s="139" customFormat="1" ht="16.149999999999999" customHeight="1" x14ac:dyDescent="0.25">
      <c r="A2189" s="140"/>
      <c r="B2189" s="137" t="s">
        <v>794</v>
      </c>
      <c r="C2189" s="174"/>
      <c r="D2189" s="121"/>
      <c r="E2189" s="141"/>
    </row>
    <row r="2190" spans="1:5" s="139" customFormat="1" ht="16.149999999999999" customHeight="1" x14ac:dyDescent="0.25">
      <c r="A2190" s="140" t="s">
        <v>24</v>
      </c>
      <c r="B2190" s="137" t="s">
        <v>795</v>
      </c>
      <c r="C2190" s="174"/>
      <c r="D2190" s="121"/>
      <c r="E2190" s="141"/>
    </row>
    <row r="2191" spans="1:5" s="139" customFormat="1" ht="16.149999999999999" customHeight="1" x14ac:dyDescent="0.25">
      <c r="A2191" s="140"/>
      <c r="B2191" s="137" t="s">
        <v>796</v>
      </c>
      <c r="C2191" s="174"/>
      <c r="D2191" s="121"/>
      <c r="E2191" s="141"/>
    </row>
    <row r="2192" spans="1:5" s="139" customFormat="1" ht="16.149999999999999" customHeight="1" x14ac:dyDescent="0.25">
      <c r="A2192" s="140" t="s">
        <v>24</v>
      </c>
      <c r="B2192" s="137" t="s">
        <v>797</v>
      </c>
      <c r="C2192" s="174"/>
      <c r="D2192" s="121"/>
      <c r="E2192" s="141"/>
    </row>
    <row r="2193" spans="1:5" s="139" customFormat="1" ht="16.149999999999999" customHeight="1" x14ac:dyDescent="0.25">
      <c r="A2193" s="140"/>
      <c r="B2193" s="139" t="s">
        <v>792</v>
      </c>
      <c r="C2193" s="174"/>
      <c r="D2193" s="121"/>
      <c r="E2193" s="141"/>
    </row>
    <row r="2194" spans="1:5" s="139" customFormat="1" ht="16.149999999999999" customHeight="1" x14ac:dyDescent="0.25">
      <c r="A2194" s="140" t="s">
        <v>57</v>
      </c>
      <c r="B2194" s="139" t="s">
        <v>151</v>
      </c>
      <c r="C2194" s="138">
        <v>20</v>
      </c>
      <c r="D2194" s="171"/>
      <c r="E2194" s="107">
        <f>D2194*C2194</f>
        <v>0</v>
      </c>
    </row>
    <row r="2195" spans="1:5" s="139" customFormat="1" ht="16.149999999999999" customHeight="1" x14ac:dyDescent="0.25">
      <c r="A2195" s="140"/>
      <c r="C2195" s="174"/>
      <c r="D2195" s="121"/>
      <c r="E2195" s="141"/>
    </row>
    <row r="2196" spans="1:5" s="139" customFormat="1" ht="16.149999999999999" customHeight="1" x14ac:dyDescent="0.25">
      <c r="A2196" s="140" t="s">
        <v>683</v>
      </c>
      <c r="B2196" s="94" t="s">
        <v>804</v>
      </c>
      <c r="C2196" s="174"/>
      <c r="D2196" s="121"/>
      <c r="E2196" s="141"/>
    </row>
    <row r="2197" spans="1:5" s="139" customFormat="1" ht="16.149999999999999" customHeight="1" x14ac:dyDescent="0.25">
      <c r="A2197" s="140" t="s">
        <v>24</v>
      </c>
      <c r="B2197" s="137" t="s">
        <v>798</v>
      </c>
      <c r="C2197" s="174"/>
      <c r="D2197" s="121"/>
      <c r="E2197" s="141"/>
    </row>
    <row r="2198" spans="1:5" s="139" customFormat="1" ht="16.149999999999999" customHeight="1" x14ac:dyDescent="0.25">
      <c r="A2198" s="140" t="s">
        <v>24</v>
      </c>
      <c r="B2198" s="137" t="s">
        <v>813</v>
      </c>
      <c r="C2198" s="174"/>
      <c r="D2198" s="121"/>
      <c r="E2198" s="141"/>
    </row>
    <row r="2199" spans="1:5" s="139" customFormat="1" ht="16.149999999999999" customHeight="1" x14ac:dyDescent="0.25">
      <c r="A2199" s="140" t="s">
        <v>24</v>
      </c>
      <c r="B2199" s="137" t="s">
        <v>795</v>
      </c>
      <c r="C2199" s="174"/>
      <c r="D2199" s="121"/>
      <c r="E2199" s="141"/>
    </row>
    <row r="2200" spans="1:5" s="139" customFormat="1" ht="16.149999999999999" customHeight="1" x14ac:dyDescent="0.25">
      <c r="A2200" s="140"/>
      <c r="B2200" s="139" t="s">
        <v>806</v>
      </c>
      <c r="C2200" s="174"/>
      <c r="D2200" s="121"/>
      <c r="E2200" s="141"/>
    </row>
    <row r="2201" spans="1:5" s="139" customFormat="1" ht="16.149999999999999" customHeight="1" x14ac:dyDescent="0.25">
      <c r="A2201" s="140" t="s">
        <v>24</v>
      </c>
      <c r="B2201" s="137" t="s">
        <v>798</v>
      </c>
      <c r="C2201" s="174"/>
      <c r="D2201" s="121"/>
      <c r="E2201" s="141"/>
    </row>
    <row r="2202" spans="1:5" s="139" customFormat="1" ht="16.149999999999999" customHeight="1" x14ac:dyDescent="0.25">
      <c r="A2202" s="140" t="s">
        <v>57</v>
      </c>
      <c r="B2202" s="139" t="s">
        <v>151</v>
      </c>
      <c r="C2202" s="138">
        <v>40.880000000000003</v>
      </c>
      <c r="D2202" s="171"/>
      <c r="E2202" s="107">
        <f>D2202*C2202</f>
        <v>0</v>
      </c>
    </row>
    <row r="2203" spans="1:5" s="139" customFormat="1" ht="16.149999999999999" customHeight="1" x14ac:dyDescent="0.25">
      <c r="A2203" s="140"/>
      <c r="B2203" s="94"/>
      <c r="C2203" s="174"/>
      <c r="D2203" s="121"/>
      <c r="E2203" s="141"/>
    </row>
    <row r="2204" spans="1:5" s="139" customFormat="1" ht="16.149999999999999" customHeight="1" x14ac:dyDescent="0.25">
      <c r="A2204" s="140" t="s">
        <v>801</v>
      </c>
      <c r="B2204" s="94" t="s">
        <v>807</v>
      </c>
      <c r="C2204" s="174"/>
      <c r="D2204" s="121"/>
      <c r="E2204" s="141"/>
    </row>
    <row r="2205" spans="1:5" s="139" customFormat="1" ht="16.149999999999999" customHeight="1" x14ac:dyDescent="0.25">
      <c r="A2205" s="140"/>
      <c r="B2205" s="137" t="s">
        <v>814</v>
      </c>
      <c r="C2205" s="174"/>
      <c r="D2205" s="121"/>
      <c r="E2205" s="141"/>
    </row>
    <row r="2206" spans="1:5" s="139" customFormat="1" ht="16.149999999999999" customHeight="1" x14ac:dyDescent="0.25">
      <c r="A2206" s="140" t="s">
        <v>24</v>
      </c>
      <c r="B2206" s="137" t="s">
        <v>791</v>
      </c>
      <c r="C2206" s="174"/>
      <c r="D2206" s="121"/>
      <c r="E2206" s="141"/>
    </row>
    <row r="2207" spans="1:5" s="139" customFormat="1" ht="16.149999999999999" customHeight="1" x14ac:dyDescent="0.25">
      <c r="A2207" s="140"/>
      <c r="B2207" s="137" t="s">
        <v>808</v>
      </c>
      <c r="C2207" s="174"/>
      <c r="D2207" s="121"/>
      <c r="E2207" s="141"/>
    </row>
    <row r="2208" spans="1:5" s="139" customFormat="1" ht="16.149999999999999" customHeight="1" x14ac:dyDescent="0.25">
      <c r="A2208" s="140" t="s">
        <v>24</v>
      </c>
      <c r="B2208" s="137" t="s">
        <v>809</v>
      </c>
      <c r="C2208" s="174"/>
      <c r="D2208" s="121"/>
      <c r="E2208" s="141"/>
    </row>
    <row r="2209" spans="1:5" s="139" customFormat="1" ht="16.149999999999999" customHeight="1" x14ac:dyDescent="0.25">
      <c r="A2209" s="140"/>
      <c r="B2209" s="137" t="s">
        <v>810</v>
      </c>
      <c r="C2209" s="174"/>
      <c r="D2209" s="121"/>
      <c r="E2209" s="141"/>
    </row>
    <row r="2210" spans="1:5" s="139" customFormat="1" ht="16.149999999999999" customHeight="1" x14ac:dyDescent="0.25">
      <c r="A2210" s="140" t="s">
        <v>24</v>
      </c>
      <c r="B2210" s="137" t="s">
        <v>795</v>
      </c>
      <c r="C2210" s="174"/>
      <c r="D2210" s="121"/>
      <c r="E2210" s="141"/>
    </row>
    <row r="2211" spans="1:5" s="139" customFormat="1" ht="16.149999999999999" customHeight="1" x14ac:dyDescent="0.25">
      <c r="A2211" s="140"/>
      <c r="B2211" s="137" t="s">
        <v>806</v>
      </c>
      <c r="C2211" s="174"/>
      <c r="D2211" s="121"/>
      <c r="E2211" s="141"/>
    </row>
    <row r="2212" spans="1:5" s="139" customFormat="1" ht="16.149999999999999" customHeight="1" x14ac:dyDescent="0.25">
      <c r="A2212" s="140" t="s">
        <v>24</v>
      </c>
      <c r="B2212" s="137" t="s">
        <v>791</v>
      </c>
      <c r="C2212" s="174"/>
      <c r="D2212" s="121"/>
      <c r="E2212" s="141"/>
    </row>
    <row r="2213" spans="1:5" s="139" customFormat="1" ht="16.149999999999999" customHeight="1" x14ac:dyDescent="0.25">
      <c r="A2213" s="140"/>
      <c r="B2213" s="137" t="s">
        <v>808</v>
      </c>
      <c r="C2213" s="174"/>
      <c r="D2213" s="121"/>
      <c r="E2213" s="141"/>
    </row>
    <row r="2214" spans="1:5" s="139" customFormat="1" ht="16.149999999999999" customHeight="1" x14ac:dyDescent="0.25">
      <c r="A2214" s="140" t="s">
        <v>57</v>
      </c>
      <c r="B2214" s="139" t="s">
        <v>151</v>
      </c>
      <c r="C2214" s="138">
        <v>66.599999999999994</v>
      </c>
      <c r="D2214" s="171"/>
      <c r="E2214" s="107">
        <f>D2214*C2214</f>
        <v>0</v>
      </c>
    </row>
    <row r="2215" spans="1:5" s="139" customFormat="1" ht="16.149999999999999" customHeight="1" x14ac:dyDescent="0.25">
      <c r="A2215" s="140"/>
      <c r="B2215" s="94"/>
      <c r="C2215" s="174"/>
      <c r="D2215" s="121"/>
      <c r="E2215" s="141"/>
    </row>
    <row r="2216" spans="1:5" s="139" customFormat="1" ht="16.149999999999999" customHeight="1" x14ac:dyDescent="0.25">
      <c r="A2216" s="140" t="s">
        <v>802</v>
      </c>
      <c r="B2216" s="94" t="s">
        <v>815</v>
      </c>
      <c r="C2216" s="174"/>
      <c r="D2216" s="121"/>
      <c r="E2216" s="141"/>
    </row>
    <row r="2217" spans="1:5" s="139" customFormat="1" ht="16.149999999999999" customHeight="1" x14ac:dyDescent="0.25">
      <c r="A2217" s="140" t="s">
        <v>24</v>
      </c>
      <c r="B2217" s="137" t="s">
        <v>800</v>
      </c>
      <c r="C2217" s="174"/>
      <c r="D2217" s="121"/>
      <c r="E2217" s="141"/>
    </row>
    <row r="2218" spans="1:5" s="139" customFormat="1" ht="16.149999999999999" customHeight="1" x14ac:dyDescent="0.25">
      <c r="A2218" s="140" t="s">
        <v>24</v>
      </c>
      <c r="B2218" s="137" t="s">
        <v>799</v>
      </c>
      <c r="C2218" s="174"/>
      <c r="D2218" s="121"/>
      <c r="E2218" s="141"/>
    </row>
    <row r="2219" spans="1:5" s="139" customFormat="1" ht="16.149999999999999" customHeight="1" x14ac:dyDescent="0.25">
      <c r="A2219" s="140" t="s">
        <v>24</v>
      </c>
      <c r="B2219" s="139" t="s">
        <v>795</v>
      </c>
      <c r="C2219" s="174"/>
      <c r="D2219" s="121"/>
      <c r="E2219" s="141"/>
    </row>
    <row r="2220" spans="1:5" s="139" customFormat="1" ht="16.149999999999999" customHeight="1" x14ac:dyDescent="0.25">
      <c r="A2220" s="140"/>
      <c r="B2220" s="137" t="s">
        <v>806</v>
      </c>
      <c r="C2220" s="174"/>
      <c r="D2220" s="121"/>
      <c r="E2220" s="141"/>
    </row>
    <row r="2221" spans="1:5" s="139" customFormat="1" ht="16.149999999999999" customHeight="1" x14ac:dyDescent="0.25">
      <c r="A2221" s="140" t="s">
        <v>24</v>
      </c>
      <c r="B2221" s="137" t="s">
        <v>800</v>
      </c>
      <c r="C2221" s="174"/>
      <c r="D2221" s="121"/>
      <c r="E2221" s="141"/>
    </row>
    <row r="2222" spans="1:5" s="139" customFormat="1" ht="16.149999999999999" customHeight="1" x14ac:dyDescent="0.25">
      <c r="A2222" s="140"/>
      <c r="B2222" s="137"/>
      <c r="C2222" s="174"/>
      <c r="D2222" s="121"/>
      <c r="E2222" s="141"/>
    </row>
    <row r="2223" spans="1:5" s="139" customFormat="1" ht="16.149999999999999" customHeight="1" x14ac:dyDescent="0.25">
      <c r="A2223" s="140" t="s">
        <v>57</v>
      </c>
      <c r="B2223" s="139" t="s">
        <v>151</v>
      </c>
      <c r="C2223" s="138">
        <v>108.36</v>
      </c>
      <c r="D2223" s="171"/>
      <c r="E2223" s="107">
        <f>D2223*C2223</f>
        <v>0</v>
      </c>
    </row>
    <row r="2224" spans="1:5" s="139" customFormat="1" ht="16.149999999999999" customHeight="1" x14ac:dyDescent="0.25">
      <c r="A2224" s="140" t="s">
        <v>803</v>
      </c>
      <c r="B2224" s="94" t="s">
        <v>805</v>
      </c>
      <c r="C2224" s="174"/>
      <c r="D2224" s="121"/>
      <c r="E2224" s="141"/>
    </row>
    <row r="2225" spans="1:5" s="139" customFormat="1" ht="16.149999999999999" customHeight="1" x14ac:dyDescent="0.25">
      <c r="A2225" s="140" t="s">
        <v>24</v>
      </c>
      <c r="B2225" s="137" t="s">
        <v>800</v>
      </c>
      <c r="C2225" s="174"/>
      <c r="D2225" s="121"/>
      <c r="E2225" s="141"/>
    </row>
    <row r="2226" spans="1:5" s="139" customFormat="1" ht="16.149999999999999" customHeight="1" x14ac:dyDescent="0.25">
      <c r="A2226" s="140" t="s">
        <v>24</v>
      </c>
      <c r="B2226" s="137" t="s">
        <v>786</v>
      </c>
      <c r="C2226" s="174"/>
      <c r="D2226" s="121"/>
      <c r="E2226" s="141"/>
    </row>
    <row r="2227" spans="1:5" s="139" customFormat="1" ht="16.149999999999999" customHeight="1" x14ac:dyDescent="0.25">
      <c r="A2227" s="140" t="s">
        <v>24</v>
      </c>
      <c r="B2227" s="137" t="s">
        <v>795</v>
      </c>
      <c r="C2227" s="174"/>
      <c r="D2227" s="121"/>
      <c r="E2227" s="141"/>
    </row>
    <row r="2228" spans="1:5" s="139" customFormat="1" ht="16.149999999999999" customHeight="1" x14ac:dyDescent="0.25">
      <c r="A2228" s="140"/>
      <c r="B2228" s="137" t="s">
        <v>796</v>
      </c>
      <c r="C2228" s="174"/>
      <c r="D2228" s="121"/>
      <c r="E2228" s="141"/>
    </row>
    <row r="2229" spans="1:5" s="139" customFormat="1" ht="16.149999999999999" customHeight="1" x14ac:dyDescent="0.25">
      <c r="A2229" s="140" t="s">
        <v>24</v>
      </c>
      <c r="B2229" s="137" t="s">
        <v>800</v>
      </c>
      <c r="C2229" s="174"/>
      <c r="D2229" s="121"/>
      <c r="E2229" s="141"/>
    </row>
    <row r="2230" spans="1:5" s="139" customFormat="1" ht="16.149999999999999" customHeight="1" x14ac:dyDescent="0.25">
      <c r="A2230" s="140" t="s">
        <v>57</v>
      </c>
      <c r="B2230" s="139" t="s">
        <v>151</v>
      </c>
      <c r="C2230" s="138">
        <v>114.01</v>
      </c>
      <c r="D2230" s="171"/>
      <c r="E2230" s="107">
        <f>D2230*C2230</f>
        <v>0</v>
      </c>
    </row>
    <row r="2231" spans="1:5" s="139" customFormat="1" ht="16.149999999999999" customHeight="1" x14ac:dyDescent="0.25">
      <c r="A2231" s="140"/>
      <c r="C2231" s="138"/>
      <c r="D2231" s="721"/>
      <c r="E2231" s="107"/>
    </row>
    <row r="2232" spans="1:5" s="139" customFormat="1" ht="16.149999999999999" customHeight="1" x14ac:dyDescent="0.25">
      <c r="A2232" s="140"/>
      <c r="C2232" s="174"/>
      <c r="D2232" s="121"/>
      <c r="E2232" s="141"/>
    </row>
    <row r="2233" spans="1:5" s="139" customFormat="1" ht="16.149999999999999" customHeight="1" x14ac:dyDescent="0.25">
      <c r="A2233" s="140">
        <v>3</v>
      </c>
      <c r="B2233" s="139" t="s">
        <v>811</v>
      </c>
      <c r="C2233" s="174"/>
      <c r="D2233" s="121"/>
      <c r="E2233" s="141"/>
    </row>
    <row r="2234" spans="1:5" s="139" customFormat="1" ht="16.149999999999999" customHeight="1" x14ac:dyDescent="0.25">
      <c r="A2234" s="140"/>
      <c r="B2234" s="139" t="s">
        <v>812</v>
      </c>
      <c r="C2234" s="174"/>
      <c r="D2234" s="121"/>
      <c r="E2234" s="141"/>
    </row>
    <row r="2235" spans="1:5" s="139" customFormat="1" ht="16.149999999999999" customHeight="1" x14ac:dyDescent="0.25">
      <c r="A2235" s="140" t="s">
        <v>24</v>
      </c>
      <c r="B2235" s="137" t="s">
        <v>800</v>
      </c>
      <c r="C2235" s="174"/>
      <c r="D2235" s="121"/>
      <c r="E2235" s="141"/>
    </row>
    <row r="2236" spans="1:5" s="139" customFormat="1" ht="16.149999999999999" customHeight="1" x14ac:dyDescent="0.25">
      <c r="A2236" s="140" t="s">
        <v>24</v>
      </c>
      <c r="B2236" s="137" t="s">
        <v>799</v>
      </c>
      <c r="C2236" s="174"/>
      <c r="D2236" s="121"/>
      <c r="E2236" s="141"/>
    </row>
    <row r="2237" spans="1:5" s="139" customFormat="1" ht="16.149999999999999" customHeight="1" x14ac:dyDescent="0.25">
      <c r="A2237" s="140" t="s">
        <v>24</v>
      </c>
      <c r="B2237" s="137" t="s">
        <v>795</v>
      </c>
      <c r="C2237" s="174"/>
      <c r="D2237" s="121"/>
      <c r="E2237" s="141"/>
    </row>
    <row r="2238" spans="1:5" s="139" customFormat="1" ht="16.149999999999999" customHeight="1" x14ac:dyDescent="0.25">
      <c r="A2238" s="140"/>
      <c r="B2238" s="137" t="s">
        <v>806</v>
      </c>
      <c r="C2238" s="174"/>
      <c r="D2238" s="121"/>
      <c r="E2238" s="141"/>
    </row>
    <row r="2239" spans="1:5" s="139" customFormat="1" ht="16.149999999999999" customHeight="1" x14ac:dyDescent="0.25">
      <c r="A2239" s="140" t="s">
        <v>57</v>
      </c>
      <c r="B2239" s="139" t="s">
        <v>151</v>
      </c>
      <c r="C2239" s="138">
        <v>16.8</v>
      </c>
      <c r="D2239" s="171"/>
      <c r="E2239" s="107">
        <f>D2239*C2239</f>
        <v>0</v>
      </c>
    </row>
    <row r="2240" spans="1:5" s="139" customFormat="1" ht="16.149999999999999" customHeight="1" x14ac:dyDescent="0.25">
      <c r="A2240" s="140"/>
      <c r="C2240" s="174"/>
      <c r="D2240" s="121"/>
      <c r="E2240" s="141"/>
    </row>
    <row r="2241" spans="1:5" s="139" customFormat="1" ht="16.149999999999999" customHeight="1" x14ac:dyDescent="0.25">
      <c r="A2241" s="140">
        <v>5</v>
      </c>
      <c r="B2241" s="139" t="s">
        <v>839</v>
      </c>
      <c r="C2241" s="174"/>
      <c r="D2241" s="121"/>
      <c r="E2241" s="141"/>
    </row>
    <row r="2242" spans="1:5" s="139" customFormat="1" ht="16.149999999999999" customHeight="1" x14ac:dyDescent="0.25">
      <c r="A2242" s="140"/>
      <c r="B2242" s="139" t="s">
        <v>812</v>
      </c>
      <c r="C2242" s="174"/>
      <c r="D2242" s="121"/>
      <c r="E2242" s="141"/>
    </row>
    <row r="2243" spans="1:5" s="139" customFormat="1" ht="16.149999999999999" customHeight="1" x14ac:dyDescent="0.25">
      <c r="A2243" s="140"/>
      <c r="B2243" s="139" t="s">
        <v>840</v>
      </c>
      <c r="C2243" s="174"/>
      <c r="D2243" s="121"/>
      <c r="E2243" s="141"/>
    </row>
    <row r="2244" spans="1:5" s="139" customFormat="1" ht="16.149999999999999" customHeight="1" x14ac:dyDescent="0.25">
      <c r="A2244" s="140" t="s">
        <v>24</v>
      </c>
      <c r="B2244" s="137" t="s">
        <v>841</v>
      </c>
      <c r="C2244" s="174"/>
      <c r="D2244" s="121"/>
      <c r="E2244" s="141"/>
    </row>
    <row r="2245" spans="1:5" s="139" customFormat="1" ht="16.149999999999999" customHeight="1" x14ac:dyDescent="0.25">
      <c r="A2245" s="140" t="s">
        <v>24</v>
      </c>
      <c r="B2245" s="166" t="s">
        <v>844</v>
      </c>
      <c r="C2245" s="174"/>
      <c r="D2245" s="121"/>
      <c r="E2245" s="141"/>
    </row>
    <row r="2246" spans="1:5" s="139" customFormat="1" ht="16.149999999999999" customHeight="1" x14ac:dyDescent="0.25">
      <c r="A2246" s="140" t="s">
        <v>24</v>
      </c>
      <c r="B2246" s="139" t="s">
        <v>842</v>
      </c>
      <c r="C2246" s="174"/>
      <c r="D2246" s="121"/>
      <c r="E2246" s="141"/>
    </row>
    <row r="2247" spans="1:5" s="139" customFormat="1" ht="16.149999999999999" customHeight="1" x14ac:dyDescent="0.25">
      <c r="A2247" s="140" t="s">
        <v>57</v>
      </c>
      <c r="B2247" s="139" t="s">
        <v>151</v>
      </c>
      <c r="C2247" s="138">
        <v>1581.66</v>
      </c>
      <c r="D2247" s="171"/>
      <c r="E2247" s="107">
        <f>D2247*C2247</f>
        <v>0</v>
      </c>
    </row>
    <row r="2248" spans="1:5" s="139" customFormat="1" ht="16.149999999999999" customHeight="1" x14ac:dyDescent="0.25">
      <c r="A2248" s="140"/>
      <c r="C2248" s="174"/>
      <c r="D2248" s="121"/>
      <c r="E2248" s="141"/>
    </row>
    <row r="2249" spans="1:5" s="139" customFormat="1" ht="16.149999999999999" customHeight="1" x14ac:dyDescent="0.25">
      <c r="A2249" s="140">
        <v>6</v>
      </c>
      <c r="B2249" s="139" t="s">
        <v>839</v>
      </c>
      <c r="C2249" s="174"/>
      <c r="D2249" s="121"/>
      <c r="E2249" s="141"/>
    </row>
    <row r="2250" spans="1:5" s="139" customFormat="1" ht="16.149999999999999" customHeight="1" x14ac:dyDescent="0.25">
      <c r="A2250" s="140"/>
      <c r="B2250" s="139" t="s">
        <v>812</v>
      </c>
      <c r="C2250" s="174"/>
      <c r="D2250" s="121"/>
      <c r="E2250" s="141"/>
    </row>
    <row r="2251" spans="1:5" s="139" customFormat="1" ht="16.149999999999999" customHeight="1" x14ac:dyDescent="0.25">
      <c r="A2251" s="140" t="s">
        <v>24</v>
      </c>
      <c r="B2251" s="166" t="s">
        <v>844</v>
      </c>
      <c r="C2251" s="174"/>
      <c r="D2251" s="121"/>
      <c r="E2251" s="141"/>
    </row>
    <row r="2252" spans="1:5" s="139" customFormat="1" ht="16.149999999999999" customHeight="1" x14ac:dyDescent="0.25">
      <c r="A2252" s="140" t="s">
        <v>24</v>
      </c>
      <c r="B2252" s="139" t="s">
        <v>842</v>
      </c>
      <c r="C2252" s="174"/>
      <c r="D2252" s="121"/>
      <c r="E2252" s="141"/>
    </row>
    <row r="2253" spans="1:5" s="139" customFormat="1" ht="16.149999999999999" customHeight="1" x14ac:dyDescent="0.25">
      <c r="A2253" s="140" t="s">
        <v>57</v>
      </c>
      <c r="B2253" s="139" t="s">
        <v>151</v>
      </c>
      <c r="C2253" s="138">
        <v>256</v>
      </c>
      <c r="D2253" s="171"/>
      <c r="E2253" s="107">
        <f>D2253*C2253</f>
        <v>0</v>
      </c>
    </row>
    <row r="2254" spans="1:5" s="139" customFormat="1" ht="16.149999999999999" customHeight="1" x14ac:dyDescent="0.25">
      <c r="A2254" s="140"/>
      <c r="C2254" s="174"/>
      <c r="D2254" s="121"/>
      <c r="E2254" s="141"/>
    </row>
    <row r="2255" spans="1:5" s="139" customFormat="1" ht="16.149999999999999" customHeight="1" x14ac:dyDescent="0.25">
      <c r="A2255" s="140">
        <v>7</v>
      </c>
      <c r="B2255" s="139" t="s">
        <v>839</v>
      </c>
      <c r="C2255" s="174"/>
      <c r="D2255" s="121"/>
      <c r="E2255" s="141"/>
    </row>
    <row r="2256" spans="1:5" s="139" customFormat="1" ht="16.149999999999999" customHeight="1" x14ac:dyDescent="0.25">
      <c r="A2256" s="140"/>
      <c r="B2256" s="139" t="s">
        <v>812</v>
      </c>
      <c r="C2256" s="174"/>
      <c r="D2256" s="121"/>
      <c r="E2256" s="141"/>
    </row>
    <row r="2257" spans="1:5" s="139" customFormat="1" ht="16.149999999999999" customHeight="1" x14ac:dyDescent="0.25">
      <c r="A2257" s="140" t="s">
        <v>24</v>
      </c>
      <c r="B2257" s="166" t="s">
        <v>843</v>
      </c>
      <c r="C2257" s="174"/>
      <c r="D2257" s="121"/>
      <c r="E2257" s="141"/>
    </row>
    <row r="2258" spans="1:5" s="139" customFormat="1" ht="16.149999999999999" customHeight="1" x14ac:dyDescent="0.25">
      <c r="A2258" s="140" t="s">
        <v>24</v>
      </c>
      <c r="B2258" s="139" t="s">
        <v>842</v>
      </c>
      <c r="C2258" s="174"/>
      <c r="D2258" s="121"/>
      <c r="E2258" s="141"/>
    </row>
    <row r="2259" spans="1:5" s="139" customFormat="1" ht="16.149999999999999" customHeight="1" x14ac:dyDescent="0.25">
      <c r="A2259" s="140" t="s">
        <v>57</v>
      </c>
      <c r="B2259" s="139" t="s">
        <v>151</v>
      </c>
      <c r="C2259" s="138">
        <v>188.85</v>
      </c>
      <c r="D2259" s="171"/>
      <c r="E2259" s="107">
        <f>D2259*C2259</f>
        <v>0</v>
      </c>
    </row>
    <row r="2260" spans="1:5" s="139" customFormat="1" ht="16.149999999999999" customHeight="1" x14ac:dyDescent="0.25">
      <c r="A2260" s="140"/>
      <c r="C2260" s="174"/>
      <c r="D2260" s="121"/>
      <c r="E2260" s="141"/>
    </row>
    <row r="2261" spans="1:5" s="139" customFormat="1" ht="16.149999999999999" customHeight="1" x14ac:dyDescent="0.25">
      <c r="A2261" s="140">
        <v>8</v>
      </c>
      <c r="B2261" s="139" t="s">
        <v>1327</v>
      </c>
      <c r="C2261" s="174"/>
      <c r="D2261" s="121"/>
      <c r="E2261" s="141"/>
    </row>
    <row r="2262" spans="1:5" s="139" customFormat="1" ht="16.149999999999999" customHeight="1" x14ac:dyDescent="0.25">
      <c r="A2262" s="140"/>
      <c r="B2262" s="139" t="s">
        <v>812</v>
      </c>
      <c r="C2262" s="174"/>
      <c r="D2262" s="121"/>
      <c r="E2262" s="141"/>
    </row>
    <row r="2263" spans="1:5" s="139" customFormat="1" ht="16.149999999999999" customHeight="1" x14ac:dyDescent="0.25">
      <c r="A2263" s="140" t="s">
        <v>24</v>
      </c>
      <c r="B2263" s="155" t="s">
        <v>1362</v>
      </c>
      <c r="C2263" s="174"/>
      <c r="D2263" s="121"/>
      <c r="E2263" s="141"/>
    </row>
    <row r="2264" spans="1:5" s="139" customFormat="1" ht="16.149999999999999" customHeight="1" x14ac:dyDescent="0.25">
      <c r="A2264" s="140" t="s">
        <v>24</v>
      </c>
      <c r="B2264" s="139" t="s">
        <v>1363</v>
      </c>
      <c r="C2264" s="174"/>
      <c r="D2264" s="121"/>
      <c r="E2264" s="141"/>
    </row>
    <row r="2265" spans="1:5" s="139" customFormat="1" ht="16.149999999999999" customHeight="1" x14ac:dyDescent="0.25">
      <c r="A2265" s="140" t="s">
        <v>24</v>
      </c>
      <c r="B2265" s="139" t="s">
        <v>1364</v>
      </c>
      <c r="C2265" s="174"/>
      <c r="D2265" s="121"/>
      <c r="E2265" s="141"/>
    </row>
    <row r="2266" spans="1:5" s="139" customFormat="1" ht="16.149999999999999" customHeight="1" x14ac:dyDescent="0.25">
      <c r="A2266" s="140" t="s">
        <v>24</v>
      </c>
      <c r="B2266" s="139" t="s">
        <v>1365</v>
      </c>
      <c r="C2266" s="174"/>
      <c r="D2266" s="121"/>
      <c r="E2266" s="141"/>
    </row>
    <row r="2267" spans="1:5" s="139" customFormat="1" ht="16.149999999999999" customHeight="1" x14ac:dyDescent="0.25">
      <c r="A2267" s="140" t="s">
        <v>24</v>
      </c>
      <c r="B2267" s="139" t="s">
        <v>1366</v>
      </c>
      <c r="C2267" s="174"/>
      <c r="D2267" s="121"/>
      <c r="E2267" s="141"/>
    </row>
    <row r="2268" spans="1:5" s="139" customFormat="1" ht="16.149999999999999" customHeight="1" x14ac:dyDescent="0.25">
      <c r="A2268" s="140" t="s">
        <v>57</v>
      </c>
      <c r="B2268" s="139" t="s">
        <v>151</v>
      </c>
      <c r="C2268" s="138">
        <v>39.909999999999997</v>
      </c>
      <c r="D2268" s="171"/>
      <c r="E2268" s="107">
        <f>D2268*C2268</f>
        <v>0</v>
      </c>
    </row>
    <row r="2269" spans="1:5" s="139" customFormat="1" ht="16.149999999999999" customHeight="1" x14ac:dyDescent="0.25">
      <c r="A2269" s="140"/>
      <c r="C2269" s="174"/>
      <c r="D2269" s="121"/>
      <c r="E2269" s="141"/>
    </row>
    <row r="2270" spans="1:5" s="97" customFormat="1" ht="16.149999999999999" customHeight="1" thickBot="1" x14ac:dyDescent="0.25">
      <c r="A2270" s="143"/>
      <c r="B2270" s="144" t="s">
        <v>595</v>
      </c>
      <c r="C2270" s="145"/>
      <c r="D2270" s="145"/>
      <c r="E2270" s="145">
        <f>SUM(E2148:E2269)</f>
        <v>0</v>
      </c>
    </row>
    <row r="2271" spans="1:5" s="97" customFormat="1" ht="16.149999999999999" customHeight="1" thickTop="1" x14ac:dyDescent="0.25">
      <c r="A2271" s="10"/>
      <c r="B2271" s="120"/>
      <c r="C2271" s="174"/>
      <c r="D2271" s="119"/>
      <c r="E2271" s="119"/>
    </row>
    <row r="2272" spans="1:5" s="97" customFormat="1" ht="16.149999999999999" customHeight="1" x14ac:dyDescent="0.25">
      <c r="A2272" s="10"/>
      <c r="B2272" s="120"/>
      <c r="C2272" s="174"/>
      <c r="D2272" s="119"/>
      <c r="E2272" s="119"/>
    </row>
    <row r="2273" spans="1:5" s="97" customFormat="1" ht="16.149999999999999" customHeight="1" x14ac:dyDescent="0.25">
      <c r="A2273" s="10" t="s">
        <v>195</v>
      </c>
      <c r="B2273" s="120" t="s">
        <v>612</v>
      </c>
      <c r="C2273" s="174"/>
      <c r="D2273" s="119"/>
      <c r="E2273" s="119"/>
    </row>
    <row r="2274" spans="1:5" s="97" customFormat="1" ht="16.149999999999999" customHeight="1" x14ac:dyDescent="0.25">
      <c r="A2274" s="10"/>
      <c r="B2274" s="120"/>
      <c r="C2274" s="174"/>
      <c r="D2274" s="119"/>
      <c r="E2274" s="119"/>
    </row>
    <row r="2275" spans="1:5" s="97" customFormat="1" ht="15" x14ac:dyDescent="0.25">
      <c r="A2275" s="10"/>
      <c r="B2275" s="97" t="s">
        <v>25</v>
      </c>
      <c r="C2275" s="174"/>
      <c r="D2275" s="119"/>
      <c r="E2275" s="119"/>
    </row>
    <row r="2276" spans="1:5" s="139" customFormat="1" ht="15" x14ac:dyDescent="0.25">
      <c r="A2276" s="108" t="s">
        <v>24</v>
      </c>
      <c r="B2276" s="109" t="s">
        <v>621</v>
      </c>
      <c r="C2276" s="174"/>
      <c r="D2276" s="111"/>
      <c r="E2276" s="111"/>
    </row>
    <row r="2277" spans="1:5" s="139" customFormat="1" ht="16.149999999999999" customHeight="1" x14ac:dyDescent="0.25">
      <c r="A2277" s="108"/>
      <c r="B2277" s="109"/>
      <c r="C2277" s="174"/>
      <c r="D2277" s="111"/>
      <c r="E2277" s="111"/>
    </row>
    <row r="2278" spans="1:5" s="139" customFormat="1" ht="16.149999999999999" customHeight="1" x14ac:dyDescent="0.25">
      <c r="A2278" s="108"/>
      <c r="B2278" s="120" t="s">
        <v>14</v>
      </c>
      <c r="C2278" s="174"/>
      <c r="D2278" s="111"/>
      <c r="E2278" s="111"/>
    </row>
    <row r="2279" spans="1:5" s="139" customFormat="1" ht="16.149999999999999" customHeight="1" x14ac:dyDescent="0.25">
      <c r="A2279" s="108"/>
      <c r="B2279" s="109"/>
      <c r="C2279" s="174"/>
      <c r="D2279" s="111"/>
      <c r="E2279" s="111"/>
    </row>
    <row r="2280" spans="1:5" ht="16.149999999999999" customHeight="1" x14ac:dyDescent="0.25">
      <c r="A2280" s="136">
        <v>1</v>
      </c>
      <c r="B2280" s="139" t="s">
        <v>1328</v>
      </c>
      <c r="C2280" s="174"/>
    </row>
    <row r="2281" spans="1:5" ht="16.149999999999999" customHeight="1" x14ac:dyDescent="0.25">
      <c r="B2281" s="139" t="s">
        <v>812</v>
      </c>
      <c r="C2281" s="174"/>
    </row>
    <row r="2282" spans="1:5" ht="16.149999999999999" customHeight="1" x14ac:dyDescent="0.25">
      <c r="A2282" s="136" t="s">
        <v>24</v>
      </c>
      <c r="B2282" s="139" t="s">
        <v>1329</v>
      </c>
      <c r="C2282" s="174"/>
    </row>
    <row r="2283" spans="1:5" ht="16.149999999999999" customHeight="1" x14ac:dyDescent="0.25">
      <c r="A2283" s="136" t="s">
        <v>24</v>
      </c>
      <c r="B2283" s="139" t="s">
        <v>1330</v>
      </c>
      <c r="C2283" s="174"/>
    </row>
    <row r="2284" spans="1:5" ht="16.149999999999999" customHeight="1" x14ac:dyDescent="0.25">
      <c r="B2284" s="139" t="s">
        <v>1331</v>
      </c>
      <c r="C2284" s="174"/>
    </row>
    <row r="2285" spans="1:5" ht="16.149999999999999" customHeight="1" x14ac:dyDescent="0.25">
      <c r="B2285" s="139" t="s">
        <v>1332</v>
      </c>
      <c r="C2285" s="174"/>
    </row>
    <row r="2286" spans="1:5" ht="16.149999999999999" customHeight="1" x14ac:dyDescent="0.25">
      <c r="A2286" s="136" t="s">
        <v>24</v>
      </c>
      <c r="B2286" s="139" t="s">
        <v>1333</v>
      </c>
      <c r="C2286" s="174"/>
    </row>
    <row r="2287" spans="1:5" ht="16.149999999999999" customHeight="1" x14ac:dyDescent="0.25">
      <c r="B2287" s="139" t="s">
        <v>1334</v>
      </c>
      <c r="C2287" s="174"/>
    </row>
    <row r="2288" spans="1:5" ht="16.149999999999999" customHeight="1" x14ac:dyDescent="0.25">
      <c r="A2288" s="136" t="s">
        <v>57</v>
      </c>
      <c r="B2288" s="137" t="s">
        <v>151</v>
      </c>
      <c r="C2288" s="138">
        <v>156.35</v>
      </c>
      <c r="D2288" s="171"/>
      <c r="E2288" s="107">
        <f>D2288*C2288</f>
        <v>0</v>
      </c>
    </row>
    <row r="2289" spans="1:5" s="139" customFormat="1" ht="16.149999999999999" customHeight="1" x14ac:dyDescent="0.25">
      <c r="A2289" s="108"/>
      <c r="C2289" s="174"/>
      <c r="D2289" s="111"/>
      <c r="E2289" s="111"/>
    </row>
    <row r="2290" spans="1:5" s="139" customFormat="1" ht="16.149999999999999" customHeight="1" x14ac:dyDescent="0.25">
      <c r="A2290" s="108"/>
      <c r="B2290" s="97" t="s">
        <v>934</v>
      </c>
      <c r="C2290" s="174"/>
      <c r="D2290" s="111"/>
      <c r="E2290" s="111"/>
    </row>
    <row r="2291" spans="1:5" ht="16.149999999999999" customHeight="1" x14ac:dyDescent="0.25">
      <c r="C2291" s="174"/>
    </row>
    <row r="2292" spans="1:5" ht="16.149999999999999" customHeight="1" x14ac:dyDescent="0.25">
      <c r="A2292" s="136">
        <v>1</v>
      </c>
      <c r="B2292" s="139" t="s">
        <v>921</v>
      </c>
      <c r="C2292" s="174"/>
    </row>
    <row r="2293" spans="1:5" ht="16.149999999999999" customHeight="1" x14ac:dyDescent="0.25">
      <c r="B2293" s="137" t="s">
        <v>922</v>
      </c>
      <c r="C2293" s="174"/>
    </row>
    <row r="2294" spans="1:5" ht="16.149999999999999" customHeight="1" x14ac:dyDescent="0.25">
      <c r="B2294" s="137" t="s">
        <v>1255</v>
      </c>
      <c r="C2294" s="174"/>
    </row>
    <row r="2295" spans="1:5" ht="16.149999999999999" customHeight="1" x14ac:dyDescent="0.25">
      <c r="B2295" s="137" t="s">
        <v>935</v>
      </c>
      <c r="C2295" s="174"/>
    </row>
    <row r="2296" spans="1:5" ht="16.149999999999999" customHeight="1" x14ac:dyDescent="0.25">
      <c r="A2296" s="136" t="s">
        <v>57</v>
      </c>
      <c r="B2296" s="137" t="s">
        <v>175</v>
      </c>
      <c r="C2296" s="138">
        <v>42</v>
      </c>
      <c r="D2296" s="171"/>
      <c r="E2296" s="107">
        <f>D2296*C2296</f>
        <v>0</v>
      </c>
    </row>
    <row r="2297" spans="1:5" ht="16.149999999999999" customHeight="1" x14ac:dyDescent="0.25">
      <c r="C2297" s="174"/>
    </row>
    <row r="2298" spans="1:5" ht="16.149999999999999" customHeight="1" x14ac:dyDescent="0.25">
      <c r="A2298" s="136">
        <v>2</v>
      </c>
      <c r="B2298" s="139" t="s">
        <v>929</v>
      </c>
      <c r="C2298" s="174"/>
    </row>
    <row r="2299" spans="1:5" ht="16.149999999999999" customHeight="1" x14ac:dyDescent="0.25">
      <c r="A2299" s="136" t="s">
        <v>57</v>
      </c>
      <c r="B2299" s="137" t="s">
        <v>175</v>
      </c>
      <c r="C2299" s="138">
        <v>2.5</v>
      </c>
      <c r="D2299" s="171"/>
      <c r="E2299" s="107">
        <f>D2299*C2299</f>
        <v>0</v>
      </c>
    </row>
    <row r="2300" spans="1:5" ht="16.149999999999999" customHeight="1" x14ac:dyDescent="0.25">
      <c r="C2300" s="174"/>
    </row>
    <row r="2301" spans="1:5" ht="16.149999999999999" customHeight="1" x14ac:dyDescent="0.25">
      <c r="A2301" s="136">
        <v>3</v>
      </c>
      <c r="B2301" s="139" t="s">
        <v>921</v>
      </c>
      <c r="C2301" s="174"/>
    </row>
    <row r="2302" spans="1:5" ht="16.149999999999999" customHeight="1" x14ac:dyDescent="0.25">
      <c r="B2302" s="139" t="s">
        <v>1335</v>
      </c>
      <c r="C2302" s="174"/>
    </row>
    <row r="2303" spans="1:5" ht="16.149999999999999" customHeight="1" x14ac:dyDescent="0.25">
      <c r="B2303" s="139" t="s">
        <v>1336</v>
      </c>
      <c r="C2303" s="174"/>
    </row>
    <row r="2304" spans="1:5" ht="16.149999999999999" customHeight="1" x14ac:dyDescent="0.25">
      <c r="B2304" s="139" t="s">
        <v>935</v>
      </c>
      <c r="C2304" s="174"/>
    </row>
    <row r="2305" spans="1:5" ht="16.149999999999999" customHeight="1" x14ac:dyDescent="0.25">
      <c r="A2305" s="136" t="s">
        <v>57</v>
      </c>
      <c r="B2305" s="137" t="s">
        <v>175</v>
      </c>
      <c r="C2305" s="138">
        <v>33.799999999999997</v>
      </c>
      <c r="D2305" s="171"/>
      <c r="E2305" s="107">
        <f>D2305*C2305</f>
        <v>0</v>
      </c>
    </row>
    <row r="2306" spans="1:5" ht="16.149999999999999" customHeight="1" x14ac:dyDescent="0.25">
      <c r="B2306" s="139"/>
      <c r="C2306" s="174"/>
    </row>
    <row r="2307" spans="1:5" ht="16.149999999999999" customHeight="1" x14ac:dyDescent="0.25">
      <c r="A2307" s="136">
        <v>4</v>
      </c>
      <c r="B2307" s="139" t="s">
        <v>921</v>
      </c>
      <c r="C2307" s="174"/>
    </row>
    <row r="2308" spans="1:5" ht="16.149999999999999" customHeight="1" x14ac:dyDescent="0.25">
      <c r="B2308" s="139" t="s">
        <v>1335</v>
      </c>
      <c r="C2308" s="174"/>
    </row>
    <row r="2309" spans="1:5" ht="16.149999999999999" customHeight="1" x14ac:dyDescent="0.25">
      <c r="B2309" s="139" t="s">
        <v>1337</v>
      </c>
      <c r="C2309" s="174"/>
    </row>
    <row r="2310" spans="1:5" ht="16.149999999999999" customHeight="1" x14ac:dyDescent="0.25">
      <c r="B2310" s="139" t="s">
        <v>935</v>
      </c>
      <c r="C2310" s="174"/>
    </row>
    <row r="2311" spans="1:5" ht="16.149999999999999" customHeight="1" x14ac:dyDescent="0.25">
      <c r="A2311" s="136" t="s">
        <v>57</v>
      </c>
      <c r="B2311" s="137" t="s">
        <v>175</v>
      </c>
      <c r="C2311" s="138">
        <v>15</v>
      </c>
      <c r="D2311" s="171"/>
      <c r="E2311" s="107">
        <f>D2311*C2311</f>
        <v>0</v>
      </c>
    </row>
    <row r="2312" spans="1:5" ht="16.149999999999999" customHeight="1" x14ac:dyDescent="0.25">
      <c r="C2312" s="174"/>
    </row>
    <row r="2313" spans="1:5" ht="16.149999999999999" customHeight="1" x14ac:dyDescent="0.25">
      <c r="A2313" s="136">
        <v>5</v>
      </c>
      <c r="B2313" s="139" t="s">
        <v>1338</v>
      </c>
      <c r="C2313" s="174"/>
    </row>
    <row r="2314" spans="1:5" ht="16.149999999999999" customHeight="1" x14ac:dyDescent="0.25">
      <c r="B2314" s="139" t="s">
        <v>1340</v>
      </c>
      <c r="C2314" s="174"/>
    </row>
    <row r="2315" spans="1:5" ht="16.149999999999999" customHeight="1" x14ac:dyDescent="0.25">
      <c r="B2315" s="139" t="s">
        <v>1341</v>
      </c>
      <c r="C2315" s="174"/>
    </row>
    <row r="2316" spans="1:5" ht="16.149999999999999" customHeight="1" x14ac:dyDescent="0.25">
      <c r="B2316" s="139" t="s">
        <v>1339</v>
      </c>
      <c r="C2316" s="174"/>
    </row>
    <row r="2317" spans="1:5" ht="16.149999999999999" customHeight="1" x14ac:dyDescent="0.25">
      <c r="A2317" s="136" t="s">
        <v>57</v>
      </c>
      <c r="B2317" s="137" t="s">
        <v>151</v>
      </c>
      <c r="C2317" s="138">
        <v>22</v>
      </c>
      <c r="D2317" s="171"/>
      <c r="E2317" s="107">
        <f>D2317*C2317</f>
        <v>0</v>
      </c>
    </row>
    <row r="2318" spans="1:5" s="139" customFormat="1" ht="16.149999999999999" customHeight="1" x14ac:dyDescent="0.25">
      <c r="A2318" s="108"/>
      <c r="C2318" s="174"/>
      <c r="D2318" s="111"/>
      <c r="E2318" s="111"/>
    </row>
    <row r="2319" spans="1:5" s="139" customFormat="1" ht="16.149999999999999" customHeight="1" x14ac:dyDescent="0.25">
      <c r="A2319" s="108"/>
      <c r="B2319" s="97" t="s">
        <v>920</v>
      </c>
      <c r="C2319" s="174"/>
      <c r="D2319" s="111"/>
      <c r="E2319" s="111"/>
    </row>
    <row r="2320" spans="1:5" ht="16.149999999999999" customHeight="1" x14ac:dyDescent="0.25">
      <c r="C2320" s="174"/>
      <c r="E2320" s="135"/>
    </row>
    <row r="2321" spans="1:5" ht="16.149999999999999" customHeight="1" x14ac:dyDescent="0.25">
      <c r="A2321" s="136">
        <v>1</v>
      </c>
      <c r="B2321" s="137" t="s">
        <v>923</v>
      </c>
      <c r="C2321" s="174"/>
      <c r="E2321" s="135"/>
    </row>
    <row r="2322" spans="1:5" ht="16.149999999999999" customHeight="1" x14ac:dyDescent="0.25">
      <c r="B2322" s="137" t="s">
        <v>924</v>
      </c>
      <c r="C2322" s="174"/>
      <c r="E2322" s="135"/>
    </row>
    <row r="2323" spans="1:5" ht="16.149999999999999" customHeight="1" x14ac:dyDescent="0.25">
      <c r="B2323" s="137" t="s">
        <v>925</v>
      </c>
      <c r="C2323" s="174"/>
      <c r="E2323" s="135"/>
    </row>
    <row r="2324" spans="1:5" ht="16.149999999999999" customHeight="1" x14ac:dyDescent="0.25">
      <c r="B2324" s="137" t="s">
        <v>926</v>
      </c>
      <c r="C2324" s="174"/>
      <c r="E2324" s="135"/>
    </row>
    <row r="2325" spans="1:5" ht="16.149999999999999" customHeight="1" x14ac:dyDescent="0.25">
      <c r="B2325" s="137" t="s">
        <v>927</v>
      </c>
      <c r="C2325" s="174"/>
      <c r="E2325" s="135"/>
    </row>
    <row r="2326" spans="1:5" ht="16.149999999999999" customHeight="1" x14ac:dyDescent="0.25">
      <c r="B2326" s="137" t="s">
        <v>928</v>
      </c>
      <c r="C2326" s="174"/>
      <c r="E2326" s="135"/>
    </row>
    <row r="2327" spans="1:5" ht="16.149999999999999" customHeight="1" x14ac:dyDescent="0.25">
      <c r="A2327" s="136" t="s">
        <v>24</v>
      </c>
      <c r="B2327" s="162" t="s">
        <v>1256</v>
      </c>
      <c r="C2327" s="174"/>
      <c r="E2327" s="135"/>
    </row>
    <row r="2328" spans="1:5" ht="16.149999999999999" customHeight="1" x14ac:dyDescent="0.25">
      <c r="A2328" s="136" t="s">
        <v>57</v>
      </c>
      <c r="B2328" s="137" t="s">
        <v>38</v>
      </c>
      <c r="C2328" s="138">
        <v>1</v>
      </c>
      <c r="D2328" s="171"/>
      <c r="E2328" s="107">
        <f>D2328*C2328</f>
        <v>0</v>
      </c>
    </row>
    <row r="2329" spans="1:5" ht="16.149999999999999" customHeight="1" x14ac:dyDescent="0.25">
      <c r="A2329" s="136" t="s">
        <v>24</v>
      </c>
      <c r="B2329" s="162" t="s">
        <v>930</v>
      </c>
      <c r="C2329" s="174"/>
      <c r="E2329" s="135"/>
    </row>
    <row r="2330" spans="1:5" ht="16.149999999999999" customHeight="1" x14ac:dyDescent="0.25">
      <c r="A2330" s="136" t="s">
        <v>57</v>
      </c>
      <c r="B2330" s="137" t="s">
        <v>38</v>
      </c>
      <c r="C2330" s="138">
        <v>1</v>
      </c>
      <c r="D2330" s="171"/>
      <c r="E2330" s="107">
        <f>D2330*C2330</f>
        <v>0</v>
      </c>
    </row>
    <row r="2331" spans="1:5" ht="16.149999999999999" customHeight="1" x14ac:dyDescent="0.25">
      <c r="A2331" s="136" t="s">
        <v>24</v>
      </c>
      <c r="B2331" s="162" t="s">
        <v>1257</v>
      </c>
      <c r="C2331" s="174"/>
      <c r="E2331" s="135"/>
    </row>
    <row r="2332" spans="1:5" ht="16.149999999999999" customHeight="1" x14ac:dyDescent="0.25">
      <c r="A2332" s="136" t="s">
        <v>57</v>
      </c>
      <c r="B2332" s="137" t="s">
        <v>38</v>
      </c>
      <c r="C2332" s="138">
        <v>1</v>
      </c>
      <c r="D2332" s="171"/>
      <c r="E2332" s="107">
        <f>D2332*C2332</f>
        <v>0</v>
      </c>
    </row>
    <row r="2333" spans="1:5" ht="16.149999999999999" customHeight="1" x14ac:dyDescent="0.25">
      <c r="A2333" s="136" t="s">
        <v>24</v>
      </c>
      <c r="B2333" s="162" t="s">
        <v>931</v>
      </c>
      <c r="C2333" s="174"/>
      <c r="E2333" s="135"/>
    </row>
    <row r="2334" spans="1:5" ht="16.149999999999999" customHeight="1" x14ac:dyDescent="0.25">
      <c r="B2334" s="162" t="s">
        <v>932</v>
      </c>
      <c r="C2334" s="174"/>
      <c r="E2334" s="135"/>
    </row>
    <row r="2335" spans="1:5" ht="16.149999999999999" customHeight="1" x14ac:dyDescent="0.25">
      <c r="B2335" s="167" t="s">
        <v>933</v>
      </c>
      <c r="C2335" s="174"/>
      <c r="E2335" s="135"/>
    </row>
    <row r="2336" spans="1:5" ht="16.149999999999999" customHeight="1" x14ac:dyDescent="0.25">
      <c r="A2336" s="136" t="s">
        <v>57</v>
      </c>
      <c r="B2336" s="137" t="s">
        <v>38</v>
      </c>
      <c r="C2336" s="138">
        <v>1</v>
      </c>
      <c r="D2336" s="171"/>
      <c r="E2336" s="107">
        <f>D2336*C2336</f>
        <v>0</v>
      </c>
    </row>
    <row r="2337" spans="1:5" ht="15" x14ac:dyDescent="0.25">
      <c r="C2337" s="174"/>
      <c r="E2337" s="135"/>
    </row>
    <row r="2338" spans="1:5" ht="16.149999999999999" customHeight="1" x14ac:dyDescent="0.25">
      <c r="B2338" s="94" t="s">
        <v>5</v>
      </c>
      <c r="C2338" s="174"/>
      <c r="E2338" s="135"/>
    </row>
    <row r="2339" spans="1:5" ht="15" x14ac:dyDescent="0.25">
      <c r="B2339" s="162"/>
      <c r="C2339" s="174"/>
      <c r="E2339" s="135"/>
    </row>
    <row r="2340" spans="1:5" ht="16.149999999999999" customHeight="1" x14ac:dyDescent="0.25">
      <c r="A2340" s="136">
        <v>1</v>
      </c>
      <c r="B2340" s="167" t="s">
        <v>947</v>
      </c>
      <c r="C2340" s="174"/>
      <c r="E2340" s="135"/>
    </row>
    <row r="2341" spans="1:5" ht="16.149999999999999" customHeight="1" x14ac:dyDescent="0.25">
      <c r="B2341" s="162" t="s">
        <v>948</v>
      </c>
      <c r="C2341" s="174"/>
      <c r="E2341" s="135"/>
    </row>
    <row r="2342" spans="1:5" ht="16.149999999999999" customHeight="1" x14ac:dyDescent="0.25">
      <c r="B2342" s="162" t="s">
        <v>949</v>
      </c>
      <c r="C2342" s="174"/>
      <c r="E2342" s="135"/>
    </row>
    <row r="2343" spans="1:5" ht="16.149999999999999" customHeight="1" x14ac:dyDescent="0.25">
      <c r="B2343" s="162" t="s">
        <v>950</v>
      </c>
      <c r="C2343" s="174"/>
      <c r="E2343" s="135"/>
    </row>
    <row r="2344" spans="1:5" ht="16.149999999999999" customHeight="1" x14ac:dyDescent="0.25">
      <c r="B2344" s="162" t="s">
        <v>951</v>
      </c>
      <c r="C2344" s="174"/>
      <c r="E2344" s="135"/>
    </row>
    <row r="2345" spans="1:5" ht="16.149999999999999" customHeight="1" x14ac:dyDescent="0.25">
      <c r="B2345" s="162" t="s">
        <v>952</v>
      </c>
      <c r="C2345" s="174"/>
      <c r="E2345" s="135"/>
    </row>
    <row r="2346" spans="1:5" ht="16.149999999999999" customHeight="1" x14ac:dyDescent="0.25">
      <c r="B2346" s="162" t="s">
        <v>3283</v>
      </c>
      <c r="C2346" s="174"/>
      <c r="E2346" s="135"/>
    </row>
    <row r="2347" spans="1:5" s="139" customFormat="1" ht="16.149999999999999" customHeight="1" x14ac:dyDescent="0.25">
      <c r="A2347" s="140"/>
      <c r="B2347" s="139" t="s">
        <v>3284</v>
      </c>
      <c r="C2347" s="174"/>
      <c r="D2347" s="121"/>
      <c r="E2347" s="121"/>
    </row>
    <row r="2348" spans="1:5" s="139" customFormat="1" ht="16.149999999999999" customHeight="1" x14ac:dyDescent="0.25">
      <c r="A2348" s="140"/>
      <c r="B2348" s="139" t="s">
        <v>1258</v>
      </c>
      <c r="C2348" s="174"/>
      <c r="E2348" s="121"/>
    </row>
    <row r="2349" spans="1:5" s="139" customFormat="1" ht="16.149999999999999" customHeight="1" x14ac:dyDescent="0.25">
      <c r="A2349" s="140"/>
      <c r="B2349" s="139" t="s">
        <v>1263</v>
      </c>
      <c r="C2349" s="174"/>
      <c r="E2349" s="121"/>
    </row>
    <row r="2350" spans="1:5" s="139" customFormat="1" ht="16.149999999999999" customHeight="1" x14ac:dyDescent="0.25">
      <c r="A2350" s="140"/>
      <c r="B2350" s="139" t="s">
        <v>1765</v>
      </c>
      <c r="C2350" s="174"/>
      <c r="E2350" s="121"/>
    </row>
    <row r="2351" spans="1:5" s="139" customFormat="1" ht="16.149999999999999" customHeight="1" x14ac:dyDescent="0.25">
      <c r="A2351" s="140"/>
      <c r="B2351" s="139" t="s">
        <v>1766</v>
      </c>
      <c r="C2351" s="174"/>
      <c r="E2351" s="121"/>
    </row>
    <row r="2352" spans="1:5" s="139" customFormat="1" ht="16.149999999999999" customHeight="1" x14ac:dyDescent="0.25">
      <c r="A2352" s="140"/>
      <c r="B2352" s="97" t="s">
        <v>177</v>
      </c>
      <c r="C2352" s="174"/>
      <c r="E2352" s="121"/>
    </row>
    <row r="2353" spans="1:5" ht="16.149999999999999" customHeight="1" x14ac:dyDescent="0.25">
      <c r="A2353" s="136" t="s">
        <v>57</v>
      </c>
      <c r="B2353" s="137" t="s">
        <v>38</v>
      </c>
      <c r="C2353" s="138">
        <v>1</v>
      </c>
      <c r="D2353" s="171"/>
      <c r="E2353" s="107">
        <f>D2353*C2353</f>
        <v>0</v>
      </c>
    </row>
    <row r="2354" spans="1:5" ht="15" x14ac:dyDescent="0.25">
      <c r="B2354" s="162"/>
      <c r="C2354" s="174"/>
      <c r="E2354" s="135"/>
    </row>
    <row r="2355" spans="1:5" ht="16.149999999999999" customHeight="1" x14ac:dyDescent="0.25">
      <c r="A2355" s="136">
        <v>2</v>
      </c>
      <c r="B2355" s="167" t="s">
        <v>953</v>
      </c>
      <c r="C2355" s="174"/>
      <c r="E2355" s="135"/>
    </row>
    <row r="2356" spans="1:5" ht="16.149999999999999" customHeight="1" x14ac:dyDescent="0.25">
      <c r="B2356" s="162" t="s">
        <v>948</v>
      </c>
      <c r="C2356" s="174"/>
      <c r="E2356" s="135"/>
    </row>
    <row r="2357" spans="1:5" ht="16.149999999999999" customHeight="1" x14ac:dyDescent="0.25">
      <c r="B2357" s="162" t="s">
        <v>949</v>
      </c>
      <c r="C2357" s="174"/>
      <c r="E2357" s="135"/>
    </row>
    <row r="2358" spans="1:5" ht="16.149999999999999" customHeight="1" x14ac:dyDescent="0.25">
      <c r="B2358" s="162" t="s">
        <v>950</v>
      </c>
      <c r="C2358" s="174"/>
      <c r="E2358" s="135"/>
    </row>
    <row r="2359" spans="1:5" ht="16.149999999999999" customHeight="1" x14ac:dyDescent="0.25">
      <c r="B2359" s="162" t="s">
        <v>951</v>
      </c>
      <c r="C2359" s="174"/>
      <c r="E2359" s="135"/>
    </row>
    <row r="2360" spans="1:5" ht="16.149999999999999" customHeight="1" x14ac:dyDescent="0.25">
      <c r="B2360" s="162" t="s">
        <v>955</v>
      </c>
      <c r="C2360" s="174"/>
      <c r="E2360" s="135"/>
    </row>
    <row r="2361" spans="1:5" ht="16.149999999999999" customHeight="1" x14ac:dyDescent="0.25">
      <c r="B2361" s="162" t="s">
        <v>954</v>
      </c>
      <c r="C2361" s="174"/>
      <c r="E2361" s="135"/>
    </row>
    <row r="2362" spans="1:5" ht="16.149999999999999" customHeight="1" x14ac:dyDescent="0.25">
      <c r="B2362" s="162" t="s">
        <v>1261</v>
      </c>
      <c r="C2362" s="174"/>
      <c r="E2362" s="135"/>
    </row>
    <row r="2363" spans="1:5" s="139" customFormat="1" ht="16.149999999999999" customHeight="1" x14ac:dyDescent="0.25">
      <c r="A2363" s="140"/>
      <c r="B2363" s="139" t="s">
        <v>1262</v>
      </c>
      <c r="C2363" s="174"/>
      <c r="D2363" s="121"/>
      <c r="E2363" s="121"/>
    </row>
    <row r="2364" spans="1:5" s="139" customFormat="1" ht="16.149999999999999" customHeight="1" x14ac:dyDescent="0.25">
      <c r="A2364" s="140"/>
      <c r="B2364" s="139" t="s">
        <v>1258</v>
      </c>
      <c r="C2364" s="174"/>
      <c r="E2364" s="121"/>
    </row>
    <row r="2365" spans="1:5" s="139" customFormat="1" ht="16.149999999999999" customHeight="1" x14ac:dyDescent="0.25">
      <c r="A2365" s="140"/>
      <c r="B2365" s="139" t="s">
        <v>1263</v>
      </c>
      <c r="C2365" s="174"/>
      <c r="E2365" s="121"/>
    </row>
    <row r="2366" spans="1:5" s="139" customFormat="1" ht="16.149999999999999" customHeight="1" x14ac:dyDescent="0.25">
      <c r="A2366" s="140"/>
      <c r="B2366" s="139" t="s">
        <v>1765</v>
      </c>
      <c r="C2366" s="174"/>
      <c r="E2366" s="121"/>
    </row>
    <row r="2367" spans="1:5" s="139" customFormat="1" ht="16.149999999999999" customHeight="1" x14ac:dyDescent="0.25">
      <c r="A2367" s="140"/>
      <c r="B2367" s="139" t="s">
        <v>1766</v>
      </c>
      <c r="C2367" s="174"/>
      <c r="E2367" s="121"/>
    </row>
    <row r="2368" spans="1:5" s="139" customFormat="1" ht="16.149999999999999" customHeight="1" x14ac:dyDescent="0.25">
      <c r="A2368" s="140"/>
      <c r="B2368" s="97" t="s">
        <v>177</v>
      </c>
      <c r="C2368" s="174"/>
      <c r="E2368" s="121"/>
    </row>
    <row r="2369" spans="1:5" ht="16.149999999999999" customHeight="1" x14ac:dyDescent="0.25">
      <c r="A2369" s="136" t="s">
        <v>57</v>
      </c>
      <c r="B2369" s="137" t="s">
        <v>38</v>
      </c>
      <c r="C2369" s="138">
        <v>1</v>
      </c>
      <c r="D2369" s="171"/>
      <c r="E2369" s="107">
        <f>D2369*C2369</f>
        <v>0</v>
      </c>
    </row>
    <row r="2370" spans="1:5" ht="16.149999999999999" customHeight="1" x14ac:dyDescent="0.25">
      <c r="B2370" s="162"/>
      <c r="C2370" s="174"/>
      <c r="E2370" s="135"/>
    </row>
    <row r="2371" spans="1:5" ht="16.149999999999999" customHeight="1" x14ac:dyDescent="0.25">
      <c r="A2371" s="136">
        <v>3</v>
      </c>
      <c r="B2371" s="167" t="s">
        <v>956</v>
      </c>
      <c r="C2371" s="174"/>
      <c r="E2371" s="135"/>
    </row>
    <row r="2372" spans="1:5" ht="16.149999999999999" customHeight="1" x14ac:dyDescent="0.25">
      <c r="B2372" s="162" t="s">
        <v>1259</v>
      </c>
      <c r="C2372" s="174"/>
      <c r="E2372" s="135"/>
    </row>
    <row r="2373" spans="1:5" ht="16.149999999999999" customHeight="1" x14ac:dyDescent="0.25">
      <c r="B2373" s="162" t="s">
        <v>1260</v>
      </c>
      <c r="C2373" s="174"/>
      <c r="E2373" s="135"/>
    </row>
    <row r="2374" spans="1:5" ht="16.149999999999999" customHeight="1" x14ac:dyDescent="0.25">
      <c r="B2374" s="155" t="s">
        <v>1343</v>
      </c>
      <c r="C2374" s="174"/>
      <c r="E2374" s="135"/>
    </row>
    <row r="2375" spans="1:5" ht="16.149999999999999" customHeight="1" x14ac:dyDescent="0.25">
      <c r="B2375" s="162" t="s">
        <v>957</v>
      </c>
      <c r="C2375" s="174"/>
      <c r="E2375" s="135"/>
    </row>
    <row r="2376" spans="1:5" ht="16.149999999999999" customHeight="1" x14ac:dyDescent="0.25">
      <c r="B2376" s="162" t="s">
        <v>958</v>
      </c>
      <c r="C2376" s="174"/>
      <c r="E2376" s="135"/>
    </row>
    <row r="2377" spans="1:5" ht="16.149999999999999" customHeight="1" x14ac:dyDescent="0.25">
      <c r="B2377" s="162" t="s">
        <v>959</v>
      </c>
      <c r="C2377" s="174"/>
      <c r="E2377" s="135"/>
    </row>
    <row r="2378" spans="1:5" ht="16.149999999999999" customHeight="1" x14ac:dyDescent="0.25">
      <c r="B2378" s="162" t="s">
        <v>960</v>
      </c>
      <c r="C2378" s="174"/>
      <c r="E2378" s="135"/>
    </row>
    <row r="2379" spans="1:5" s="139" customFormat="1" ht="16.149999999999999" customHeight="1" x14ac:dyDescent="0.25">
      <c r="A2379" s="140"/>
      <c r="B2379" s="97" t="s">
        <v>1344</v>
      </c>
      <c r="C2379" s="174"/>
      <c r="E2379" s="121"/>
    </row>
    <row r="2380" spans="1:5" ht="16.149999999999999" customHeight="1" x14ac:dyDescent="0.25">
      <c r="A2380" s="136" t="s">
        <v>57</v>
      </c>
      <c r="B2380" s="162" t="s">
        <v>38</v>
      </c>
      <c r="C2380" s="138">
        <v>1</v>
      </c>
      <c r="D2380" s="171"/>
      <c r="E2380" s="107">
        <f>D2380*C2380</f>
        <v>0</v>
      </c>
    </row>
    <row r="2381" spans="1:5" ht="15" x14ac:dyDescent="0.25">
      <c r="B2381" s="162"/>
      <c r="C2381" s="174"/>
      <c r="E2381" s="135"/>
    </row>
    <row r="2382" spans="1:5" ht="16.149999999999999" customHeight="1" x14ac:dyDescent="0.25">
      <c r="A2382" s="136">
        <v>4</v>
      </c>
      <c r="B2382" s="167" t="s">
        <v>961</v>
      </c>
      <c r="C2382" s="174"/>
      <c r="E2382" s="135"/>
    </row>
    <row r="2383" spans="1:5" ht="16.149999999999999" customHeight="1" x14ac:dyDescent="0.25">
      <c r="B2383" s="162" t="s">
        <v>1342</v>
      </c>
      <c r="C2383" s="174"/>
      <c r="E2383" s="135"/>
    </row>
    <row r="2384" spans="1:5" ht="16.149999999999999" customHeight="1" x14ac:dyDescent="0.25">
      <c r="B2384" s="162" t="s">
        <v>962</v>
      </c>
      <c r="C2384" s="174"/>
      <c r="E2384" s="135"/>
    </row>
    <row r="2385" spans="1:5" ht="16.149999999999999" customHeight="1" x14ac:dyDescent="0.25">
      <c r="B2385" s="162" t="s">
        <v>963</v>
      </c>
      <c r="C2385" s="174"/>
      <c r="E2385" s="135"/>
    </row>
    <row r="2386" spans="1:5" ht="16.149999999999999" customHeight="1" x14ac:dyDescent="0.25">
      <c r="B2386" s="162" t="s">
        <v>943</v>
      </c>
      <c r="C2386" s="174"/>
      <c r="E2386" s="135"/>
    </row>
    <row r="2387" spans="1:5" ht="16.149999999999999" customHeight="1" x14ac:dyDescent="0.25">
      <c r="B2387" s="162" t="s">
        <v>944</v>
      </c>
      <c r="C2387" s="174"/>
      <c r="E2387" s="135"/>
    </row>
    <row r="2388" spans="1:5" ht="16.149999999999999" customHeight="1" x14ac:dyDescent="0.25">
      <c r="B2388" s="162" t="s">
        <v>945</v>
      </c>
      <c r="C2388" s="174"/>
      <c r="E2388" s="135"/>
    </row>
    <row r="2389" spans="1:5" ht="16.149999999999999" customHeight="1" x14ac:dyDescent="0.25">
      <c r="B2389" s="162" t="s">
        <v>965</v>
      </c>
      <c r="C2389" s="174"/>
      <c r="E2389" s="135"/>
    </row>
    <row r="2390" spans="1:5" s="139" customFormat="1" ht="16.149999999999999" customHeight="1" x14ac:dyDescent="0.25">
      <c r="A2390" s="140"/>
      <c r="B2390" s="97" t="s">
        <v>1345</v>
      </c>
      <c r="C2390" s="174"/>
      <c r="E2390" s="121"/>
    </row>
    <row r="2391" spans="1:5" ht="16.149999999999999" customHeight="1" x14ac:dyDescent="0.25">
      <c r="A2391" s="136" t="s">
        <v>57</v>
      </c>
      <c r="B2391" s="137" t="s">
        <v>38</v>
      </c>
      <c r="C2391" s="138">
        <v>1</v>
      </c>
      <c r="D2391" s="171"/>
      <c r="E2391" s="107">
        <f>D2391*C2391</f>
        <v>0</v>
      </c>
    </row>
    <row r="2392" spans="1:5" ht="15" x14ac:dyDescent="0.25">
      <c r="B2392" s="162"/>
      <c r="C2392" s="174"/>
      <c r="E2392" s="135"/>
    </row>
    <row r="2393" spans="1:5" ht="16.149999999999999" customHeight="1" x14ac:dyDescent="0.25">
      <c r="A2393" s="136">
        <v>5</v>
      </c>
      <c r="B2393" s="167" t="s">
        <v>964</v>
      </c>
      <c r="C2393" s="174"/>
      <c r="E2393" s="135"/>
    </row>
    <row r="2394" spans="1:5" ht="16.149999999999999" customHeight="1" x14ac:dyDescent="0.25">
      <c r="B2394" s="162" t="s">
        <v>1342</v>
      </c>
      <c r="C2394" s="174"/>
      <c r="E2394" s="135"/>
    </row>
    <row r="2395" spans="1:5" ht="16.149999999999999" customHeight="1" x14ac:dyDescent="0.25">
      <c r="B2395" s="162" t="s">
        <v>1346</v>
      </c>
      <c r="C2395" s="174"/>
      <c r="E2395" s="135"/>
    </row>
    <row r="2396" spans="1:5" ht="16.149999999999999" customHeight="1" x14ac:dyDescent="0.25">
      <c r="B2396" s="162" t="s">
        <v>963</v>
      </c>
      <c r="C2396" s="174"/>
      <c r="E2396" s="135"/>
    </row>
    <row r="2397" spans="1:5" ht="16.149999999999999" customHeight="1" x14ac:dyDescent="0.25">
      <c r="B2397" s="162" t="s">
        <v>943</v>
      </c>
      <c r="C2397" s="174"/>
      <c r="E2397" s="135"/>
    </row>
    <row r="2398" spans="1:5" ht="16.149999999999999" customHeight="1" x14ac:dyDescent="0.25">
      <c r="B2398" s="162" t="s">
        <v>944</v>
      </c>
      <c r="C2398" s="174"/>
      <c r="E2398" s="135"/>
    </row>
    <row r="2399" spans="1:5" ht="16.149999999999999" customHeight="1" x14ac:dyDescent="0.25">
      <c r="B2399" s="162" t="s">
        <v>945</v>
      </c>
      <c r="C2399" s="174"/>
      <c r="E2399" s="135"/>
    </row>
    <row r="2400" spans="1:5" ht="16.149999999999999" customHeight="1" x14ac:dyDescent="0.25">
      <c r="B2400" s="162" t="s">
        <v>966</v>
      </c>
      <c r="C2400" s="174"/>
      <c r="E2400" s="135"/>
    </row>
    <row r="2401" spans="1:5" s="139" customFormat="1" ht="16.149999999999999" customHeight="1" x14ac:dyDescent="0.25">
      <c r="A2401" s="140"/>
      <c r="B2401" s="97" t="s">
        <v>1345</v>
      </c>
      <c r="C2401" s="174"/>
      <c r="E2401" s="121"/>
    </row>
    <row r="2402" spans="1:5" ht="16.149999999999999" customHeight="1" x14ac:dyDescent="0.25">
      <c r="A2402" s="136" t="s">
        <v>57</v>
      </c>
      <c r="B2402" s="137" t="s">
        <v>38</v>
      </c>
      <c r="C2402" s="138">
        <v>1</v>
      </c>
      <c r="D2402" s="171"/>
      <c r="E2402" s="107">
        <f>D2402*C2402</f>
        <v>0</v>
      </c>
    </row>
    <row r="2403" spans="1:5" ht="15" x14ac:dyDescent="0.25">
      <c r="B2403" s="162"/>
      <c r="C2403" s="174"/>
      <c r="E2403" s="135"/>
    </row>
    <row r="2404" spans="1:5" ht="16.149999999999999" customHeight="1" x14ac:dyDescent="0.25">
      <c r="A2404" s="136">
        <v>6</v>
      </c>
      <c r="B2404" s="168" t="s">
        <v>946</v>
      </c>
      <c r="C2404" s="174"/>
      <c r="E2404" s="135"/>
    </row>
    <row r="2405" spans="1:5" ht="16.149999999999999" customHeight="1" x14ac:dyDescent="0.25">
      <c r="B2405" s="155" t="s">
        <v>3285</v>
      </c>
      <c r="C2405" s="174"/>
      <c r="E2405" s="135"/>
    </row>
    <row r="2406" spans="1:5" ht="16.149999999999999" customHeight="1" x14ac:dyDescent="0.25">
      <c r="B2406" s="155" t="s">
        <v>3286</v>
      </c>
      <c r="C2406" s="174"/>
      <c r="E2406" s="135"/>
    </row>
    <row r="2407" spans="1:5" ht="16.149999999999999" customHeight="1" x14ac:dyDescent="0.25">
      <c r="B2407" s="155" t="s">
        <v>3287</v>
      </c>
      <c r="C2407" s="174"/>
      <c r="E2407" s="135"/>
    </row>
    <row r="2408" spans="1:5" ht="16.149999999999999" customHeight="1" x14ac:dyDescent="0.25">
      <c r="B2408" s="155" t="s">
        <v>3288</v>
      </c>
      <c r="C2408" s="174"/>
      <c r="E2408" s="135"/>
    </row>
    <row r="2409" spans="1:5" s="139" customFormat="1" ht="16.149999999999999" customHeight="1" x14ac:dyDescent="0.25">
      <c r="A2409" s="140"/>
      <c r="B2409" s="97" t="s">
        <v>1345</v>
      </c>
      <c r="C2409" s="174"/>
      <c r="E2409" s="121"/>
    </row>
    <row r="2410" spans="1:5" ht="16.149999999999999" customHeight="1" x14ac:dyDescent="0.25">
      <c r="A2410" s="136" t="s">
        <v>57</v>
      </c>
      <c r="B2410" s="137" t="s">
        <v>175</v>
      </c>
      <c r="C2410" s="138">
        <v>210</v>
      </c>
      <c r="D2410" s="171"/>
      <c r="E2410" s="107">
        <f>D2410*C2410</f>
        <v>0</v>
      </c>
    </row>
    <row r="2411" spans="1:5" ht="16.149999999999999" customHeight="1" x14ac:dyDescent="0.25">
      <c r="C2411" s="174"/>
      <c r="E2411" s="135"/>
    </row>
    <row r="2412" spans="1:5" ht="16.149999999999999" customHeight="1" x14ac:dyDescent="0.25">
      <c r="A2412" s="136">
        <v>7</v>
      </c>
      <c r="B2412" s="137" t="s">
        <v>1160</v>
      </c>
      <c r="C2412" s="174"/>
      <c r="E2412" s="135"/>
    </row>
    <row r="2413" spans="1:5" ht="16.149999999999999" customHeight="1" x14ac:dyDescent="0.25">
      <c r="B2413" s="137" t="s">
        <v>1161</v>
      </c>
      <c r="C2413" s="174"/>
      <c r="E2413" s="135"/>
    </row>
    <row r="2414" spans="1:5" ht="16.149999999999999" customHeight="1" x14ac:dyDescent="0.25">
      <c r="B2414" s="137" t="s">
        <v>1162</v>
      </c>
      <c r="C2414" s="174"/>
      <c r="E2414" s="135"/>
    </row>
    <row r="2415" spans="1:5" ht="16.149999999999999" customHeight="1" x14ac:dyDescent="0.25">
      <c r="B2415" s="137" t="s">
        <v>1163</v>
      </c>
      <c r="C2415" s="174"/>
      <c r="E2415" s="135"/>
    </row>
    <row r="2416" spans="1:5" ht="16.149999999999999" customHeight="1" x14ac:dyDescent="0.25">
      <c r="B2416" s="137" t="s">
        <v>1164</v>
      </c>
      <c r="C2416" s="174"/>
      <c r="E2416" s="135"/>
    </row>
    <row r="2417" spans="1:5" ht="16.149999999999999" customHeight="1" x14ac:dyDescent="0.25">
      <c r="A2417" s="136" t="s">
        <v>57</v>
      </c>
      <c r="B2417" s="137" t="s">
        <v>119</v>
      </c>
      <c r="C2417" s="138">
        <v>3</v>
      </c>
      <c r="D2417" s="171"/>
      <c r="E2417" s="107">
        <f>D2417*C2417</f>
        <v>0</v>
      </c>
    </row>
    <row r="2418" spans="1:5" s="97" customFormat="1" ht="16.149999999999999" customHeight="1" x14ac:dyDescent="0.25">
      <c r="A2418" s="10"/>
      <c r="B2418" s="137"/>
      <c r="C2418" s="119"/>
      <c r="D2418" s="119"/>
      <c r="E2418" s="119"/>
    </row>
    <row r="2419" spans="1:5" ht="16.149999999999999" customHeight="1" x14ac:dyDescent="0.25">
      <c r="A2419" s="136">
        <v>8</v>
      </c>
      <c r="B2419" s="137" t="s">
        <v>1416</v>
      </c>
      <c r="C2419" s="174"/>
      <c r="E2419" s="135"/>
    </row>
    <row r="2420" spans="1:5" ht="16.149999999999999" customHeight="1" x14ac:dyDescent="0.25">
      <c r="B2420" s="137" t="s">
        <v>1417</v>
      </c>
      <c r="C2420" s="174"/>
      <c r="E2420" s="135"/>
    </row>
    <row r="2421" spans="1:5" ht="16.149999999999999" customHeight="1" x14ac:dyDescent="0.25">
      <c r="B2421" s="137" t="s">
        <v>710</v>
      </c>
      <c r="C2421" s="174"/>
      <c r="E2421" s="135"/>
    </row>
    <row r="2422" spans="1:5" ht="16.149999999999999" customHeight="1" x14ac:dyDescent="0.25">
      <c r="B2422" s="137" t="s">
        <v>1418</v>
      </c>
      <c r="C2422" s="174"/>
      <c r="E2422" s="135"/>
    </row>
    <row r="2423" spans="1:5" ht="16.149999999999999" customHeight="1" x14ac:dyDescent="0.25">
      <c r="B2423" s="137" t="s">
        <v>1419</v>
      </c>
      <c r="C2423" s="174"/>
      <c r="E2423" s="135"/>
    </row>
    <row r="2424" spans="1:5" ht="16.149999999999999" customHeight="1" x14ac:dyDescent="0.25">
      <c r="B2424" s="137" t="s">
        <v>1420</v>
      </c>
      <c r="C2424" s="174"/>
      <c r="E2424" s="135"/>
    </row>
    <row r="2425" spans="1:5" ht="16.149999999999999" customHeight="1" x14ac:dyDescent="0.25">
      <c r="B2425" s="137" t="s">
        <v>716</v>
      </c>
      <c r="C2425" s="174"/>
      <c r="E2425" s="135"/>
    </row>
    <row r="2426" spans="1:5" ht="16.149999999999999" customHeight="1" x14ac:dyDescent="0.25">
      <c r="B2426" s="137" t="s">
        <v>717</v>
      </c>
      <c r="C2426" s="174"/>
      <c r="E2426" s="135"/>
    </row>
    <row r="2427" spans="1:5" ht="16.149999999999999" customHeight="1" x14ac:dyDescent="0.25">
      <c r="B2427" s="1" t="s">
        <v>1764</v>
      </c>
      <c r="C2427" s="174"/>
      <c r="E2427" s="135"/>
    </row>
    <row r="2428" spans="1:5" ht="16.149999999999999" customHeight="1" x14ac:dyDescent="0.25">
      <c r="A2428" s="136" t="s">
        <v>57</v>
      </c>
      <c r="B2428" s="137" t="s">
        <v>38</v>
      </c>
      <c r="C2428" s="138">
        <v>1</v>
      </c>
      <c r="D2428" s="171"/>
      <c r="E2428" s="107">
        <f>D2428*C2428</f>
        <v>0</v>
      </c>
    </row>
    <row r="2429" spans="1:5" s="97" customFormat="1" ht="16.149999999999999" customHeight="1" x14ac:dyDescent="0.25">
      <c r="A2429" s="10"/>
      <c r="B2429" s="120"/>
      <c r="C2429" s="119"/>
      <c r="D2429" s="119"/>
      <c r="E2429" s="119"/>
    </row>
    <row r="2430" spans="1:5" ht="16.149999999999999" customHeight="1" x14ac:dyDescent="0.25">
      <c r="A2430" s="136">
        <v>9</v>
      </c>
      <c r="B2430" s="137" t="s">
        <v>1422</v>
      </c>
      <c r="C2430" s="174"/>
      <c r="E2430" s="135"/>
    </row>
    <row r="2431" spans="1:5" ht="16.149999999999999" customHeight="1" x14ac:dyDescent="0.25">
      <c r="B2431" s="137" t="s">
        <v>1423</v>
      </c>
      <c r="C2431" s="174"/>
      <c r="E2431" s="135"/>
    </row>
    <row r="2432" spans="1:5" ht="16.149999999999999" customHeight="1" x14ac:dyDescent="0.25">
      <c r="B2432" s="137" t="s">
        <v>1424</v>
      </c>
      <c r="C2432" s="174"/>
      <c r="E2432" s="135"/>
    </row>
    <row r="2433" spans="1:5" ht="16.149999999999999" customHeight="1" x14ac:dyDescent="0.25">
      <c r="B2433" s="137" t="s">
        <v>3282</v>
      </c>
      <c r="C2433" s="174"/>
      <c r="E2433" s="135"/>
    </row>
    <row r="2434" spans="1:5" ht="16.149999999999999" customHeight="1" x14ac:dyDescent="0.25">
      <c r="B2434" s="137" t="s">
        <v>1425</v>
      </c>
      <c r="C2434" s="174"/>
      <c r="E2434" s="135"/>
    </row>
    <row r="2435" spans="1:5" ht="16.149999999999999" customHeight="1" x14ac:dyDescent="0.25">
      <c r="B2435" s="137" t="s">
        <v>1426</v>
      </c>
      <c r="C2435" s="174"/>
      <c r="E2435" s="135"/>
    </row>
    <row r="2436" spans="1:5" ht="16.149999999999999" customHeight="1" x14ac:dyDescent="0.25">
      <c r="B2436" s="137" t="s">
        <v>1427</v>
      </c>
      <c r="C2436" s="174"/>
      <c r="E2436" s="135"/>
    </row>
    <row r="2437" spans="1:5" ht="16.149999999999999" customHeight="1" x14ac:dyDescent="0.25">
      <c r="B2437" s="137" t="s">
        <v>1428</v>
      </c>
      <c r="C2437" s="174"/>
      <c r="E2437" s="135"/>
    </row>
    <row r="2438" spans="1:5" ht="16.149999999999999" customHeight="1" x14ac:dyDescent="0.25">
      <c r="B2438" s="137" t="s">
        <v>1429</v>
      </c>
      <c r="C2438" s="174"/>
      <c r="E2438" s="135"/>
    </row>
    <row r="2439" spans="1:5" ht="16.149999999999999" customHeight="1" x14ac:dyDescent="0.25">
      <c r="B2439" s="137" t="s">
        <v>1430</v>
      </c>
      <c r="C2439" s="174"/>
      <c r="E2439" s="135"/>
    </row>
    <row r="2440" spans="1:5" ht="16.149999999999999" customHeight="1" x14ac:dyDescent="0.25">
      <c r="B2440" s="137" t="s">
        <v>1431</v>
      </c>
      <c r="C2440" s="174"/>
      <c r="E2440" s="135"/>
    </row>
    <row r="2441" spans="1:5" ht="16.149999999999999" customHeight="1" x14ac:dyDescent="0.25">
      <c r="B2441" s="137" t="s">
        <v>1432</v>
      </c>
      <c r="C2441" s="174"/>
      <c r="E2441" s="135"/>
    </row>
    <row r="2442" spans="1:5" ht="16.149999999999999" customHeight="1" x14ac:dyDescent="0.25">
      <c r="B2442" s="137" t="s">
        <v>1438</v>
      </c>
      <c r="C2442" s="174"/>
      <c r="E2442" s="135"/>
    </row>
    <row r="2443" spans="1:5" ht="16.149999999999999" customHeight="1" x14ac:dyDescent="0.25">
      <c r="A2443" s="137"/>
      <c r="B2443" s="137" t="s">
        <v>1439</v>
      </c>
      <c r="C2443" s="174"/>
      <c r="E2443" s="135"/>
    </row>
    <row r="2444" spans="1:5" ht="16.149999999999999" customHeight="1" x14ac:dyDescent="0.25">
      <c r="A2444" s="136" t="s">
        <v>24</v>
      </c>
      <c r="B2444" s="137" t="s">
        <v>1433</v>
      </c>
      <c r="C2444" s="174"/>
      <c r="E2444" s="135"/>
    </row>
    <row r="2445" spans="1:5" s="139" customFormat="1" ht="16.149999999999999" customHeight="1" x14ac:dyDescent="0.25">
      <c r="A2445" s="140" t="s">
        <v>57</v>
      </c>
      <c r="B2445" s="139" t="s">
        <v>1421</v>
      </c>
      <c r="C2445" s="138">
        <v>140</v>
      </c>
      <c r="D2445" s="171"/>
      <c r="E2445" s="107">
        <f>D2445*C2445</f>
        <v>0</v>
      </c>
    </row>
    <row r="2446" spans="1:5" ht="16.149999999999999" customHeight="1" x14ac:dyDescent="0.25">
      <c r="A2446" s="136" t="s">
        <v>24</v>
      </c>
      <c r="B2446" s="137" t="s">
        <v>1434</v>
      </c>
      <c r="C2446" s="138"/>
      <c r="D2446" s="119"/>
    </row>
    <row r="2447" spans="1:5" s="139" customFormat="1" ht="16.149999999999999" customHeight="1" x14ac:dyDescent="0.25">
      <c r="A2447" s="140" t="s">
        <v>57</v>
      </c>
      <c r="B2447" s="139" t="s">
        <v>151</v>
      </c>
      <c r="C2447" s="138">
        <v>10.15</v>
      </c>
      <c r="D2447" s="171"/>
      <c r="E2447" s="107">
        <f t="shared" ref="E2447:E2453" si="10">D2447*C2447</f>
        <v>0</v>
      </c>
    </row>
    <row r="2448" spans="1:5" ht="16.149999999999999" customHeight="1" x14ac:dyDescent="0.25">
      <c r="A2448" s="136" t="s">
        <v>24</v>
      </c>
      <c r="B2448" s="137" t="s">
        <v>1435</v>
      </c>
      <c r="C2448" s="138"/>
      <c r="D2448" s="119"/>
    </row>
    <row r="2449" spans="1:5" s="139" customFormat="1" ht="16.149999999999999" customHeight="1" x14ac:dyDescent="0.25">
      <c r="A2449" s="140" t="s">
        <v>57</v>
      </c>
      <c r="B2449" s="139" t="s">
        <v>175</v>
      </c>
      <c r="C2449" s="138">
        <v>25</v>
      </c>
      <c r="D2449" s="171"/>
      <c r="E2449" s="107">
        <f t="shared" si="10"/>
        <v>0</v>
      </c>
    </row>
    <row r="2450" spans="1:5" ht="16.149999999999999" customHeight="1" x14ac:dyDescent="0.25">
      <c r="A2450" s="136" t="s">
        <v>24</v>
      </c>
      <c r="B2450" s="137" t="s">
        <v>1436</v>
      </c>
      <c r="C2450" s="138"/>
      <c r="D2450" s="119"/>
    </row>
    <row r="2451" spans="1:5" s="139" customFormat="1" ht="16.149999999999999" customHeight="1" x14ac:dyDescent="0.25">
      <c r="A2451" s="140" t="s">
        <v>57</v>
      </c>
      <c r="B2451" s="139" t="s">
        <v>151</v>
      </c>
      <c r="C2451" s="138">
        <v>10.15</v>
      </c>
      <c r="D2451" s="171"/>
      <c r="E2451" s="107">
        <f t="shared" si="10"/>
        <v>0</v>
      </c>
    </row>
    <row r="2452" spans="1:5" ht="16.149999999999999" customHeight="1" x14ac:dyDescent="0.25">
      <c r="A2452" s="136" t="s">
        <v>24</v>
      </c>
      <c r="B2452" s="137" t="s">
        <v>1437</v>
      </c>
      <c r="C2452" s="138"/>
      <c r="D2452" s="119"/>
    </row>
    <row r="2453" spans="1:5" s="139" customFormat="1" ht="16.149999999999999" customHeight="1" x14ac:dyDescent="0.25">
      <c r="A2453" s="140" t="s">
        <v>57</v>
      </c>
      <c r="B2453" s="139" t="s">
        <v>38</v>
      </c>
      <c r="C2453" s="138">
        <v>1</v>
      </c>
      <c r="D2453" s="171"/>
      <c r="E2453" s="107">
        <f t="shared" si="10"/>
        <v>0</v>
      </c>
    </row>
    <row r="2454" spans="1:5" s="97" customFormat="1" ht="16.149999999999999" customHeight="1" x14ac:dyDescent="0.25">
      <c r="A2454" s="10"/>
      <c r="B2454" s="120"/>
      <c r="C2454" s="119"/>
      <c r="D2454" s="119"/>
      <c r="E2454" s="119"/>
    </row>
    <row r="2455" spans="1:5" s="97" customFormat="1" ht="16.149999999999999" customHeight="1" thickBot="1" x14ac:dyDescent="0.25">
      <c r="A2455" s="143"/>
      <c r="B2455" s="144" t="s">
        <v>620</v>
      </c>
      <c r="C2455" s="145"/>
      <c r="D2455" s="145"/>
      <c r="E2455" s="145">
        <f>SUM(E2274:E2454)</f>
        <v>0</v>
      </c>
    </row>
    <row r="2456" spans="1:5" s="97" customFormat="1" ht="16.149999999999999" customHeight="1" thickTop="1" x14ac:dyDescent="0.25">
      <c r="A2456" s="146" t="s">
        <v>596</v>
      </c>
      <c r="B2456" s="97" t="s">
        <v>71</v>
      </c>
      <c r="C2456" s="110"/>
      <c r="D2456" s="121"/>
      <c r="E2456" s="147"/>
    </row>
    <row r="2457" spans="1:5" s="97" customFormat="1" ht="16.149999999999999" customHeight="1" x14ac:dyDescent="0.25">
      <c r="A2457" s="146"/>
      <c r="C2457" s="110"/>
      <c r="D2457" s="121"/>
      <c r="E2457" s="147"/>
    </row>
    <row r="2458" spans="1:5" s="97" customFormat="1" ht="12.75" x14ac:dyDescent="0.25">
      <c r="A2458" s="140"/>
      <c r="B2458" s="97" t="s">
        <v>106</v>
      </c>
      <c r="C2458" s="110"/>
      <c r="D2458" s="111"/>
      <c r="E2458" s="147"/>
    </row>
    <row r="2459" spans="1:5" s="97" customFormat="1" ht="12.75" x14ac:dyDescent="0.25">
      <c r="A2459" s="140"/>
      <c r="B2459" s="139" t="s">
        <v>58</v>
      </c>
      <c r="C2459" s="110"/>
      <c r="D2459" s="111"/>
      <c r="E2459" s="147"/>
    </row>
    <row r="2460" spans="1:5" s="97" customFormat="1" ht="12.75" x14ac:dyDescent="0.25">
      <c r="A2460" s="140" t="s">
        <v>24</v>
      </c>
      <c r="B2460" s="139" t="s">
        <v>39</v>
      </c>
      <c r="C2460" s="110"/>
      <c r="D2460" s="111"/>
      <c r="E2460" s="147"/>
    </row>
    <row r="2461" spans="1:5" s="97" customFormat="1" ht="12.75" x14ac:dyDescent="0.25">
      <c r="A2461" s="140" t="s">
        <v>24</v>
      </c>
      <c r="B2461" s="139" t="s">
        <v>22</v>
      </c>
      <c r="C2461" s="110"/>
      <c r="D2461" s="111"/>
      <c r="E2461" s="147"/>
    </row>
    <row r="2462" spans="1:5" s="97" customFormat="1" ht="12.75" x14ac:dyDescent="0.25">
      <c r="A2462" s="140" t="s">
        <v>24</v>
      </c>
      <c r="B2462" s="139" t="s">
        <v>23</v>
      </c>
      <c r="C2462" s="110"/>
      <c r="D2462" s="111"/>
      <c r="E2462" s="147"/>
    </row>
    <row r="2463" spans="1:5" s="139" customFormat="1" ht="16.149999999999999" customHeight="1" x14ac:dyDescent="0.25">
      <c r="A2463" s="140"/>
      <c r="C2463" s="138"/>
      <c r="D2463" s="121"/>
      <c r="E2463" s="121"/>
    </row>
    <row r="2464" spans="1:5" s="139" customFormat="1" ht="16.149999999999999" customHeight="1" x14ac:dyDescent="0.25">
      <c r="A2464" s="140">
        <v>1</v>
      </c>
      <c r="B2464" s="139" t="s">
        <v>182</v>
      </c>
      <c r="C2464" s="138"/>
      <c r="D2464" s="121"/>
      <c r="E2464" s="121"/>
    </row>
    <row r="2465" spans="1:5" s="139" customFormat="1" ht="16.149999999999999" customHeight="1" x14ac:dyDescent="0.25">
      <c r="A2465" s="140" t="s">
        <v>57</v>
      </c>
      <c r="B2465" s="139" t="s">
        <v>38</v>
      </c>
      <c r="C2465" s="138">
        <v>3</v>
      </c>
      <c r="D2465" s="171"/>
      <c r="E2465" s="107">
        <f>D2465*C2465</f>
        <v>0</v>
      </c>
    </row>
    <row r="2466" spans="1:5" s="139" customFormat="1" ht="16.149999999999999" customHeight="1" x14ac:dyDescent="0.25">
      <c r="A2466" s="140"/>
      <c r="C2466" s="138"/>
      <c r="D2466" s="121"/>
      <c r="E2466" s="121"/>
    </row>
    <row r="2467" spans="1:5" s="139" customFormat="1" ht="16.149999999999999" customHeight="1" x14ac:dyDescent="0.25">
      <c r="A2467" s="140">
        <v>2</v>
      </c>
      <c r="B2467" s="139" t="s">
        <v>427</v>
      </c>
      <c r="C2467" s="138"/>
      <c r="D2467" s="121"/>
      <c r="E2467" s="121"/>
    </row>
    <row r="2468" spans="1:5" s="139" customFormat="1" ht="16.149999999999999" customHeight="1" x14ac:dyDescent="0.25">
      <c r="A2468" s="140" t="s">
        <v>57</v>
      </c>
      <c r="B2468" s="139" t="s">
        <v>0</v>
      </c>
      <c r="C2468" s="138">
        <v>20</v>
      </c>
      <c r="D2468" s="171"/>
      <c r="E2468" s="107">
        <f>D2468*C2468</f>
        <v>0</v>
      </c>
    </row>
    <row r="2469" spans="1:5" s="139" customFormat="1" ht="16.149999999999999" customHeight="1" x14ac:dyDescent="0.25">
      <c r="A2469" s="140"/>
      <c r="C2469" s="138"/>
      <c r="D2469" s="121"/>
      <c r="E2469" s="121"/>
    </row>
    <row r="2470" spans="1:5" s="139" customFormat="1" ht="16.149999999999999" customHeight="1" x14ac:dyDescent="0.25">
      <c r="A2470" s="140">
        <v>3</v>
      </c>
      <c r="B2470" s="139" t="s">
        <v>1</v>
      </c>
      <c r="C2470" s="138"/>
      <c r="D2470" s="121"/>
      <c r="E2470" s="121"/>
    </row>
    <row r="2471" spans="1:5" s="139" customFormat="1" ht="16.149999999999999" customHeight="1" x14ac:dyDescent="0.25">
      <c r="A2471" s="140" t="s">
        <v>24</v>
      </c>
      <c r="B2471" s="139" t="s">
        <v>776</v>
      </c>
      <c r="C2471" s="110"/>
      <c r="D2471" s="121"/>
      <c r="E2471" s="121"/>
    </row>
    <row r="2472" spans="1:5" s="139" customFormat="1" ht="16.149999999999999" customHeight="1" x14ac:dyDescent="0.25">
      <c r="A2472" s="140" t="s">
        <v>57</v>
      </c>
      <c r="B2472" s="139" t="s">
        <v>119</v>
      </c>
      <c r="C2472" s="138">
        <v>2</v>
      </c>
      <c r="D2472" s="171"/>
      <c r="E2472" s="107">
        <f>D2472*C2472</f>
        <v>0</v>
      </c>
    </row>
    <row r="2473" spans="1:5" s="139" customFormat="1" ht="16.149999999999999" customHeight="1" x14ac:dyDescent="0.25">
      <c r="A2473" s="140" t="s">
        <v>24</v>
      </c>
      <c r="B2473" s="139" t="s">
        <v>1196</v>
      </c>
      <c r="C2473" s="110"/>
      <c r="D2473" s="121"/>
      <c r="E2473" s="121"/>
    </row>
    <row r="2474" spans="1:5" s="139" customFormat="1" ht="16.149999999999999" customHeight="1" x14ac:dyDescent="0.25">
      <c r="A2474" s="140" t="s">
        <v>57</v>
      </c>
      <c r="B2474" s="139" t="s">
        <v>119</v>
      </c>
      <c r="C2474" s="138">
        <v>1</v>
      </c>
      <c r="D2474" s="171"/>
      <c r="E2474" s="107">
        <f>D2474*C2474</f>
        <v>0</v>
      </c>
    </row>
    <row r="2475" spans="1:5" s="139" customFormat="1" ht="16.149999999999999" customHeight="1" x14ac:dyDescent="0.25">
      <c r="A2475" s="140" t="s">
        <v>24</v>
      </c>
      <c r="B2475" s="139" t="s">
        <v>777</v>
      </c>
      <c r="C2475" s="110"/>
      <c r="D2475" s="121"/>
      <c r="E2475" s="121"/>
    </row>
    <row r="2476" spans="1:5" s="139" customFormat="1" ht="16.149999999999999" customHeight="1" x14ac:dyDescent="0.25">
      <c r="A2476" s="140" t="s">
        <v>57</v>
      </c>
      <c r="B2476" s="139" t="s">
        <v>119</v>
      </c>
      <c r="C2476" s="138">
        <v>5</v>
      </c>
      <c r="D2476" s="171"/>
      <c r="E2476" s="107">
        <f>D2476*C2476</f>
        <v>0</v>
      </c>
    </row>
    <row r="2477" spans="1:5" s="139" customFormat="1" ht="16.149999999999999" customHeight="1" x14ac:dyDescent="0.25">
      <c r="A2477" s="140"/>
      <c r="C2477" s="148"/>
      <c r="D2477" s="121"/>
      <c r="E2477" s="121"/>
    </row>
    <row r="2478" spans="1:5" s="139" customFormat="1" ht="16.149999999999999" customHeight="1" x14ac:dyDescent="0.25">
      <c r="A2478" s="140">
        <v>4</v>
      </c>
      <c r="B2478" s="139" t="s">
        <v>99</v>
      </c>
      <c r="C2478" s="148"/>
      <c r="D2478" s="121"/>
      <c r="E2478" s="121"/>
    </row>
    <row r="2479" spans="1:5" s="139" customFormat="1" ht="16.149999999999999" customHeight="1" x14ac:dyDescent="0.25">
      <c r="A2479" s="140"/>
      <c r="B2479" s="139" t="s">
        <v>28</v>
      </c>
      <c r="C2479" s="148"/>
      <c r="D2479" s="121"/>
      <c r="E2479" s="121"/>
    </row>
    <row r="2480" spans="1:5" s="139" customFormat="1" ht="16.149999999999999" customHeight="1" x14ac:dyDescent="0.25">
      <c r="A2480" s="140"/>
      <c r="B2480" s="139" t="s">
        <v>100</v>
      </c>
      <c r="C2480" s="148"/>
      <c r="D2480" s="121"/>
      <c r="E2480" s="121"/>
    </row>
    <row r="2481" spans="1:5" s="139" customFormat="1" ht="16.149999999999999" customHeight="1" x14ac:dyDescent="0.25">
      <c r="A2481" s="140"/>
      <c r="B2481" s="139" t="s">
        <v>3311</v>
      </c>
      <c r="C2481" s="148"/>
      <c r="D2481" s="121"/>
      <c r="E2481" s="121"/>
    </row>
    <row r="2482" spans="1:5" s="139" customFormat="1" ht="16.149999999999999" customHeight="1" x14ac:dyDescent="0.25">
      <c r="A2482" s="140"/>
      <c r="B2482" s="139" t="s">
        <v>29</v>
      </c>
      <c r="C2482" s="148"/>
      <c r="D2482" s="121"/>
      <c r="E2482" s="121"/>
    </row>
    <row r="2483" spans="1:5" s="139" customFormat="1" ht="16.149999999999999" customHeight="1" x14ac:dyDescent="0.25">
      <c r="A2483" s="140"/>
      <c r="B2483" s="139" t="s">
        <v>101</v>
      </c>
      <c r="C2483" s="148"/>
      <c r="D2483" s="121"/>
      <c r="E2483" s="121"/>
    </row>
    <row r="2484" spans="1:5" s="139" customFormat="1" ht="16.149999999999999" customHeight="1" x14ac:dyDescent="0.25">
      <c r="A2484" s="140" t="s">
        <v>57</v>
      </c>
      <c r="B2484" s="139" t="s">
        <v>98</v>
      </c>
      <c r="C2484" s="169">
        <v>0.03</v>
      </c>
      <c r="D2484" s="121">
        <f>+SUM(E143:E159)+SUM(E2463:E2479)</f>
        <v>0</v>
      </c>
      <c r="E2484" s="121">
        <f>D2484*C2484</f>
        <v>0</v>
      </c>
    </row>
    <row r="2485" spans="1:5" s="139" customFormat="1" ht="16.149999999999999" customHeight="1" x14ac:dyDescent="0.25">
      <c r="A2485" s="140"/>
      <c r="C2485" s="148"/>
      <c r="D2485" s="121"/>
      <c r="E2485" s="121"/>
    </row>
    <row r="2486" spans="1:5" s="97" customFormat="1" ht="16.149999999999999" customHeight="1" thickBot="1" x14ac:dyDescent="0.25">
      <c r="A2486" s="143"/>
      <c r="B2486" s="144" t="s">
        <v>118</v>
      </c>
      <c r="C2486" s="145"/>
      <c r="D2486" s="145"/>
      <c r="E2486" s="145">
        <f>SUM(E2463:E2485)</f>
        <v>0</v>
      </c>
    </row>
    <row r="2487" spans="1:5" s="139" customFormat="1" ht="16.149999999999999" customHeight="1" thickTop="1" x14ac:dyDescent="0.25">
      <c r="A2487" s="140"/>
      <c r="C2487" s="148"/>
      <c r="D2487" s="121"/>
      <c r="E2487" s="121"/>
    </row>
    <row r="2488" spans="1:5" s="139" customFormat="1" ht="16.149999999999999" customHeight="1" x14ac:dyDescent="0.25">
      <c r="A2488" s="140"/>
      <c r="C2488" s="148"/>
      <c r="D2488" s="121"/>
      <c r="E2488" s="121"/>
    </row>
    <row r="2489" spans="1:5" s="139" customFormat="1" ht="16.149999999999999" customHeight="1" x14ac:dyDescent="0.25">
      <c r="A2489" s="140"/>
      <c r="C2489" s="148"/>
      <c r="D2489" s="121"/>
      <c r="E2489" s="121"/>
    </row>
    <row r="2490" spans="1:5" s="139" customFormat="1" ht="16.149999999999999" customHeight="1" x14ac:dyDescent="0.25">
      <c r="A2490" s="140"/>
      <c r="C2490" s="148"/>
      <c r="D2490" s="121"/>
      <c r="E2490" s="121"/>
    </row>
    <row r="2491" spans="1:5" s="139" customFormat="1" ht="16.149999999999999" customHeight="1" x14ac:dyDescent="0.25">
      <c r="A2491" s="140"/>
      <c r="C2491" s="148"/>
      <c r="D2491" s="121"/>
      <c r="E2491" s="121"/>
    </row>
    <row r="2492" spans="1:5" s="139" customFormat="1" ht="16.149999999999999" customHeight="1" x14ac:dyDescent="0.25">
      <c r="A2492" s="140"/>
      <c r="C2492" s="148"/>
      <c r="D2492" s="121"/>
      <c r="E2492" s="121"/>
    </row>
    <row r="2493" spans="1:5" s="139" customFormat="1" ht="16.149999999999999" customHeight="1" x14ac:dyDescent="0.25">
      <c r="A2493" s="140"/>
      <c r="C2493" s="148"/>
      <c r="D2493" s="121"/>
      <c r="E2493" s="121"/>
    </row>
    <row r="2494" spans="1:5" s="139" customFormat="1" ht="16.149999999999999" customHeight="1" x14ac:dyDescent="0.25">
      <c r="A2494" s="140"/>
      <c r="C2494" s="148"/>
      <c r="D2494" s="121"/>
      <c r="E2494" s="121"/>
    </row>
    <row r="2495" spans="1:5" s="139" customFormat="1" ht="16.149999999999999" customHeight="1" x14ac:dyDescent="0.25">
      <c r="A2495" s="140"/>
      <c r="C2495" s="148"/>
      <c r="D2495" s="121"/>
      <c r="E2495" s="121"/>
    </row>
    <row r="2496" spans="1:5" s="139" customFormat="1" ht="16.149999999999999" customHeight="1" x14ac:dyDescent="0.25">
      <c r="A2496" s="140"/>
      <c r="C2496" s="148"/>
      <c r="D2496" s="121"/>
      <c r="E2496" s="121"/>
    </row>
    <row r="2497" spans="1:5" s="139" customFormat="1" ht="16.149999999999999" customHeight="1" x14ac:dyDescent="0.25">
      <c r="A2497" s="140"/>
      <c r="C2497" s="148"/>
      <c r="D2497" s="121"/>
      <c r="E2497" s="121"/>
    </row>
    <row r="2498" spans="1:5" s="139" customFormat="1" ht="16.149999999999999" customHeight="1" x14ac:dyDescent="0.25">
      <c r="A2498" s="140"/>
      <c r="C2498" s="148"/>
      <c r="D2498" s="121"/>
      <c r="E2498" s="121"/>
    </row>
    <row r="2499" spans="1:5" s="139" customFormat="1" ht="16.149999999999999" customHeight="1" x14ac:dyDescent="0.25">
      <c r="A2499" s="140"/>
      <c r="C2499" s="148"/>
      <c r="D2499" s="121"/>
      <c r="E2499" s="121"/>
    </row>
    <row r="2500" spans="1:5" s="139" customFormat="1" ht="16.149999999999999" customHeight="1" x14ac:dyDescent="0.25">
      <c r="A2500" s="140"/>
      <c r="C2500" s="148"/>
      <c r="D2500" s="121"/>
      <c r="E2500" s="121"/>
    </row>
    <row r="2501" spans="1:5" s="139" customFormat="1" ht="16.149999999999999" customHeight="1" x14ac:dyDescent="0.25">
      <c r="A2501" s="140"/>
      <c r="C2501" s="148"/>
      <c r="D2501" s="121"/>
      <c r="E2501" s="121"/>
    </row>
    <row r="2502" spans="1:5" s="139" customFormat="1" ht="16.149999999999999" customHeight="1" x14ac:dyDescent="0.25">
      <c r="A2502" s="140"/>
      <c r="C2502" s="148"/>
      <c r="D2502" s="121"/>
      <c r="E2502" s="121"/>
    </row>
    <row r="2503" spans="1:5" s="139" customFormat="1" ht="16.149999999999999" customHeight="1" x14ac:dyDescent="0.25">
      <c r="A2503" s="140"/>
      <c r="C2503" s="148"/>
      <c r="D2503" s="121"/>
      <c r="E2503" s="121"/>
    </row>
    <row r="2504" spans="1:5" s="139" customFormat="1" ht="16.149999999999999" customHeight="1" x14ac:dyDescent="0.25">
      <c r="A2504" s="140"/>
      <c r="C2504" s="148"/>
      <c r="D2504" s="121"/>
      <c r="E2504" s="121"/>
    </row>
    <row r="2505" spans="1:5" s="139" customFormat="1" ht="16.149999999999999" customHeight="1" x14ac:dyDescent="0.25">
      <c r="A2505" s="140"/>
      <c r="C2505" s="148"/>
      <c r="D2505" s="121"/>
      <c r="E2505" s="121"/>
    </row>
    <row r="2506" spans="1:5" s="139" customFormat="1" ht="16.149999999999999" customHeight="1" x14ac:dyDescent="0.25">
      <c r="A2506" s="140"/>
      <c r="C2506" s="148"/>
      <c r="D2506" s="121"/>
      <c r="E2506" s="121"/>
    </row>
    <row r="2507" spans="1:5" s="139" customFormat="1" ht="16.149999999999999" customHeight="1" x14ac:dyDescent="0.25">
      <c r="A2507" s="140"/>
      <c r="C2507" s="148"/>
      <c r="D2507" s="121"/>
      <c r="E2507" s="121"/>
    </row>
    <row r="2508" spans="1:5" s="139" customFormat="1" ht="16.149999999999999" customHeight="1" x14ac:dyDescent="0.25">
      <c r="A2508" s="140"/>
      <c r="C2508" s="148"/>
      <c r="D2508" s="121"/>
      <c r="E2508" s="121"/>
    </row>
    <row r="2509" spans="1:5" s="139" customFormat="1" ht="16.149999999999999" customHeight="1" x14ac:dyDescent="0.25">
      <c r="A2509" s="140"/>
      <c r="C2509" s="148"/>
      <c r="D2509" s="121"/>
      <c r="E2509" s="121"/>
    </row>
    <row r="2510" spans="1:5" s="139" customFormat="1" ht="16.149999999999999" customHeight="1" x14ac:dyDescent="0.25">
      <c r="A2510" s="140"/>
      <c r="C2510" s="148"/>
      <c r="D2510" s="121"/>
      <c r="E2510" s="121"/>
    </row>
    <row r="2511" spans="1:5" s="139" customFormat="1" ht="16.149999999999999" customHeight="1" x14ac:dyDescent="0.25">
      <c r="A2511" s="140"/>
      <c r="C2511" s="148"/>
      <c r="D2511" s="121"/>
      <c r="E2511" s="121"/>
    </row>
    <row r="2512" spans="1:5" s="139" customFormat="1" ht="16.149999999999999" customHeight="1" x14ac:dyDescent="0.25">
      <c r="A2512" s="140"/>
      <c r="C2512" s="148"/>
      <c r="D2512" s="121"/>
      <c r="E2512" s="121"/>
    </row>
    <row r="2513" spans="1:5" s="139" customFormat="1" ht="16.149999999999999" customHeight="1" x14ac:dyDescent="0.25">
      <c r="A2513" s="140"/>
      <c r="C2513" s="148"/>
      <c r="D2513" s="121"/>
      <c r="E2513" s="121"/>
    </row>
    <row r="2514" spans="1:5" s="139" customFormat="1" ht="16.149999999999999" customHeight="1" x14ac:dyDescent="0.25">
      <c r="A2514" s="140"/>
      <c r="C2514" s="148"/>
      <c r="D2514" s="121"/>
      <c r="E2514" s="121"/>
    </row>
    <row r="2515" spans="1:5" s="139" customFormat="1" ht="16.149999999999999" customHeight="1" x14ac:dyDescent="0.25">
      <c r="A2515" s="140"/>
      <c r="C2515" s="148"/>
      <c r="D2515" s="121"/>
      <c r="E2515" s="121"/>
    </row>
    <row r="2516" spans="1:5" s="139" customFormat="1" ht="16.149999999999999" customHeight="1" x14ac:dyDescent="0.25">
      <c r="A2516" s="140"/>
      <c r="C2516" s="148"/>
      <c r="D2516" s="121"/>
      <c r="E2516" s="121"/>
    </row>
    <row r="2517" spans="1:5" s="139" customFormat="1" ht="16.149999999999999" customHeight="1" x14ac:dyDescent="0.25">
      <c r="A2517" s="140"/>
      <c r="C2517" s="148"/>
      <c r="D2517" s="121"/>
      <c r="E2517" s="121"/>
    </row>
    <row r="2518" spans="1:5" s="139" customFormat="1" ht="16.149999999999999" customHeight="1" x14ac:dyDescent="0.25">
      <c r="A2518" s="140"/>
      <c r="C2518" s="148"/>
      <c r="D2518" s="121"/>
      <c r="E2518" s="121"/>
    </row>
    <row r="2519" spans="1:5" s="139" customFormat="1" ht="16.149999999999999" customHeight="1" x14ac:dyDescent="0.25">
      <c r="A2519" s="140"/>
      <c r="C2519" s="148"/>
      <c r="D2519" s="121"/>
      <c r="E2519" s="121"/>
    </row>
    <row r="2520" spans="1:5" s="139" customFormat="1" ht="16.149999999999999" customHeight="1" x14ac:dyDescent="0.25">
      <c r="A2520" s="140"/>
      <c r="C2520" s="148"/>
      <c r="D2520" s="121"/>
      <c r="E2520" s="121"/>
    </row>
    <row r="2521" spans="1:5" s="139" customFormat="1" ht="16.149999999999999" customHeight="1" x14ac:dyDescent="0.25">
      <c r="A2521" s="140"/>
      <c r="C2521" s="148"/>
      <c r="D2521" s="121"/>
      <c r="E2521" s="121"/>
    </row>
    <row r="2522" spans="1:5" s="139" customFormat="1" ht="16.149999999999999" customHeight="1" x14ac:dyDescent="0.25">
      <c r="A2522" s="140"/>
      <c r="C2522" s="148"/>
      <c r="D2522" s="121"/>
      <c r="E2522" s="121"/>
    </row>
    <row r="2523" spans="1:5" s="139" customFormat="1" ht="16.149999999999999" customHeight="1" x14ac:dyDescent="0.25">
      <c r="A2523" s="140"/>
      <c r="C2523" s="148"/>
      <c r="D2523" s="121"/>
      <c r="E2523" s="121"/>
    </row>
    <row r="2524" spans="1:5" s="139" customFormat="1" ht="16.149999999999999" customHeight="1" x14ac:dyDescent="0.25">
      <c r="A2524" s="140"/>
      <c r="C2524" s="148"/>
      <c r="D2524" s="121"/>
      <c r="E2524" s="121"/>
    </row>
    <row r="2525" spans="1:5" ht="16.149999999999999" customHeight="1" x14ac:dyDescent="0.25">
      <c r="C2525" s="110"/>
    </row>
    <row r="2526" spans="1:5" ht="16.149999999999999" customHeight="1" x14ac:dyDescent="0.25">
      <c r="C2526" s="110"/>
    </row>
    <row r="2527" spans="1:5" ht="16.149999999999999" customHeight="1" x14ac:dyDescent="0.25">
      <c r="C2527" s="110"/>
    </row>
    <row r="2528" spans="1:5" ht="16.149999999999999" customHeight="1" x14ac:dyDescent="0.25">
      <c r="A2528" s="137"/>
      <c r="C2528" s="110"/>
      <c r="D2528" s="137"/>
      <c r="E2528" s="137"/>
    </row>
    <row r="2529" spans="1:5" ht="16.149999999999999" customHeight="1" x14ac:dyDescent="0.25">
      <c r="A2529" s="137"/>
      <c r="C2529" s="110"/>
      <c r="D2529" s="137"/>
      <c r="E2529" s="137"/>
    </row>
    <row r="2530" spans="1:5" ht="16.149999999999999" customHeight="1" x14ac:dyDescent="0.25">
      <c r="A2530" s="137"/>
      <c r="C2530" s="110"/>
      <c r="D2530" s="137"/>
      <c r="E2530" s="137"/>
    </row>
    <row r="2531" spans="1:5" ht="16.149999999999999" customHeight="1" x14ac:dyDescent="0.25">
      <c r="A2531" s="137"/>
      <c r="C2531" s="110"/>
      <c r="D2531" s="137"/>
      <c r="E2531" s="137"/>
    </row>
    <row r="2532" spans="1:5" ht="16.149999999999999" customHeight="1" x14ac:dyDescent="0.25">
      <c r="A2532" s="137"/>
      <c r="C2532" s="110"/>
      <c r="D2532" s="137"/>
      <c r="E2532" s="137"/>
    </row>
    <row r="2533" spans="1:5" ht="16.149999999999999" customHeight="1" x14ac:dyDescent="0.25">
      <c r="A2533" s="137"/>
      <c r="C2533" s="110"/>
      <c r="D2533" s="137"/>
      <c r="E2533" s="137"/>
    </row>
    <row r="2534" spans="1:5" ht="16.149999999999999" customHeight="1" x14ac:dyDescent="0.25">
      <c r="A2534" s="137"/>
      <c r="C2534" s="110"/>
      <c r="D2534" s="137"/>
      <c r="E2534" s="137"/>
    </row>
    <row r="2535" spans="1:5" ht="16.149999999999999" customHeight="1" x14ac:dyDescent="0.25">
      <c r="A2535" s="137"/>
      <c r="C2535" s="110"/>
      <c r="D2535" s="137"/>
      <c r="E2535" s="137"/>
    </row>
    <row r="2536" spans="1:5" ht="16.149999999999999" customHeight="1" x14ac:dyDescent="0.25">
      <c r="A2536" s="137"/>
      <c r="C2536" s="110"/>
      <c r="D2536" s="137"/>
      <c r="E2536" s="137"/>
    </row>
    <row r="2537" spans="1:5" ht="16.149999999999999" customHeight="1" x14ac:dyDescent="0.25">
      <c r="A2537" s="137"/>
      <c r="C2537" s="110"/>
      <c r="D2537" s="137"/>
      <c r="E2537" s="137"/>
    </row>
    <row r="2538" spans="1:5" ht="16.149999999999999" customHeight="1" x14ac:dyDescent="0.25">
      <c r="A2538" s="137"/>
      <c r="C2538" s="110"/>
      <c r="D2538" s="137"/>
      <c r="E2538" s="137"/>
    </row>
    <row r="2539" spans="1:5" ht="16.149999999999999" customHeight="1" x14ac:dyDescent="0.25">
      <c r="A2539" s="137"/>
      <c r="C2539" s="110"/>
      <c r="D2539" s="137"/>
      <c r="E2539" s="137"/>
    </row>
    <row r="2540" spans="1:5" ht="16.149999999999999" customHeight="1" x14ac:dyDescent="0.25">
      <c r="A2540" s="137"/>
      <c r="C2540" s="110"/>
      <c r="D2540" s="137"/>
      <c r="E2540" s="137"/>
    </row>
    <row r="2541" spans="1:5" ht="16.149999999999999" customHeight="1" x14ac:dyDescent="0.25">
      <c r="A2541" s="137"/>
      <c r="C2541" s="110"/>
      <c r="D2541" s="137"/>
      <c r="E2541" s="137"/>
    </row>
    <row r="2542" spans="1:5" ht="16.149999999999999" customHeight="1" x14ac:dyDescent="0.25">
      <c r="A2542" s="137"/>
      <c r="C2542" s="110"/>
      <c r="D2542" s="137"/>
      <c r="E2542" s="137"/>
    </row>
    <row r="2543" spans="1:5" ht="16.149999999999999" customHeight="1" x14ac:dyDescent="0.25">
      <c r="A2543" s="137"/>
      <c r="C2543" s="110"/>
      <c r="D2543" s="137"/>
      <c r="E2543" s="137"/>
    </row>
    <row r="2544" spans="1:5" ht="16.149999999999999" customHeight="1" x14ac:dyDescent="0.25">
      <c r="A2544" s="137"/>
      <c r="C2544" s="110"/>
      <c r="D2544" s="137"/>
      <c r="E2544" s="137"/>
    </row>
    <row r="2545" spans="1:5" ht="16.149999999999999" customHeight="1" x14ac:dyDescent="0.25">
      <c r="A2545" s="137"/>
      <c r="C2545" s="110"/>
      <c r="D2545" s="137"/>
      <c r="E2545" s="137"/>
    </row>
    <row r="2546" spans="1:5" ht="16.149999999999999" customHeight="1" x14ac:dyDescent="0.25">
      <c r="A2546" s="137"/>
      <c r="C2546" s="110"/>
      <c r="D2546" s="137"/>
      <c r="E2546" s="137"/>
    </row>
    <row r="2547" spans="1:5" ht="16.149999999999999" customHeight="1" x14ac:dyDescent="0.25">
      <c r="A2547" s="137"/>
      <c r="C2547" s="110"/>
      <c r="D2547" s="137"/>
      <c r="E2547" s="137"/>
    </row>
    <row r="2548" spans="1:5" ht="16.149999999999999" customHeight="1" x14ac:dyDescent="0.25">
      <c r="A2548" s="137"/>
      <c r="C2548" s="110"/>
      <c r="D2548" s="137"/>
      <c r="E2548" s="137"/>
    </row>
    <row r="2549" spans="1:5" ht="16.149999999999999" customHeight="1" x14ac:dyDescent="0.25">
      <c r="A2549" s="137"/>
      <c r="C2549" s="110"/>
      <c r="D2549" s="137"/>
      <c r="E2549" s="137"/>
    </row>
    <row r="2550" spans="1:5" ht="16.149999999999999" customHeight="1" x14ac:dyDescent="0.25">
      <c r="A2550" s="137"/>
      <c r="C2550" s="110"/>
      <c r="D2550" s="137"/>
      <c r="E2550" s="137"/>
    </row>
    <row r="2551" spans="1:5" ht="16.149999999999999" customHeight="1" x14ac:dyDescent="0.25">
      <c r="A2551" s="137"/>
      <c r="C2551" s="110"/>
      <c r="D2551" s="137"/>
      <c r="E2551" s="137"/>
    </row>
    <row r="2552" spans="1:5" ht="16.149999999999999" customHeight="1" x14ac:dyDescent="0.25">
      <c r="A2552" s="137"/>
      <c r="C2552" s="110"/>
      <c r="D2552" s="137"/>
      <c r="E2552" s="137"/>
    </row>
    <row r="2553" spans="1:5" ht="16.149999999999999" customHeight="1" x14ac:dyDescent="0.25">
      <c r="A2553" s="137"/>
      <c r="C2553" s="110"/>
      <c r="D2553" s="137"/>
      <c r="E2553" s="137"/>
    </row>
    <row r="2554" spans="1:5" ht="16.149999999999999" customHeight="1" x14ac:dyDescent="0.25">
      <c r="A2554" s="137"/>
      <c r="C2554" s="110"/>
      <c r="D2554" s="137"/>
      <c r="E2554" s="137"/>
    </row>
    <row r="2555" spans="1:5" ht="16.149999999999999" customHeight="1" x14ac:dyDescent="0.25">
      <c r="A2555" s="137"/>
      <c r="C2555" s="110"/>
      <c r="D2555" s="137"/>
      <c r="E2555" s="137"/>
    </row>
    <row r="2556" spans="1:5" ht="16.149999999999999" customHeight="1" x14ac:dyDescent="0.25">
      <c r="A2556" s="137"/>
      <c r="C2556" s="110"/>
      <c r="D2556" s="137"/>
      <c r="E2556" s="137"/>
    </row>
    <row r="2557" spans="1:5" ht="16.149999999999999" customHeight="1" x14ac:dyDescent="0.25">
      <c r="A2557" s="137"/>
      <c r="C2557" s="110"/>
      <c r="D2557" s="137"/>
      <c r="E2557" s="137"/>
    </row>
    <row r="2558" spans="1:5" ht="16.149999999999999" customHeight="1" x14ac:dyDescent="0.25">
      <c r="A2558" s="137"/>
      <c r="C2558" s="110"/>
      <c r="D2558" s="137"/>
      <c r="E2558" s="137"/>
    </row>
    <row r="2559" spans="1:5" ht="16.149999999999999" customHeight="1" x14ac:dyDescent="0.25">
      <c r="A2559" s="137"/>
      <c r="C2559" s="110"/>
      <c r="D2559" s="137"/>
      <c r="E2559" s="137"/>
    </row>
    <row r="2560" spans="1:5" ht="16.149999999999999" customHeight="1" x14ac:dyDescent="0.25">
      <c r="A2560" s="137"/>
      <c r="C2560" s="110"/>
      <c r="D2560" s="137"/>
      <c r="E2560" s="137"/>
    </row>
    <row r="2561" spans="1:5" ht="16.149999999999999" customHeight="1" x14ac:dyDescent="0.25">
      <c r="A2561" s="137"/>
      <c r="C2561" s="110"/>
      <c r="D2561" s="137"/>
      <c r="E2561" s="137"/>
    </row>
    <row r="2562" spans="1:5" ht="16.149999999999999" customHeight="1" x14ac:dyDescent="0.25">
      <c r="A2562" s="137"/>
      <c r="C2562" s="110"/>
      <c r="D2562" s="137"/>
      <c r="E2562" s="137"/>
    </row>
    <row r="2563" spans="1:5" ht="16.149999999999999" customHeight="1" x14ac:dyDescent="0.25">
      <c r="A2563" s="137"/>
      <c r="C2563" s="110"/>
      <c r="D2563" s="137"/>
      <c r="E2563" s="137"/>
    </row>
    <row r="2564" spans="1:5" ht="16.149999999999999" customHeight="1" x14ac:dyDescent="0.25">
      <c r="A2564" s="137"/>
      <c r="C2564" s="110"/>
      <c r="D2564" s="137"/>
      <c r="E2564" s="137"/>
    </row>
    <row r="2565" spans="1:5" ht="16.149999999999999" customHeight="1" x14ac:dyDescent="0.25">
      <c r="A2565" s="137"/>
      <c r="C2565" s="110"/>
      <c r="D2565" s="137"/>
      <c r="E2565" s="137"/>
    </row>
    <row r="2566" spans="1:5" ht="16.149999999999999" customHeight="1" x14ac:dyDescent="0.25">
      <c r="A2566" s="137"/>
      <c r="C2566" s="110"/>
      <c r="D2566" s="137"/>
      <c r="E2566" s="137"/>
    </row>
    <row r="2567" spans="1:5" ht="16.149999999999999" customHeight="1" x14ac:dyDescent="0.25">
      <c r="A2567" s="137"/>
      <c r="C2567" s="110"/>
      <c r="D2567" s="137"/>
      <c r="E2567" s="137"/>
    </row>
    <row r="2568" spans="1:5" ht="16.149999999999999" customHeight="1" x14ac:dyDescent="0.25">
      <c r="A2568" s="137"/>
      <c r="C2568" s="110"/>
      <c r="D2568" s="137"/>
      <c r="E2568" s="137"/>
    </row>
    <row r="2569" spans="1:5" ht="16.149999999999999" customHeight="1" x14ac:dyDescent="0.25">
      <c r="A2569" s="137"/>
      <c r="C2569" s="110"/>
      <c r="D2569" s="137"/>
      <c r="E2569" s="137"/>
    </row>
    <row r="2570" spans="1:5" ht="16.149999999999999" customHeight="1" x14ac:dyDescent="0.25">
      <c r="A2570" s="137"/>
      <c r="C2570" s="110"/>
      <c r="D2570" s="137"/>
      <c r="E2570" s="137"/>
    </row>
    <row r="2571" spans="1:5" ht="16.149999999999999" customHeight="1" x14ac:dyDescent="0.25">
      <c r="A2571" s="137"/>
      <c r="C2571" s="110"/>
      <c r="D2571" s="137"/>
      <c r="E2571" s="137"/>
    </row>
    <row r="2572" spans="1:5" ht="16.149999999999999" customHeight="1" x14ac:dyDescent="0.25">
      <c r="A2572" s="137"/>
      <c r="C2572" s="110"/>
      <c r="D2572" s="137"/>
      <c r="E2572" s="137"/>
    </row>
    <row r="2573" spans="1:5" ht="16.149999999999999" customHeight="1" x14ac:dyDescent="0.25">
      <c r="A2573" s="137"/>
      <c r="C2573" s="110"/>
      <c r="D2573" s="137"/>
      <c r="E2573" s="137"/>
    </row>
    <row r="2574" spans="1:5" ht="16.149999999999999" customHeight="1" x14ac:dyDescent="0.25">
      <c r="A2574" s="137"/>
      <c r="C2574" s="110"/>
      <c r="D2574" s="137"/>
      <c r="E2574" s="137"/>
    </row>
    <row r="2575" spans="1:5" ht="16.149999999999999" customHeight="1" x14ac:dyDescent="0.25">
      <c r="A2575" s="137"/>
      <c r="C2575" s="110"/>
      <c r="D2575" s="137"/>
      <c r="E2575" s="137"/>
    </row>
  </sheetData>
  <sheetProtection password="CC2D" sheet="1" objects="1" scenarios="1"/>
  <protectedRanges>
    <protectedRange sqref="D1:D1048576" name="Obseg1"/>
  </protectedRanges>
  <phoneticPr fontId="0" type="noConversion"/>
  <pageMargins left="0.78740157480314965" right="0.19685039370078741" top="0.98425196850393704" bottom="0.59055118110236227" header="0.39370078740157483" footer="0.19685039370078741"/>
  <pageSetup paperSize="9" orientation="portrait" r:id="rId1"/>
  <headerFooter alignWithMargins="0">
    <oddFooter>&amp;L&amp;"Arial,Navadno"&amp;8Gradbena in obrtniška dela&amp;R&amp;"Arial,Navadno"&amp;8&amp;P</oddFooter>
  </headerFooter>
  <rowBreaks count="27" manualBreakCount="27">
    <brk id="39" max="16383" man="1"/>
    <brk id="63" max="16383" man="1"/>
    <brk id="118" max="16383" man="1"/>
    <brk id="162" max="16383" man="1"/>
    <brk id="203" max="16383" man="1"/>
    <brk id="322" max="16383" man="1"/>
    <brk id="444" max="16383" man="1"/>
    <brk id="508" max="16383" man="1"/>
    <brk id="637" max="16383" man="1"/>
    <brk id="721" max="16383" man="1"/>
    <brk id="818" max="16383" man="1"/>
    <brk id="1029" max="16383" man="1"/>
    <brk id="1246" max="16383" man="1"/>
    <brk id="1285" max="16383" man="1"/>
    <brk id="1351" max="16383" man="1"/>
    <brk id="1495" max="16383" man="1"/>
    <brk id="1568" max="16383" man="1"/>
    <brk id="1614" max="16383" man="1"/>
    <brk id="1758" max="16383" man="1"/>
    <brk id="1901" max="16383" man="1"/>
    <brk id="1995" max="16383" man="1"/>
    <brk id="2012" max="16383" man="1"/>
    <brk id="2109" max="16383" man="1"/>
    <brk id="2136" max="16383" man="1"/>
    <brk id="2272" max="16383" man="1"/>
    <brk id="2318" max="16383" man="1"/>
    <brk id="24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2"/>
  <sheetViews>
    <sheetView topLeftCell="A88" zoomScale="81" zoomScaleNormal="81" workbookViewId="0">
      <selection activeCell="E1" sqref="E1:E1048576"/>
    </sheetView>
  </sheetViews>
  <sheetFormatPr defaultColWidth="9" defaultRowHeight="12.75" x14ac:dyDescent="0.2"/>
  <cols>
    <col min="1" max="1" width="5.7109375" style="230" customWidth="1"/>
    <col min="2" max="2" width="45.140625" style="230" customWidth="1"/>
    <col min="3" max="3" width="6.7109375" style="230" customWidth="1"/>
    <col min="4" max="4" width="8.7109375" style="230" customWidth="1"/>
    <col min="5" max="5" width="14.7109375" style="657" customWidth="1"/>
    <col min="6" max="6" width="15.7109375" style="230" customWidth="1"/>
    <col min="7" max="16384" width="9" style="230"/>
  </cols>
  <sheetData>
    <row r="1" spans="1:6" s="60" customFormat="1" ht="15.75" thickTop="1" x14ac:dyDescent="0.25">
      <c r="A1" s="55"/>
      <c r="B1" s="56"/>
      <c r="C1" s="57"/>
      <c r="D1" s="58"/>
      <c r="E1" s="653"/>
    </row>
    <row r="2" spans="1:6" s="60" customFormat="1" ht="15.75" x14ac:dyDescent="0.25">
      <c r="A2" s="61"/>
      <c r="B2" s="62" t="s">
        <v>1769</v>
      </c>
      <c r="C2" s="63"/>
      <c r="D2" s="64"/>
      <c r="E2" s="654"/>
    </row>
    <row r="3" spans="1:6" s="60" customFormat="1" ht="15.75" x14ac:dyDescent="0.25">
      <c r="A3" s="61"/>
      <c r="B3" s="62"/>
      <c r="C3" s="63"/>
      <c r="D3" s="64"/>
      <c r="E3" s="654"/>
    </row>
    <row r="4" spans="1:6" s="60" customFormat="1" ht="15.75" x14ac:dyDescent="0.25">
      <c r="A4" s="61"/>
      <c r="B4" s="62"/>
      <c r="C4" s="63"/>
      <c r="D4" s="64"/>
      <c r="E4" s="654"/>
    </row>
    <row r="5" spans="1:6" s="60" customFormat="1" ht="15.75" x14ac:dyDescent="0.25">
      <c r="A5" s="61"/>
      <c r="B5" s="62" t="s">
        <v>604</v>
      </c>
      <c r="C5" s="63"/>
      <c r="D5" s="64"/>
      <c r="E5" s="655"/>
    </row>
    <row r="6" spans="1:6" s="60" customFormat="1" ht="15.75" x14ac:dyDescent="0.25">
      <c r="A6" s="61"/>
      <c r="B6" s="62"/>
      <c r="C6" s="63"/>
      <c r="D6" s="64"/>
      <c r="E6" s="655"/>
    </row>
    <row r="7" spans="1:6" s="60" customFormat="1" ht="15.75" x14ac:dyDescent="0.25">
      <c r="A7" s="61"/>
      <c r="B7" s="62" t="s">
        <v>605</v>
      </c>
      <c r="C7" s="63"/>
      <c r="D7" s="64"/>
      <c r="E7" s="655"/>
    </row>
    <row r="8" spans="1:6" s="60" customFormat="1" ht="15.75" x14ac:dyDescent="0.25">
      <c r="A8" s="61"/>
      <c r="B8" s="62"/>
      <c r="C8" s="63"/>
      <c r="D8" s="64"/>
      <c r="E8" s="655"/>
    </row>
    <row r="9" spans="1:6" s="60" customFormat="1" ht="15.75" x14ac:dyDescent="0.25">
      <c r="A9" s="61"/>
      <c r="B9" s="62" t="s">
        <v>3182</v>
      </c>
      <c r="C9" s="63"/>
      <c r="D9" s="64"/>
      <c r="E9" s="654"/>
    </row>
    <row r="10" spans="1:6" s="60" customFormat="1" ht="15.75" x14ac:dyDescent="0.25">
      <c r="A10" s="61"/>
      <c r="B10" s="62"/>
      <c r="C10" s="67"/>
      <c r="D10" s="64"/>
      <c r="E10" s="654"/>
    </row>
    <row r="11" spans="1:6" s="60" customFormat="1" ht="15.75" x14ac:dyDescent="0.25">
      <c r="A11" s="61"/>
      <c r="B11" s="62" t="s">
        <v>606</v>
      </c>
      <c r="C11" s="68" t="s">
        <v>1770</v>
      </c>
      <c r="D11" s="64"/>
      <c r="E11" s="654"/>
    </row>
    <row r="12" spans="1:6" s="60" customFormat="1" ht="16.5" thickBot="1" x14ac:dyDescent="0.3">
      <c r="A12" s="69"/>
      <c r="B12" s="70"/>
      <c r="C12" s="71"/>
      <c r="D12" s="72"/>
      <c r="E12" s="656"/>
    </row>
    <row r="13" spans="1:6" ht="13.5" thickTop="1" x14ac:dyDescent="0.2"/>
    <row r="14" spans="1:6" ht="13.5" thickBot="1" x14ac:dyDescent="0.25">
      <c r="A14" s="344"/>
      <c r="B14" s="345"/>
      <c r="C14" s="346"/>
      <c r="D14" s="347"/>
      <c r="E14" s="658"/>
      <c r="F14" s="349"/>
    </row>
    <row r="15" spans="1:6" ht="16.5" thickTop="1" x14ac:dyDescent="0.25">
      <c r="A15" s="650" t="s">
        <v>3180</v>
      </c>
      <c r="B15" s="350"/>
      <c r="C15" s="350"/>
      <c r="D15" s="350"/>
      <c r="E15" s="659"/>
      <c r="F15" s="351" t="s">
        <v>1772</v>
      </c>
    </row>
    <row r="16" spans="1:6" x14ac:dyDescent="0.2">
      <c r="A16" s="352"/>
      <c r="B16" s="353"/>
      <c r="C16" s="350"/>
      <c r="D16" s="350"/>
      <c r="E16" s="660"/>
      <c r="F16" s="354"/>
    </row>
    <row r="17" spans="1:6" x14ac:dyDescent="0.2">
      <c r="A17" s="355"/>
      <c r="B17" s="356"/>
      <c r="C17" s="357"/>
      <c r="D17" s="357"/>
      <c r="E17" s="661"/>
      <c r="F17" s="358"/>
    </row>
    <row r="18" spans="1:6" x14ac:dyDescent="0.2">
      <c r="A18" s="344"/>
      <c r="B18" s="359" t="str">
        <f>B43</f>
        <v>SKUPAJ ELEKTRIČNE INŠTALACIJE - VRTEC:</v>
      </c>
      <c r="C18" s="248"/>
      <c r="D18" s="249"/>
      <c r="E18" s="662"/>
      <c r="F18" s="360">
        <f>F43</f>
        <v>0</v>
      </c>
    </row>
    <row r="19" spans="1:6" x14ac:dyDescent="0.2">
      <c r="A19" s="361"/>
      <c r="B19" s="359" t="str">
        <f>B690</f>
        <v>SKUPAJ NNP PRIKLJUČEK:</v>
      </c>
      <c r="C19" s="248"/>
      <c r="D19" s="249"/>
      <c r="E19" s="662"/>
      <c r="F19" s="360">
        <f>F690</f>
        <v>0</v>
      </c>
    </row>
    <row r="20" spans="1:6" ht="13.5" thickBot="1" x14ac:dyDescent="0.25">
      <c r="A20" s="362"/>
      <c r="B20" s="363" t="str">
        <f>B850</f>
        <v>SKUPAJ TK PRIKLJUČEK:</v>
      </c>
      <c r="C20" s="346"/>
      <c r="D20" s="347"/>
      <c r="E20" s="658"/>
      <c r="F20" s="364">
        <f>F850</f>
        <v>0</v>
      </c>
    </row>
    <row r="21" spans="1:6" ht="26.25" thickTop="1" x14ac:dyDescent="0.2">
      <c r="A21" s="361"/>
      <c r="B21" s="359" t="s">
        <v>2783</v>
      </c>
      <c r="C21" s="365"/>
      <c r="D21" s="366"/>
      <c r="E21" s="661"/>
      <c r="F21" s="358">
        <f>SUM(F18:F20)</f>
        <v>0</v>
      </c>
    </row>
    <row r="22" spans="1:6" x14ac:dyDescent="0.2">
      <c r="A22" s="361"/>
      <c r="B22" s="367"/>
      <c r="C22" s="248"/>
      <c r="D22" s="249"/>
      <c r="E22" s="662"/>
      <c r="F22" s="360"/>
    </row>
    <row r="23" spans="1:6" x14ac:dyDescent="0.2">
      <c r="A23" s="368"/>
      <c r="B23" s="369"/>
      <c r="C23" s="370"/>
      <c r="D23" s="371"/>
      <c r="E23" s="663"/>
      <c r="F23" s="372"/>
    </row>
    <row r="24" spans="1:6" x14ac:dyDescent="0.2">
      <c r="A24" s="344"/>
      <c r="B24" s="231" t="s">
        <v>2784</v>
      </c>
      <c r="C24" s="248"/>
      <c r="D24" s="249"/>
      <c r="E24" s="664">
        <v>0.22</v>
      </c>
      <c r="F24" s="373">
        <f>F21*E24</f>
        <v>0</v>
      </c>
    </row>
    <row r="25" spans="1:6" x14ac:dyDescent="0.2">
      <c r="A25" s="368"/>
      <c r="B25" s="374" t="s">
        <v>2785</v>
      </c>
      <c r="C25" s="375"/>
      <c r="D25" s="376"/>
      <c r="E25" s="665"/>
      <c r="F25" s="351">
        <f>F21+F24</f>
        <v>0</v>
      </c>
    </row>
    <row r="26" spans="1:6" x14ac:dyDescent="0.2">
      <c r="A26" s="344"/>
      <c r="B26" s="231"/>
      <c r="C26" s="248"/>
      <c r="D26" s="249"/>
      <c r="E26" s="666"/>
      <c r="F26" s="373"/>
    </row>
    <row r="27" spans="1:6" ht="13.5" thickBot="1" x14ac:dyDescent="0.25">
      <c r="A27" s="344"/>
      <c r="B27" s="345"/>
      <c r="C27" s="346"/>
      <c r="D27" s="347"/>
      <c r="E27" s="658"/>
      <c r="F27" s="349"/>
    </row>
    <row r="28" spans="1:6" ht="16.5" thickTop="1" x14ac:dyDescent="0.25">
      <c r="A28" s="650" t="s">
        <v>3181</v>
      </c>
      <c r="B28" s="350"/>
      <c r="C28" s="350"/>
      <c r="D28" s="350"/>
      <c r="E28" s="659"/>
      <c r="F28" s="351" t="s">
        <v>1772</v>
      </c>
    </row>
    <row r="29" spans="1:6" x14ac:dyDescent="0.2">
      <c r="A29" s="352"/>
      <c r="B29" s="353"/>
      <c r="C29" s="350"/>
      <c r="D29" s="350"/>
      <c r="E29" s="660"/>
      <c r="F29" s="354"/>
    </row>
    <row r="30" spans="1:6" x14ac:dyDescent="0.2">
      <c r="A30" s="355"/>
      <c r="B30" s="356"/>
      <c r="C30" s="357"/>
      <c r="D30" s="357"/>
      <c r="E30" s="661"/>
      <c r="F30" s="358"/>
    </row>
    <row r="31" spans="1:6" x14ac:dyDescent="0.2">
      <c r="A31" s="344"/>
      <c r="B31" s="378"/>
      <c r="C31" s="248"/>
      <c r="D31" s="249"/>
      <c r="E31" s="662"/>
      <c r="F31" s="360"/>
    </row>
    <row r="32" spans="1:6" x14ac:dyDescent="0.2">
      <c r="A32" s="361" t="s">
        <v>1773</v>
      </c>
      <c r="B32" s="378" t="str">
        <f>B81</f>
        <v>SVETILKE</v>
      </c>
      <c r="C32" s="248"/>
      <c r="D32" s="249"/>
      <c r="E32" s="662"/>
      <c r="F32" s="360">
        <f>F81</f>
        <v>0</v>
      </c>
    </row>
    <row r="33" spans="1:6" x14ac:dyDescent="0.2">
      <c r="A33" s="361" t="s">
        <v>1774</v>
      </c>
      <c r="B33" s="378" t="str">
        <f>B180</f>
        <v>GRADBENA DELA</v>
      </c>
      <c r="C33" s="248"/>
      <c r="D33" s="249"/>
      <c r="E33" s="662"/>
      <c r="F33" s="360">
        <f>F180</f>
        <v>0</v>
      </c>
    </row>
    <row r="34" spans="1:6" x14ac:dyDescent="0.2">
      <c r="A34" s="361" t="s">
        <v>1775</v>
      </c>
      <c r="B34" s="378" t="str">
        <f>B200</f>
        <v>MONTAŽNI MATERIAL</v>
      </c>
      <c r="C34" s="248"/>
      <c r="D34" s="249"/>
      <c r="E34" s="662"/>
      <c r="F34" s="360">
        <f>F200</f>
        <v>0</v>
      </c>
    </row>
    <row r="35" spans="1:6" x14ac:dyDescent="0.2">
      <c r="A35" s="361" t="s">
        <v>1776</v>
      </c>
      <c r="B35" s="378" t="str">
        <f>B343</f>
        <v>RAZDELILNIKI</v>
      </c>
      <c r="C35" s="248"/>
      <c r="D35" s="249"/>
      <c r="E35" s="662"/>
      <c r="F35" s="360">
        <f>F343</f>
        <v>0</v>
      </c>
    </row>
    <row r="36" spans="1:6" x14ac:dyDescent="0.2">
      <c r="A36" s="361" t="s">
        <v>1777</v>
      </c>
      <c r="B36" s="378" t="str">
        <f>B438</f>
        <v>OŽIČENJE IN IZVEDBA STROJNIH INŠTALACIJ</v>
      </c>
      <c r="C36" s="248"/>
      <c r="D36" s="249"/>
      <c r="E36" s="662"/>
      <c r="F36" s="379">
        <f>F438</f>
        <v>0</v>
      </c>
    </row>
    <row r="37" spans="1:6" x14ac:dyDescent="0.2">
      <c r="A37" s="361" t="s">
        <v>2786</v>
      </c>
      <c r="B37" s="378" t="str">
        <f>B510</f>
        <v>UNIVERZALNO STRUKTUIRANO OŽIČENJE</v>
      </c>
      <c r="C37" s="248"/>
      <c r="D37" s="249"/>
      <c r="E37" s="662"/>
      <c r="F37" s="380">
        <f>F510</f>
        <v>0</v>
      </c>
    </row>
    <row r="38" spans="1:6" x14ac:dyDescent="0.2">
      <c r="A38" s="361" t="s">
        <v>2787</v>
      </c>
      <c r="B38" s="378" t="str">
        <f>B536</f>
        <v>DOMOFON</v>
      </c>
      <c r="C38" s="248"/>
      <c r="D38" s="249"/>
      <c r="E38" s="662"/>
      <c r="F38" s="380">
        <f>F536</f>
        <v>0</v>
      </c>
    </row>
    <row r="39" spans="1:6" x14ac:dyDescent="0.2">
      <c r="A39" s="381" t="s">
        <v>2788</v>
      </c>
      <c r="B39" s="382" t="str">
        <f>B565</f>
        <v>POŽARNO JAVLJANJE</v>
      </c>
      <c r="C39" s="383"/>
      <c r="D39" s="383"/>
      <c r="E39" s="667"/>
      <c r="F39" s="384">
        <f>F565</f>
        <v>0</v>
      </c>
    </row>
    <row r="40" spans="1:6" x14ac:dyDescent="0.2">
      <c r="A40" s="361" t="s">
        <v>2789</v>
      </c>
      <c r="B40" s="378" t="str">
        <f>B635</f>
        <v>STRELOVODNE INŠTALACIJE</v>
      </c>
      <c r="C40" s="248"/>
      <c r="D40" s="249"/>
      <c r="E40" s="662"/>
      <c r="F40" s="380">
        <f>F635</f>
        <v>0</v>
      </c>
    </row>
    <row r="41" spans="1:6" x14ac:dyDescent="0.2">
      <c r="A41" s="361" t="s">
        <v>2790</v>
      </c>
      <c r="B41" s="378" t="str">
        <f>B667</f>
        <v>OSTALE OBVEZNOSTI</v>
      </c>
      <c r="C41" s="248"/>
      <c r="D41" s="249"/>
      <c r="E41" s="662"/>
      <c r="F41" s="379">
        <f>F667</f>
        <v>0</v>
      </c>
    </row>
    <row r="42" spans="1:6" ht="13.5" thickBot="1" x14ac:dyDescent="0.25">
      <c r="A42" s="344"/>
      <c r="B42" s="385"/>
      <c r="C42" s="346"/>
      <c r="D42" s="347"/>
      <c r="E42" s="661"/>
      <c r="F42" s="360"/>
    </row>
    <row r="43" spans="1:6" ht="16.5" thickTop="1" x14ac:dyDescent="0.25">
      <c r="A43" s="377"/>
      <c r="B43" s="650" t="s">
        <v>2791</v>
      </c>
      <c r="C43" s="248"/>
      <c r="D43" s="249"/>
      <c r="E43" s="668"/>
      <c r="F43" s="386">
        <f>SUM(F32:F42)</f>
        <v>0</v>
      </c>
    </row>
    <row r="44" spans="1:6" x14ac:dyDescent="0.2">
      <c r="A44" s="344"/>
      <c r="B44" s="231"/>
      <c r="C44" s="248"/>
      <c r="D44" s="249"/>
      <c r="E44" s="666"/>
      <c r="F44" s="373"/>
    </row>
    <row r="45" spans="1:6" ht="13.5" thickBot="1" x14ac:dyDescent="0.25">
      <c r="A45" s="387"/>
      <c r="B45" s="388"/>
      <c r="C45" s="346"/>
      <c r="D45" s="347"/>
      <c r="E45" s="669"/>
      <c r="F45" s="364"/>
    </row>
    <row r="46" spans="1:6" ht="13.5" thickTop="1" x14ac:dyDescent="0.2">
      <c r="A46" s="389"/>
      <c r="B46" s="241" t="s">
        <v>2792</v>
      </c>
      <c r="C46" s="248"/>
      <c r="D46" s="249"/>
      <c r="E46" s="666"/>
      <c r="F46" s="373"/>
    </row>
    <row r="47" spans="1:6" x14ac:dyDescent="0.2">
      <c r="A47" s="390"/>
      <c r="B47" s="236"/>
      <c r="C47" s="248"/>
      <c r="D47" s="249"/>
      <c r="E47" s="666"/>
      <c r="F47" s="373"/>
    </row>
    <row r="48" spans="1:6" ht="39.75" customHeight="1" x14ac:dyDescent="0.2">
      <c r="A48" s="391"/>
      <c r="B48" s="724" t="s">
        <v>1785</v>
      </c>
      <c r="C48" s="248"/>
      <c r="D48" s="249"/>
      <c r="E48" s="666"/>
      <c r="F48" s="373"/>
    </row>
    <row r="49" spans="1:6" x14ac:dyDescent="0.2">
      <c r="A49" s="392"/>
      <c r="B49" s="232"/>
      <c r="C49" s="248"/>
      <c r="D49" s="249"/>
      <c r="E49" s="666"/>
      <c r="F49" s="373"/>
    </row>
    <row r="50" spans="1:6" ht="114" customHeight="1" x14ac:dyDescent="0.2">
      <c r="A50" s="393" t="s">
        <v>2793</v>
      </c>
      <c r="B50" s="394" t="s">
        <v>1786</v>
      </c>
      <c r="C50" s="248"/>
      <c r="D50" s="249"/>
      <c r="E50" s="666"/>
      <c r="F50" s="373"/>
    </row>
    <row r="51" spans="1:6" x14ac:dyDescent="0.2">
      <c r="A51" s="393"/>
      <c r="B51" s="395"/>
      <c r="C51" s="248"/>
      <c r="D51" s="249"/>
      <c r="E51" s="666"/>
      <c r="F51" s="373"/>
    </row>
    <row r="52" spans="1:6" ht="80.25" customHeight="1" x14ac:dyDescent="0.2">
      <c r="A52" s="393" t="s">
        <v>2794</v>
      </c>
      <c r="B52" s="394" t="s">
        <v>3260</v>
      </c>
      <c r="C52" s="248"/>
      <c r="D52" s="249"/>
      <c r="E52" s="666"/>
      <c r="F52" s="373"/>
    </row>
    <row r="53" spans="1:6" x14ac:dyDescent="0.2">
      <c r="A53" s="393"/>
      <c r="B53" s="394"/>
      <c r="C53" s="248"/>
      <c r="D53" s="249"/>
      <c r="E53" s="666"/>
      <c r="F53" s="373"/>
    </row>
    <row r="54" spans="1:6" ht="103.5" customHeight="1" x14ac:dyDescent="0.2">
      <c r="A54" s="393" t="s">
        <v>2795</v>
      </c>
      <c r="B54" s="394" t="s">
        <v>2796</v>
      </c>
      <c r="C54" s="248"/>
      <c r="D54" s="249"/>
      <c r="E54" s="666"/>
      <c r="F54" s="373"/>
    </row>
    <row r="55" spans="1:6" x14ac:dyDescent="0.2">
      <c r="A55" s="393"/>
      <c r="B55" s="394"/>
      <c r="C55" s="248"/>
      <c r="D55" s="249"/>
      <c r="E55" s="666"/>
      <c r="F55" s="373"/>
    </row>
    <row r="56" spans="1:6" ht="51.75" customHeight="1" x14ac:dyDescent="0.2">
      <c r="A56" s="393" t="s">
        <v>2797</v>
      </c>
      <c r="B56" s="394" t="s">
        <v>1789</v>
      </c>
      <c r="C56" s="248"/>
      <c r="D56" s="249"/>
      <c r="E56" s="666"/>
      <c r="F56" s="373"/>
    </row>
    <row r="57" spans="1:6" x14ac:dyDescent="0.2">
      <c r="A57" s="393"/>
      <c r="B57" s="394"/>
      <c r="C57" s="248"/>
      <c r="D57" s="249"/>
      <c r="E57" s="666"/>
      <c r="F57" s="373"/>
    </row>
    <row r="58" spans="1:6" ht="76.5" customHeight="1" x14ac:dyDescent="0.2">
      <c r="A58" s="393" t="s">
        <v>2798</v>
      </c>
      <c r="B58" s="394" t="s">
        <v>1790</v>
      </c>
      <c r="C58" s="248"/>
      <c r="D58" s="249"/>
      <c r="E58" s="666"/>
      <c r="F58" s="373"/>
    </row>
    <row r="59" spans="1:6" x14ac:dyDescent="0.2">
      <c r="A59" s="393"/>
      <c r="B59" s="394"/>
      <c r="C59" s="248"/>
      <c r="D59" s="249"/>
      <c r="E59" s="666"/>
      <c r="F59" s="373"/>
    </row>
    <row r="60" spans="1:6" ht="87" customHeight="1" x14ac:dyDescent="0.2">
      <c r="A60" s="393" t="s">
        <v>2799</v>
      </c>
      <c r="B60" s="394" t="s">
        <v>1791</v>
      </c>
      <c r="C60" s="248"/>
      <c r="D60" s="249"/>
      <c r="E60" s="666"/>
      <c r="F60" s="373"/>
    </row>
    <row r="61" spans="1:6" x14ac:dyDescent="0.2">
      <c r="A61" s="393"/>
      <c r="B61" s="394"/>
      <c r="C61" s="248"/>
      <c r="D61" s="249"/>
      <c r="E61" s="666"/>
      <c r="F61" s="373"/>
    </row>
    <row r="62" spans="1:6" ht="118.5" customHeight="1" x14ac:dyDescent="0.2">
      <c r="A62" s="393" t="s">
        <v>2800</v>
      </c>
      <c r="B62" s="394" t="s">
        <v>2801</v>
      </c>
      <c r="C62" s="248"/>
      <c r="D62" s="249"/>
      <c r="E62" s="666"/>
      <c r="F62" s="373"/>
    </row>
    <row r="63" spans="1:6" x14ac:dyDescent="0.2">
      <c r="A63" s="393"/>
      <c r="B63" s="394"/>
      <c r="C63" s="248"/>
      <c r="D63" s="249"/>
      <c r="E63" s="666"/>
      <c r="F63" s="373"/>
    </row>
    <row r="64" spans="1:6" ht="25.5" x14ac:dyDescent="0.2">
      <c r="A64" s="393" t="s">
        <v>2802</v>
      </c>
      <c r="B64" s="394" t="s">
        <v>1797</v>
      </c>
      <c r="C64" s="248"/>
      <c r="D64" s="249"/>
      <c r="E64" s="666"/>
      <c r="F64" s="373"/>
    </row>
    <row r="65" spans="1:6" x14ac:dyDescent="0.2">
      <c r="A65" s="393"/>
      <c r="B65" s="394"/>
      <c r="C65" s="248"/>
      <c r="D65" s="249"/>
      <c r="E65" s="666"/>
      <c r="F65" s="373"/>
    </row>
    <row r="66" spans="1:6" ht="25.5" x14ac:dyDescent="0.2">
      <c r="A66" s="393" t="s">
        <v>2803</v>
      </c>
      <c r="B66" s="394" t="s">
        <v>1800</v>
      </c>
      <c r="C66" s="248"/>
      <c r="D66" s="249"/>
      <c r="E66" s="666"/>
      <c r="F66" s="373"/>
    </row>
    <row r="67" spans="1:6" x14ac:dyDescent="0.2">
      <c r="A67" s="393"/>
      <c r="B67" s="394"/>
      <c r="C67" s="248"/>
      <c r="D67" s="249"/>
      <c r="E67" s="666"/>
      <c r="F67" s="373"/>
    </row>
    <row r="68" spans="1:6" ht="25.5" x14ac:dyDescent="0.2">
      <c r="A68" s="393" t="s">
        <v>2804</v>
      </c>
      <c r="B68" s="394" t="s">
        <v>1803</v>
      </c>
      <c r="C68" s="248"/>
      <c r="D68" s="249"/>
      <c r="E68" s="666"/>
      <c r="F68" s="373"/>
    </row>
    <row r="69" spans="1:6" x14ac:dyDescent="0.2">
      <c r="A69" s="393"/>
      <c r="B69" s="394"/>
      <c r="C69" s="248"/>
      <c r="D69" s="249"/>
      <c r="E69" s="666"/>
      <c r="F69" s="373"/>
    </row>
    <row r="70" spans="1:6" ht="66.75" customHeight="1" x14ac:dyDescent="0.2">
      <c r="A70" s="393" t="s">
        <v>2805</v>
      </c>
      <c r="B70" s="394" t="s">
        <v>1804</v>
      </c>
      <c r="C70" s="248"/>
      <c r="D70" s="249"/>
      <c r="E70" s="666"/>
      <c r="F70" s="373"/>
    </row>
    <row r="71" spans="1:6" x14ac:dyDescent="0.2">
      <c r="A71" s="393"/>
      <c r="B71" s="394"/>
      <c r="C71" s="248"/>
      <c r="D71" s="249"/>
      <c r="E71" s="666"/>
      <c r="F71" s="373"/>
    </row>
    <row r="72" spans="1:6" x14ac:dyDescent="0.2">
      <c r="A72" s="393" t="s">
        <v>2806</v>
      </c>
      <c r="B72" s="394" t="s">
        <v>2807</v>
      </c>
      <c r="C72" s="248"/>
      <c r="D72" s="249"/>
      <c r="E72" s="666"/>
      <c r="F72" s="373"/>
    </row>
    <row r="73" spans="1:6" x14ac:dyDescent="0.2">
      <c r="A73" s="393"/>
      <c r="B73" s="394"/>
      <c r="C73" s="248"/>
      <c r="D73" s="249"/>
      <c r="E73" s="666"/>
      <c r="F73" s="373"/>
    </row>
    <row r="74" spans="1:6" x14ac:dyDescent="0.2">
      <c r="A74" s="393" t="s">
        <v>2808</v>
      </c>
      <c r="B74" s="396" t="s">
        <v>2809</v>
      </c>
      <c r="C74" s="248"/>
      <c r="D74" s="249"/>
      <c r="E74" s="666"/>
      <c r="F74" s="373"/>
    </row>
    <row r="75" spans="1:6" x14ac:dyDescent="0.2">
      <c r="A75" s="393"/>
      <c r="B75" s="396"/>
      <c r="C75" s="248"/>
      <c r="D75" s="249"/>
      <c r="E75" s="666"/>
      <c r="F75" s="373"/>
    </row>
    <row r="76" spans="1:6" ht="81" customHeight="1" x14ac:dyDescent="0.2">
      <c r="A76" s="397" t="s">
        <v>2810</v>
      </c>
      <c r="B76" s="398" t="s">
        <v>1779</v>
      </c>
      <c r="C76" s="248"/>
      <c r="D76" s="249"/>
      <c r="E76" s="666"/>
      <c r="F76" s="373"/>
    </row>
    <row r="77" spans="1:6" x14ac:dyDescent="0.2">
      <c r="A77" s="393"/>
      <c r="B77" s="398"/>
      <c r="C77" s="248"/>
      <c r="D77" s="249"/>
      <c r="E77" s="666"/>
      <c r="F77" s="373"/>
    </row>
    <row r="78" spans="1:6" ht="81" customHeight="1" x14ac:dyDescent="0.2">
      <c r="A78" s="399" t="s">
        <v>2811</v>
      </c>
      <c r="B78" s="400" t="s">
        <v>1780</v>
      </c>
      <c r="C78" s="401"/>
      <c r="D78" s="402"/>
      <c r="E78" s="670"/>
      <c r="F78" s="360"/>
    </row>
    <row r="79" spans="1:6" ht="13.5" thickBot="1" x14ac:dyDescent="0.25">
      <c r="A79" s="403"/>
      <c r="B79" s="404"/>
      <c r="C79" s="346"/>
      <c r="D79" s="347"/>
      <c r="E79" s="669"/>
      <c r="F79" s="364"/>
    </row>
    <row r="80" spans="1:6" ht="13.5" thickTop="1" x14ac:dyDescent="0.2">
      <c r="A80" s="344"/>
      <c r="B80" s="231"/>
      <c r="C80" s="248"/>
      <c r="D80" s="249"/>
      <c r="E80" s="666"/>
      <c r="F80" s="373"/>
    </row>
    <row r="81" spans="1:6" x14ac:dyDescent="0.2">
      <c r="A81" s="389" t="s">
        <v>1773</v>
      </c>
      <c r="B81" s="241" t="s">
        <v>2812</v>
      </c>
      <c r="C81" s="242"/>
      <c r="D81" s="405"/>
      <c r="E81" s="406"/>
      <c r="F81" s="407">
        <f>SUBTOTAL(9,F85:F178)</f>
        <v>0</v>
      </c>
    </row>
    <row r="82" spans="1:6" x14ac:dyDescent="0.2">
      <c r="A82" s="390"/>
      <c r="B82" s="236" t="s">
        <v>2813</v>
      </c>
      <c r="C82" s="233"/>
      <c r="D82" s="408"/>
      <c r="E82" s="406"/>
      <c r="F82" s="409"/>
    </row>
    <row r="83" spans="1:6" x14ac:dyDescent="0.2">
      <c r="A83" s="390"/>
      <c r="B83" s="236"/>
      <c r="C83" s="233"/>
      <c r="D83" s="408"/>
      <c r="E83" s="406"/>
      <c r="F83" s="409"/>
    </row>
    <row r="84" spans="1:6" x14ac:dyDescent="0.2">
      <c r="A84" s="410"/>
      <c r="B84" s="410" t="s">
        <v>1806</v>
      </c>
      <c r="C84" s="411" t="s">
        <v>1807</v>
      </c>
      <c r="D84" s="412" t="s">
        <v>1808</v>
      </c>
      <c r="E84" s="413" t="s">
        <v>1809</v>
      </c>
      <c r="F84" s="414" t="s">
        <v>1772</v>
      </c>
    </row>
    <row r="85" spans="1:6" x14ac:dyDescent="0.2">
      <c r="A85" s="391"/>
      <c r="B85" s="232"/>
      <c r="C85" s="233"/>
      <c r="D85" s="408"/>
      <c r="E85" s="406"/>
      <c r="F85" s="409"/>
    </row>
    <row r="86" spans="1:6" ht="127.5" x14ac:dyDescent="0.2">
      <c r="A86" s="415">
        <f>MAX($A$14:$A85)+1</f>
        <v>1</v>
      </c>
      <c r="B86" s="416" t="s">
        <v>2814</v>
      </c>
      <c r="C86" s="417"/>
      <c r="D86" s="418"/>
      <c r="E86" s="419"/>
      <c r="F86" s="420"/>
    </row>
    <row r="87" spans="1:6" x14ac:dyDescent="0.2">
      <c r="A87" s="421" t="s">
        <v>1705</v>
      </c>
      <c r="B87" s="416" t="s">
        <v>2815</v>
      </c>
      <c r="C87" s="417" t="s">
        <v>119</v>
      </c>
      <c r="D87" s="418">
        <v>47</v>
      </c>
      <c r="E87" s="422"/>
      <c r="F87" s="423">
        <f>+D87*E87</f>
        <v>0</v>
      </c>
    </row>
    <row r="88" spans="1:6" x14ac:dyDescent="0.2">
      <c r="A88" s="421" t="s">
        <v>1705</v>
      </c>
      <c r="B88" s="416" t="s">
        <v>2816</v>
      </c>
      <c r="C88" s="417" t="s">
        <v>119</v>
      </c>
      <c r="D88" s="418">
        <v>47</v>
      </c>
      <c r="E88" s="422"/>
      <c r="F88" s="423">
        <f>+D88*E88</f>
        <v>0</v>
      </c>
    </row>
    <row r="89" spans="1:6" x14ac:dyDescent="0.2">
      <c r="A89" s="415"/>
      <c r="B89" s="416"/>
      <c r="C89" s="417"/>
      <c r="D89" s="418"/>
      <c r="E89" s="419"/>
      <c r="F89" s="420"/>
    </row>
    <row r="90" spans="1:6" ht="240.75" customHeight="1" x14ac:dyDescent="0.2">
      <c r="A90" s="415">
        <f>MAX($A$14:$A89)+1</f>
        <v>2</v>
      </c>
      <c r="B90" s="416" t="s">
        <v>2817</v>
      </c>
      <c r="C90" s="424"/>
      <c r="D90" s="424"/>
      <c r="E90" s="425"/>
      <c r="F90" s="426"/>
    </row>
    <row r="91" spans="1:6" x14ac:dyDescent="0.2">
      <c r="A91" s="421" t="s">
        <v>1705</v>
      </c>
      <c r="B91" s="416" t="s">
        <v>2818</v>
      </c>
      <c r="C91" s="417" t="s">
        <v>119</v>
      </c>
      <c r="D91" s="418">
        <v>15</v>
      </c>
      <c r="E91" s="422"/>
      <c r="F91" s="423">
        <f>+D91*E91</f>
        <v>0</v>
      </c>
    </row>
    <row r="92" spans="1:6" x14ac:dyDescent="0.2">
      <c r="A92" s="421" t="s">
        <v>1705</v>
      </c>
      <c r="B92" s="416" t="s">
        <v>2819</v>
      </c>
      <c r="C92" s="417" t="s">
        <v>119</v>
      </c>
      <c r="D92" s="418">
        <v>15</v>
      </c>
      <c r="E92" s="422"/>
      <c r="F92" s="423">
        <f>+D92*E92</f>
        <v>0</v>
      </c>
    </row>
    <row r="93" spans="1:6" x14ac:dyDescent="0.2">
      <c r="A93" s="427"/>
      <c r="B93" s="416"/>
      <c r="C93" s="417"/>
      <c r="D93" s="418"/>
      <c r="E93" s="419"/>
      <c r="F93" s="428"/>
    </row>
    <row r="94" spans="1:6" ht="229.5" customHeight="1" x14ac:dyDescent="0.2">
      <c r="A94" s="415">
        <f>MAX($A$14:$A93)+1</f>
        <v>3</v>
      </c>
      <c r="B94" s="416" t="s">
        <v>2820</v>
      </c>
      <c r="C94" s="424"/>
      <c r="D94" s="424"/>
      <c r="E94" s="425"/>
      <c r="F94" s="426"/>
    </row>
    <row r="95" spans="1:6" x14ac:dyDescent="0.2">
      <c r="A95" s="421" t="s">
        <v>1705</v>
      </c>
      <c r="B95" s="416" t="s">
        <v>2821</v>
      </c>
      <c r="C95" s="417" t="s">
        <v>119</v>
      </c>
      <c r="D95" s="418">
        <v>8</v>
      </c>
      <c r="E95" s="422"/>
      <c r="F95" s="423">
        <f>+D95*E95</f>
        <v>0</v>
      </c>
    </row>
    <row r="96" spans="1:6" x14ac:dyDescent="0.2">
      <c r="A96" s="421" t="s">
        <v>1705</v>
      </c>
      <c r="B96" s="416" t="s">
        <v>2822</v>
      </c>
      <c r="C96" s="417" t="s">
        <v>119</v>
      </c>
      <c r="D96" s="418">
        <v>16</v>
      </c>
      <c r="E96" s="422"/>
      <c r="F96" s="423">
        <f>+D96*E96</f>
        <v>0</v>
      </c>
    </row>
    <row r="97" spans="1:6" x14ac:dyDescent="0.2">
      <c r="A97" s="421" t="s">
        <v>1705</v>
      </c>
      <c r="B97" s="416" t="s">
        <v>2823</v>
      </c>
      <c r="C97" s="417" t="s">
        <v>119</v>
      </c>
      <c r="D97" s="418">
        <v>16</v>
      </c>
      <c r="E97" s="422"/>
      <c r="F97" s="423">
        <f>+D97*E97</f>
        <v>0</v>
      </c>
    </row>
    <row r="98" spans="1:6" x14ac:dyDescent="0.2">
      <c r="A98" s="421" t="s">
        <v>1705</v>
      </c>
      <c r="B98" s="416" t="s">
        <v>2824</v>
      </c>
      <c r="C98" s="417" t="s">
        <v>119</v>
      </c>
      <c r="D98" s="418">
        <v>8</v>
      </c>
      <c r="E98" s="422"/>
      <c r="F98" s="423">
        <f>+D98*E98</f>
        <v>0</v>
      </c>
    </row>
    <row r="99" spans="1:6" x14ac:dyDescent="0.2">
      <c r="A99" s="421" t="s">
        <v>1705</v>
      </c>
      <c r="B99" s="416" t="s">
        <v>2819</v>
      </c>
      <c r="C99" s="417" t="s">
        <v>119</v>
      </c>
      <c r="D99" s="418">
        <v>8</v>
      </c>
      <c r="E99" s="422"/>
      <c r="F99" s="423">
        <f>+D99*E99</f>
        <v>0</v>
      </c>
    </row>
    <row r="100" spans="1:6" x14ac:dyDescent="0.2">
      <c r="A100" s="415"/>
      <c r="B100" s="416"/>
      <c r="C100" s="417"/>
      <c r="D100" s="418"/>
      <c r="E100" s="419"/>
      <c r="F100" s="423"/>
    </row>
    <row r="101" spans="1:6" ht="259.5" customHeight="1" x14ac:dyDescent="0.2">
      <c r="A101" s="415">
        <f>MAX($A$14:$A100)+1</f>
        <v>4</v>
      </c>
      <c r="B101" s="416" t="s">
        <v>2825</v>
      </c>
      <c r="C101" s="424"/>
      <c r="D101" s="424"/>
      <c r="E101" s="425"/>
      <c r="F101" s="426"/>
    </row>
    <row r="102" spans="1:6" x14ac:dyDescent="0.2">
      <c r="A102" s="421" t="s">
        <v>1705</v>
      </c>
      <c r="B102" s="416" t="s">
        <v>2821</v>
      </c>
      <c r="C102" s="417" t="s">
        <v>119</v>
      </c>
      <c r="D102" s="418">
        <v>7</v>
      </c>
      <c r="E102" s="422"/>
      <c r="F102" s="423">
        <f t="shared" ref="F102:F107" si="0">+D102*E102</f>
        <v>0</v>
      </c>
    </row>
    <row r="103" spans="1:6" x14ac:dyDescent="0.2">
      <c r="A103" s="421" t="s">
        <v>1705</v>
      </c>
      <c r="B103" s="416" t="s">
        <v>2822</v>
      </c>
      <c r="C103" s="417" t="s">
        <v>119</v>
      </c>
      <c r="D103" s="418">
        <v>14</v>
      </c>
      <c r="E103" s="422"/>
      <c r="F103" s="423">
        <f t="shared" si="0"/>
        <v>0</v>
      </c>
    </row>
    <row r="104" spans="1:6" x14ac:dyDescent="0.2">
      <c r="A104" s="421" t="s">
        <v>1705</v>
      </c>
      <c r="B104" s="416" t="s">
        <v>2823</v>
      </c>
      <c r="C104" s="417" t="s">
        <v>119</v>
      </c>
      <c r="D104" s="418">
        <v>14</v>
      </c>
      <c r="E104" s="422"/>
      <c r="F104" s="423">
        <f t="shared" si="0"/>
        <v>0</v>
      </c>
    </row>
    <row r="105" spans="1:6" x14ac:dyDescent="0.2">
      <c r="A105" s="421" t="s">
        <v>1705</v>
      </c>
      <c r="B105" s="416" t="s">
        <v>2824</v>
      </c>
      <c r="C105" s="417" t="s">
        <v>119</v>
      </c>
      <c r="D105" s="418">
        <v>7</v>
      </c>
      <c r="E105" s="422"/>
      <c r="F105" s="423">
        <f t="shared" si="0"/>
        <v>0</v>
      </c>
    </row>
    <row r="106" spans="1:6" x14ac:dyDescent="0.2">
      <c r="A106" s="421" t="s">
        <v>1705</v>
      </c>
      <c r="B106" s="416" t="s">
        <v>2826</v>
      </c>
      <c r="C106" s="417" t="s">
        <v>119</v>
      </c>
      <c r="D106" s="418">
        <v>7</v>
      </c>
      <c r="E106" s="422"/>
      <c r="F106" s="423">
        <f t="shared" si="0"/>
        <v>0</v>
      </c>
    </row>
    <row r="107" spans="1:6" x14ac:dyDescent="0.2">
      <c r="A107" s="421" t="s">
        <v>1705</v>
      </c>
      <c r="B107" s="416" t="s">
        <v>2819</v>
      </c>
      <c r="C107" s="417" t="s">
        <v>119</v>
      </c>
      <c r="D107" s="418">
        <v>7</v>
      </c>
      <c r="E107" s="422"/>
      <c r="F107" s="423">
        <f t="shared" si="0"/>
        <v>0</v>
      </c>
    </row>
    <row r="108" spans="1:6" x14ac:dyDescent="0.2">
      <c r="A108" s="427"/>
      <c r="B108" s="416"/>
      <c r="C108" s="417"/>
      <c r="D108" s="418"/>
      <c r="E108" s="419"/>
      <c r="F108" s="428"/>
    </row>
    <row r="109" spans="1:6" ht="100.5" customHeight="1" x14ac:dyDescent="0.2">
      <c r="A109" s="415">
        <f>MAX($A$14:$A108)+1</f>
        <v>5</v>
      </c>
      <c r="B109" s="416" t="s">
        <v>2827</v>
      </c>
      <c r="C109" s="424"/>
      <c r="D109" s="424"/>
      <c r="E109" s="425"/>
      <c r="F109" s="426"/>
    </row>
    <row r="110" spans="1:6" x14ac:dyDescent="0.2">
      <c r="A110" s="421" t="s">
        <v>1705</v>
      </c>
      <c r="B110" s="416" t="s">
        <v>2828</v>
      </c>
      <c r="C110" s="417" t="s">
        <v>119</v>
      </c>
      <c r="D110" s="418">
        <v>5</v>
      </c>
      <c r="E110" s="422"/>
      <c r="F110" s="423">
        <f>+D110*E110</f>
        <v>0</v>
      </c>
    </row>
    <row r="111" spans="1:6" x14ac:dyDescent="0.2">
      <c r="A111" s="421" t="s">
        <v>1705</v>
      </c>
      <c r="B111" s="416" t="s">
        <v>2829</v>
      </c>
      <c r="C111" s="417" t="s">
        <v>119</v>
      </c>
      <c r="D111" s="418">
        <v>2</v>
      </c>
      <c r="E111" s="422"/>
      <c r="F111" s="423">
        <f>+D111*E111</f>
        <v>0</v>
      </c>
    </row>
    <row r="112" spans="1:6" x14ac:dyDescent="0.2">
      <c r="A112" s="427"/>
      <c r="B112" s="416"/>
      <c r="C112" s="417"/>
      <c r="D112" s="418"/>
      <c r="E112" s="419"/>
      <c r="F112" s="428"/>
    </row>
    <row r="113" spans="1:6" ht="127.5" x14ac:dyDescent="0.2">
      <c r="A113" s="415">
        <f>MAX($A$14:$A112)+1</f>
        <v>6</v>
      </c>
      <c r="B113" s="416" t="s">
        <v>2830</v>
      </c>
      <c r="C113" s="424"/>
      <c r="D113" s="424"/>
      <c r="E113" s="425"/>
      <c r="F113" s="426"/>
    </row>
    <row r="114" spans="1:6" x14ac:dyDescent="0.2">
      <c r="A114" s="421" t="s">
        <v>1705</v>
      </c>
      <c r="B114" s="416" t="s">
        <v>2831</v>
      </c>
      <c r="C114" s="417" t="s">
        <v>119</v>
      </c>
      <c r="D114" s="418">
        <v>18</v>
      </c>
      <c r="E114" s="422"/>
      <c r="F114" s="423">
        <f>+D114*E114</f>
        <v>0</v>
      </c>
    </row>
    <row r="115" spans="1:6" x14ac:dyDescent="0.2">
      <c r="A115" s="421" t="s">
        <v>1705</v>
      </c>
      <c r="B115" s="416" t="s">
        <v>2832</v>
      </c>
      <c r="C115" s="417" t="s">
        <v>119</v>
      </c>
      <c r="D115" s="418">
        <v>18</v>
      </c>
      <c r="E115" s="422"/>
      <c r="F115" s="423">
        <f>+D115*E115</f>
        <v>0</v>
      </c>
    </row>
    <row r="116" spans="1:6" x14ac:dyDescent="0.2">
      <c r="A116" s="427"/>
      <c r="B116" s="429"/>
      <c r="C116" s="430"/>
      <c r="D116" s="431" t="s">
        <v>2833</v>
      </c>
      <c r="E116" s="419"/>
      <c r="F116" s="428"/>
    </row>
    <row r="117" spans="1:6" ht="140.25" x14ac:dyDescent="0.2">
      <c r="A117" s="415">
        <f>MAX($A$14:$A116)+1</f>
        <v>7</v>
      </c>
      <c r="B117" s="416" t="s">
        <v>2834</v>
      </c>
      <c r="C117" s="424"/>
      <c r="D117" s="424"/>
      <c r="E117" s="425"/>
      <c r="F117" s="426"/>
    </row>
    <row r="118" spans="1:6" ht="25.5" x14ac:dyDescent="0.2">
      <c r="A118" s="421" t="s">
        <v>1705</v>
      </c>
      <c r="B118" s="416" t="s">
        <v>2835</v>
      </c>
      <c r="C118" s="417" t="s">
        <v>119</v>
      </c>
      <c r="D118" s="418">
        <v>17</v>
      </c>
      <c r="E118" s="422"/>
      <c r="F118" s="423">
        <f>+D118*E118</f>
        <v>0</v>
      </c>
    </row>
    <row r="119" spans="1:6" x14ac:dyDescent="0.2">
      <c r="A119" s="421" t="s">
        <v>1705</v>
      </c>
      <c r="B119" s="416" t="s">
        <v>2836</v>
      </c>
      <c r="C119" s="417" t="s">
        <v>119</v>
      </c>
      <c r="D119" s="418">
        <v>34</v>
      </c>
      <c r="E119" s="422"/>
      <c r="F119" s="423">
        <f>+D119*E119</f>
        <v>0</v>
      </c>
    </row>
    <row r="120" spans="1:6" x14ac:dyDescent="0.2">
      <c r="A120" s="421" t="s">
        <v>1705</v>
      </c>
      <c r="B120" s="429" t="s">
        <v>2837</v>
      </c>
      <c r="C120" s="417" t="s">
        <v>119</v>
      </c>
      <c r="D120" s="418">
        <v>68</v>
      </c>
      <c r="E120" s="422"/>
      <c r="F120" s="423">
        <f>+D120*E120</f>
        <v>0</v>
      </c>
    </row>
    <row r="121" spans="1:6" x14ac:dyDescent="0.2">
      <c r="A121" s="421"/>
      <c r="B121" s="429"/>
      <c r="C121" s="417"/>
      <c r="D121" s="418"/>
      <c r="E121" s="671"/>
      <c r="F121" s="423"/>
    </row>
    <row r="122" spans="1:6" ht="165.75" x14ac:dyDescent="0.2">
      <c r="A122" s="415">
        <f>MAX($A$14:$A121)+1</f>
        <v>8</v>
      </c>
      <c r="B122" s="416" t="s">
        <v>2838</v>
      </c>
      <c r="C122" s="424"/>
      <c r="D122" s="424"/>
      <c r="E122" s="425"/>
      <c r="F122" s="426"/>
    </row>
    <row r="123" spans="1:6" ht="25.5" x14ac:dyDescent="0.2">
      <c r="A123" s="421" t="s">
        <v>1705</v>
      </c>
      <c r="B123" s="416" t="s">
        <v>2835</v>
      </c>
      <c r="C123" s="417" t="s">
        <v>119</v>
      </c>
      <c r="D123" s="418">
        <v>3</v>
      </c>
      <c r="E123" s="422"/>
      <c r="F123" s="423">
        <f>+D123*E123</f>
        <v>0</v>
      </c>
    </row>
    <row r="124" spans="1:6" x14ac:dyDescent="0.2">
      <c r="A124" s="421"/>
      <c r="B124" s="416" t="s">
        <v>2839</v>
      </c>
      <c r="C124" s="417" t="s">
        <v>119</v>
      </c>
      <c r="D124" s="418">
        <v>3</v>
      </c>
      <c r="E124" s="422"/>
      <c r="F124" s="423">
        <f>+D124*E124</f>
        <v>0</v>
      </c>
    </row>
    <row r="125" spans="1:6" x14ac:dyDescent="0.2">
      <c r="A125" s="421" t="s">
        <v>1705</v>
      </c>
      <c r="B125" s="416" t="s">
        <v>2836</v>
      </c>
      <c r="C125" s="417" t="s">
        <v>119</v>
      </c>
      <c r="D125" s="418">
        <v>6</v>
      </c>
      <c r="E125" s="422"/>
      <c r="F125" s="423">
        <f>+D125*E125</f>
        <v>0</v>
      </c>
    </row>
    <row r="126" spans="1:6" x14ac:dyDescent="0.2">
      <c r="A126" s="421" t="s">
        <v>1705</v>
      </c>
      <c r="B126" s="429" t="s">
        <v>2837</v>
      </c>
      <c r="C126" s="417" t="s">
        <v>119</v>
      </c>
      <c r="D126" s="418">
        <v>12</v>
      </c>
      <c r="E126" s="422"/>
      <c r="F126" s="423">
        <f>+D126*E126</f>
        <v>0</v>
      </c>
    </row>
    <row r="127" spans="1:6" x14ac:dyDescent="0.2">
      <c r="A127" s="421"/>
      <c r="B127" s="429"/>
      <c r="C127" s="417"/>
      <c r="D127" s="418"/>
      <c r="E127" s="671"/>
      <c r="F127" s="423"/>
    </row>
    <row r="128" spans="1:6" ht="153" x14ac:dyDescent="0.2">
      <c r="A128" s="415">
        <f>MAX($A$14:$A127)+1</f>
        <v>9</v>
      </c>
      <c r="B128" s="416" t="s">
        <v>2840</v>
      </c>
      <c r="C128" s="424"/>
      <c r="D128" s="424"/>
      <c r="E128" s="425"/>
      <c r="F128" s="426"/>
    </row>
    <row r="129" spans="1:6" ht="25.5" x14ac:dyDescent="0.2">
      <c r="A129" s="421" t="s">
        <v>1705</v>
      </c>
      <c r="B129" s="416" t="s">
        <v>2841</v>
      </c>
      <c r="C129" s="417" t="s">
        <v>119</v>
      </c>
      <c r="D129" s="418">
        <v>2</v>
      </c>
      <c r="E129" s="422"/>
      <c r="F129" s="423">
        <f>+D129*E129</f>
        <v>0</v>
      </c>
    </row>
    <row r="130" spans="1:6" x14ac:dyDescent="0.2">
      <c r="A130" s="421"/>
      <c r="B130" s="429"/>
      <c r="C130" s="417"/>
      <c r="D130" s="418"/>
      <c r="E130" s="671"/>
      <c r="F130" s="423"/>
    </row>
    <row r="131" spans="1:6" ht="114.75" x14ac:dyDescent="0.2">
      <c r="A131" s="415">
        <f>MAX($A$14:$A130)+1</f>
        <v>10</v>
      </c>
      <c r="B131" s="416" t="s">
        <v>2842</v>
      </c>
      <c r="C131" s="424"/>
      <c r="D131" s="424"/>
      <c r="E131" s="425"/>
      <c r="F131" s="426"/>
    </row>
    <row r="132" spans="1:6" x14ac:dyDescent="0.2">
      <c r="A132" s="421" t="s">
        <v>1705</v>
      </c>
      <c r="B132" s="416" t="s">
        <v>2843</v>
      </c>
      <c r="C132" s="417" t="s">
        <v>119</v>
      </c>
      <c r="D132" s="418">
        <v>16</v>
      </c>
      <c r="E132" s="422"/>
      <c r="F132" s="423">
        <f>+D132*E132</f>
        <v>0</v>
      </c>
    </row>
    <row r="133" spans="1:6" x14ac:dyDescent="0.2">
      <c r="A133" s="421" t="s">
        <v>1705</v>
      </c>
      <c r="B133" s="416" t="s">
        <v>2844</v>
      </c>
      <c r="C133" s="417" t="s">
        <v>119</v>
      </c>
      <c r="D133" s="418">
        <v>32</v>
      </c>
      <c r="E133" s="422"/>
      <c r="F133" s="423">
        <f>+D133*E133</f>
        <v>0</v>
      </c>
    </row>
    <row r="134" spans="1:6" x14ac:dyDescent="0.2">
      <c r="A134" s="421"/>
      <c r="B134" s="429"/>
      <c r="C134" s="417"/>
      <c r="D134" s="418"/>
      <c r="E134" s="671"/>
      <c r="F134" s="423"/>
    </row>
    <row r="135" spans="1:6" ht="140.25" x14ac:dyDescent="0.2">
      <c r="A135" s="415">
        <f>MAX($A$14:$A134)+1</f>
        <v>11</v>
      </c>
      <c r="B135" s="416" t="s">
        <v>2845</v>
      </c>
      <c r="C135" s="424"/>
      <c r="D135" s="424"/>
      <c r="E135" s="425"/>
      <c r="F135" s="426"/>
    </row>
    <row r="136" spans="1:6" x14ac:dyDescent="0.2">
      <c r="A136" s="421" t="s">
        <v>1705</v>
      </c>
      <c r="B136" s="416" t="s">
        <v>2846</v>
      </c>
      <c r="C136" s="417" t="s">
        <v>119</v>
      </c>
      <c r="D136" s="418">
        <v>7</v>
      </c>
      <c r="E136" s="422"/>
      <c r="F136" s="423">
        <f>+D136*E136</f>
        <v>0</v>
      </c>
    </row>
    <row r="137" spans="1:6" x14ac:dyDescent="0.2">
      <c r="A137" s="421"/>
      <c r="B137" s="429"/>
      <c r="C137" s="417"/>
      <c r="D137" s="418"/>
      <c r="E137" s="671"/>
      <c r="F137" s="423"/>
    </row>
    <row r="138" spans="1:6" ht="153" x14ac:dyDescent="0.2">
      <c r="A138" s="415">
        <f>MAX($A$14:$A137)+1</f>
        <v>12</v>
      </c>
      <c r="B138" s="416" t="s">
        <v>2847</v>
      </c>
      <c r="C138" s="417"/>
      <c r="D138" s="418"/>
      <c r="E138" s="419"/>
      <c r="F138" s="423"/>
    </row>
    <row r="139" spans="1:6" x14ac:dyDescent="0.2">
      <c r="A139" s="421" t="s">
        <v>1705</v>
      </c>
      <c r="B139" s="416" t="s">
        <v>2848</v>
      </c>
      <c r="C139" s="417" t="s">
        <v>119</v>
      </c>
      <c r="D139" s="418">
        <v>25</v>
      </c>
      <c r="E139" s="422"/>
      <c r="F139" s="423">
        <f>+D139*E139</f>
        <v>0</v>
      </c>
    </row>
    <row r="140" spans="1:6" x14ac:dyDescent="0.2">
      <c r="A140" s="427"/>
      <c r="B140" s="416"/>
      <c r="C140" s="417"/>
      <c r="D140" s="418"/>
      <c r="E140" s="419"/>
      <c r="F140" s="423"/>
    </row>
    <row r="141" spans="1:6" ht="153" x14ac:dyDescent="0.2">
      <c r="A141" s="415">
        <f>MAX($A$14:$A140)+1</f>
        <v>13</v>
      </c>
      <c r="B141" s="416" t="s">
        <v>2849</v>
      </c>
      <c r="C141" s="417"/>
      <c r="D141" s="418"/>
      <c r="E141" s="419"/>
      <c r="F141" s="423"/>
    </row>
    <row r="142" spans="1:6" x14ac:dyDescent="0.2">
      <c r="A142" s="421" t="s">
        <v>1705</v>
      </c>
      <c r="B142" s="416" t="s">
        <v>2850</v>
      </c>
      <c r="C142" s="417" t="s">
        <v>119</v>
      </c>
      <c r="D142" s="418">
        <v>3</v>
      </c>
      <c r="E142" s="422"/>
      <c r="F142" s="423">
        <f>+D142*E142</f>
        <v>0</v>
      </c>
    </row>
    <row r="143" spans="1:6" x14ac:dyDescent="0.2">
      <c r="A143" s="415"/>
      <c r="B143" s="416"/>
      <c r="C143" s="417"/>
      <c r="D143" s="418"/>
      <c r="E143" s="432"/>
      <c r="F143" s="423"/>
    </row>
    <row r="144" spans="1:6" ht="114.75" x14ac:dyDescent="0.2">
      <c r="A144" s="415">
        <f>MAX($A$14:$A143)+1</f>
        <v>14</v>
      </c>
      <c r="B144" s="416" t="s">
        <v>2851</v>
      </c>
      <c r="C144" s="417"/>
      <c r="D144" s="418"/>
      <c r="E144" s="419"/>
      <c r="F144" s="423"/>
    </row>
    <row r="145" spans="1:6" ht="25.5" x14ac:dyDescent="0.2">
      <c r="A145" s="421" t="s">
        <v>1705</v>
      </c>
      <c r="B145" s="416" t="s">
        <v>2852</v>
      </c>
      <c r="C145" s="417" t="s">
        <v>119</v>
      </c>
      <c r="D145" s="418">
        <v>8</v>
      </c>
      <c r="E145" s="422"/>
      <c r="F145" s="423">
        <f>+D145*E145</f>
        <v>0</v>
      </c>
    </row>
    <row r="146" spans="1:6" x14ac:dyDescent="0.2">
      <c r="A146" s="421" t="s">
        <v>1705</v>
      </c>
      <c r="B146" s="416" t="s">
        <v>2853</v>
      </c>
      <c r="C146" s="417" t="s">
        <v>119</v>
      </c>
      <c r="D146" s="418">
        <v>8</v>
      </c>
      <c r="E146" s="422"/>
      <c r="F146" s="423">
        <f>+D146*E146</f>
        <v>0</v>
      </c>
    </row>
    <row r="147" spans="1:6" ht="25.5" x14ac:dyDescent="0.2">
      <c r="A147" s="421" t="s">
        <v>1705</v>
      </c>
      <c r="B147" s="416" t="s">
        <v>2854</v>
      </c>
      <c r="C147" s="417" t="s">
        <v>119</v>
      </c>
      <c r="D147" s="418">
        <v>8</v>
      </c>
      <c r="E147" s="422"/>
      <c r="F147" s="423">
        <f>+D147*E147</f>
        <v>0</v>
      </c>
    </row>
    <row r="148" spans="1:6" x14ac:dyDescent="0.2">
      <c r="A148" s="421" t="s">
        <v>1705</v>
      </c>
      <c r="B148" s="433" t="s">
        <v>2855</v>
      </c>
      <c r="C148" s="417" t="s">
        <v>119</v>
      </c>
      <c r="D148" s="418">
        <v>8</v>
      </c>
      <c r="E148" s="422"/>
      <c r="F148" s="423">
        <f>+D148*E148</f>
        <v>0</v>
      </c>
    </row>
    <row r="149" spans="1:6" x14ac:dyDescent="0.2">
      <c r="A149" s="421" t="s">
        <v>1705</v>
      </c>
      <c r="B149" s="434" t="s">
        <v>2856</v>
      </c>
      <c r="C149" s="273" t="s">
        <v>2003</v>
      </c>
      <c r="D149" s="418">
        <v>170</v>
      </c>
      <c r="E149" s="422"/>
      <c r="F149" s="423">
        <f>D149*E149</f>
        <v>0</v>
      </c>
    </row>
    <row r="150" spans="1:6" x14ac:dyDescent="0.2">
      <c r="A150" s="421" t="s">
        <v>1705</v>
      </c>
      <c r="B150" s="416" t="s">
        <v>2857</v>
      </c>
      <c r="C150" s="273" t="s">
        <v>2003</v>
      </c>
      <c r="D150" s="418">
        <v>170</v>
      </c>
      <c r="E150" s="422"/>
      <c r="F150" s="423">
        <f>D150*E150</f>
        <v>0</v>
      </c>
    </row>
    <row r="151" spans="1:6" x14ac:dyDescent="0.2">
      <c r="A151" s="421" t="s">
        <v>1705</v>
      </c>
      <c r="B151" s="424" t="s">
        <v>2858</v>
      </c>
      <c r="C151" s="273" t="s">
        <v>2003</v>
      </c>
      <c r="D151" s="418">
        <v>170</v>
      </c>
      <c r="E151" s="422"/>
      <c r="F151" s="423">
        <f>D151*E151</f>
        <v>0</v>
      </c>
    </row>
    <row r="152" spans="1:6" x14ac:dyDescent="0.2">
      <c r="A152" s="421" t="s">
        <v>1705</v>
      </c>
      <c r="B152" s="416" t="s">
        <v>2859</v>
      </c>
      <c r="C152" s="273" t="s">
        <v>2003</v>
      </c>
      <c r="D152" s="418">
        <v>170</v>
      </c>
      <c r="E152" s="422"/>
      <c r="F152" s="423">
        <f>D152*E152</f>
        <v>0</v>
      </c>
    </row>
    <row r="153" spans="1:6" ht="25.5" x14ac:dyDescent="0.2">
      <c r="A153" s="421" t="s">
        <v>1705</v>
      </c>
      <c r="B153" s="433" t="s">
        <v>2860</v>
      </c>
      <c r="C153" s="273" t="s">
        <v>2003</v>
      </c>
      <c r="D153" s="418">
        <v>170</v>
      </c>
      <c r="E153" s="422"/>
      <c r="F153" s="423">
        <f>D153*E153</f>
        <v>0</v>
      </c>
    </row>
    <row r="154" spans="1:6" x14ac:dyDescent="0.2">
      <c r="A154" s="415"/>
      <c r="B154" s="416"/>
      <c r="C154" s="417"/>
      <c r="D154" s="418"/>
      <c r="E154" s="432"/>
      <c r="F154" s="423"/>
    </row>
    <row r="155" spans="1:6" ht="78.75" customHeight="1" x14ac:dyDescent="0.2">
      <c r="A155" s="415">
        <f>MAX($A$14:$A154)+1</f>
        <v>15</v>
      </c>
      <c r="B155" s="416" t="s">
        <v>2861</v>
      </c>
      <c r="C155" s="417"/>
      <c r="D155" s="418"/>
      <c r="E155" s="419"/>
      <c r="F155" s="423"/>
    </row>
    <row r="156" spans="1:6" x14ac:dyDescent="0.2">
      <c r="A156" s="421" t="s">
        <v>1705</v>
      </c>
      <c r="B156" s="416" t="s">
        <v>2862</v>
      </c>
      <c r="C156" s="417" t="s">
        <v>119</v>
      </c>
      <c r="D156" s="418">
        <v>21</v>
      </c>
      <c r="E156" s="422"/>
      <c r="F156" s="423">
        <f>+D156*E156</f>
        <v>0</v>
      </c>
    </row>
    <row r="157" spans="1:6" x14ac:dyDescent="0.2">
      <c r="A157" s="421" t="s">
        <v>1705</v>
      </c>
      <c r="B157" s="416" t="s">
        <v>2863</v>
      </c>
      <c r="C157" s="417" t="s">
        <v>119</v>
      </c>
      <c r="D157" s="418">
        <v>12</v>
      </c>
      <c r="E157" s="422"/>
      <c r="F157" s="423">
        <f>+D157*E157</f>
        <v>0</v>
      </c>
    </row>
    <row r="158" spans="1:6" x14ac:dyDescent="0.2">
      <c r="A158" s="421" t="s">
        <v>1705</v>
      </c>
      <c r="B158" s="416" t="s">
        <v>2864</v>
      </c>
      <c r="C158" s="417" t="s">
        <v>119</v>
      </c>
      <c r="D158" s="418">
        <v>9</v>
      </c>
      <c r="E158" s="422"/>
      <c r="F158" s="423">
        <f>+D158*E158</f>
        <v>0</v>
      </c>
    </row>
    <row r="159" spans="1:6" x14ac:dyDescent="0.2">
      <c r="A159" s="415"/>
      <c r="B159" s="416"/>
      <c r="C159" s="417"/>
      <c r="D159" s="418"/>
      <c r="E159" s="432"/>
      <c r="F159" s="423"/>
    </row>
    <row r="160" spans="1:6" ht="75.75" customHeight="1" x14ac:dyDescent="0.2">
      <c r="A160" s="415">
        <f>MAX($A$14:$A159)+1</f>
        <v>16</v>
      </c>
      <c r="B160" s="416" t="s">
        <v>2865</v>
      </c>
      <c r="C160" s="417"/>
      <c r="D160" s="418"/>
      <c r="E160" s="419"/>
      <c r="F160" s="423"/>
    </row>
    <row r="161" spans="1:6" x14ac:dyDescent="0.2">
      <c r="A161" s="421" t="s">
        <v>1705</v>
      </c>
      <c r="B161" s="416" t="s">
        <v>2862</v>
      </c>
      <c r="C161" s="417" t="s">
        <v>119</v>
      </c>
      <c r="D161" s="418">
        <v>14</v>
      </c>
      <c r="E161" s="422"/>
      <c r="F161" s="423">
        <f>+D161*E161</f>
        <v>0</v>
      </c>
    </row>
    <row r="162" spans="1:6" x14ac:dyDescent="0.2">
      <c r="A162" s="421" t="s">
        <v>1705</v>
      </c>
      <c r="B162" s="416" t="s">
        <v>2866</v>
      </c>
      <c r="C162" s="417" t="s">
        <v>119</v>
      </c>
      <c r="D162" s="418">
        <v>14</v>
      </c>
      <c r="E162" s="422"/>
      <c r="F162" s="423">
        <f>+D162*E162</f>
        <v>0</v>
      </c>
    </row>
    <row r="163" spans="1:6" x14ac:dyDescent="0.2">
      <c r="A163" s="421"/>
      <c r="B163" s="416"/>
      <c r="C163" s="417"/>
      <c r="D163" s="418"/>
      <c r="E163" s="432"/>
      <c r="F163" s="423"/>
    </row>
    <row r="164" spans="1:6" ht="140.25" x14ac:dyDescent="0.2">
      <c r="A164" s="415">
        <f>MAX($A$14:$A163)+1</f>
        <v>17</v>
      </c>
      <c r="B164" s="416" t="s">
        <v>2867</v>
      </c>
      <c r="C164" s="417"/>
      <c r="D164" s="418"/>
      <c r="E164" s="419"/>
      <c r="F164" s="423"/>
    </row>
    <row r="165" spans="1:6" x14ac:dyDescent="0.2">
      <c r="A165" s="421" t="s">
        <v>1705</v>
      </c>
      <c r="B165" s="416" t="s">
        <v>2850</v>
      </c>
      <c r="C165" s="417" t="s">
        <v>119</v>
      </c>
      <c r="D165" s="418">
        <v>6</v>
      </c>
      <c r="E165" s="422"/>
      <c r="F165" s="423">
        <f>+D165*E165</f>
        <v>0</v>
      </c>
    </row>
    <row r="166" spans="1:6" x14ac:dyDescent="0.2">
      <c r="A166" s="415"/>
      <c r="B166" s="416"/>
      <c r="C166" s="417"/>
      <c r="D166" s="418"/>
      <c r="E166" s="432"/>
      <c r="F166" s="423"/>
    </row>
    <row r="167" spans="1:6" ht="25.5" x14ac:dyDescent="0.2">
      <c r="A167" s="415">
        <f>MAX($A$14:$A166)+1</f>
        <v>18</v>
      </c>
      <c r="B167" s="416" t="s">
        <v>2868</v>
      </c>
      <c r="C167" s="417" t="s">
        <v>38</v>
      </c>
      <c r="D167" s="418">
        <v>1</v>
      </c>
      <c r="E167" s="422"/>
      <c r="F167" s="423">
        <f>+E167*D167</f>
        <v>0</v>
      </c>
    </row>
    <row r="168" spans="1:6" x14ac:dyDescent="0.2">
      <c r="A168" s="415"/>
      <c r="B168" s="416"/>
      <c r="C168" s="417"/>
      <c r="D168" s="418"/>
      <c r="E168" s="432"/>
      <c r="F168" s="423"/>
    </row>
    <row r="169" spans="1:6" x14ac:dyDescent="0.2">
      <c r="A169" s="415">
        <f>MAX($A$14:$A168)+1</f>
        <v>19</v>
      </c>
      <c r="B169" s="416" t="s">
        <v>2869</v>
      </c>
      <c r="C169" s="417" t="s">
        <v>0</v>
      </c>
      <c r="D169" s="418">
        <v>120</v>
      </c>
      <c r="E169" s="422"/>
      <c r="F169" s="423">
        <f>+E169*D169</f>
        <v>0</v>
      </c>
    </row>
    <row r="170" spans="1:6" x14ac:dyDescent="0.2">
      <c r="A170" s="415"/>
      <c r="B170" s="416"/>
      <c r="C170" s="417"/>
      <c r="D170" s="418"/>
      <c r="E170" s="419"/>
      <c r="F170" s="423"/>
    </row>
    <row r="171" spans="1:6" x14ac:dyDescent="0.2">
      <c r="A171" s="415">
        <f>MAX($A$14:$A170)+1</f>
        <v>20</v>
      </c>
      <c r="B171" s="416" t="s">
        <v>2870</v>
      </c>
      <c r="C171" s="417" t="s">
        <v>38</v>
      </c>
      <c r="D171" s="418">
        <v>1</v>
      </c>
      <c r="E171" s="422"/>
      <c r="F171" s="423">
        <f>+D171*E171</f>
        <v>0</v>
      </c>
    </row>
    <row r="172" spans="1:6" x14ac:dyDescent="0.2">
      <c r="A172" s="415"/>
      <c r="B172" s="416"/>
      <c r="C172" s="417"/>
      <c r="D172" s="418"/>
      <c r="E172" s="419"/>
      <c r="F172" s="423"/>
    </row>
    <row r="173" spans="1:6" x14ac:dyDescent="0.2">
      <c r="A173" s="415">
        <f>MAX($A$14:$A172)+1</f>
        <v>21</v>
      </c>
      <c r="B173" s="416" t="s">
        <v>2871</v>
      </c>
      <c r="C173" s="417" t="s">
        <v>38</v>
      </c>
      <c r="D173" s="418">
        <v>1</v>
      </c>
      <c r="E173" s="422"/>
      <c r="F173" s="423">
        <f>+D173*E173</f>
        <v>0</v>
      </c>
    </row>
    <row r="174" spans="1:6" x14ac:dyDescent="0.2">
      <c r="A174" s="415"/>
      <c r="B174" s="416"/>
      <c r="C174" s="417"/>
      <c r="D174" s="418"/>
      <c r="E174" s="419"/>
      <c r="F174" s="428"/>
    </row>
    <row r="175" spans="1:6" x14ac:dyDescent="0.2">
      <c r="A175" s="415">
        <f>MAX($A$14:$A174)+1</f>
        <v>22</v>
      </c>
      <c r="B175" s="416" t="s">
        <v>2872</v>
      </c>
      <c r="C175" s="435" t="s">
        <v>1393</v>
      </c>
      <c r="D175" s="436">
        <v>5</v>
      </c>
      <c r="E175" s="419"/>
      <c r="F175" s="428">
        <f>SUM(F86:F174)*D175%</f>
        <v>0</v>
      </c>
    </row>
    <row r="176" spans="1:6" x14ac:dyDescent="0.2">
      <c r="A176" s="415"/>
      <c r="B176" s="416"/>
      <c r="C176" s="435"/>
      <c r="D176" s="436"/>
      <c r="E176" s="419"/>
      <c r="F176" s="428"/>
    </row>
    <row r="177" spans="1:6" x14ac:dyDescent="0.2">
      <c r="A177" s="415">
        <f>MAX($A$14:$A176)+1</f>
        <v>23</v>
      </c>
      <c r="B177" s="437" t="s">
        <v>2873</v>
      </c>
      <c r="C177" s="435" t="s">
        <v>1393</v>
      </c>
      <c r="D177" s="436">
        <v>3</v>
      </c>
      <c r="E177" s="419"/>
      <c r="F177" s="428">
        <f>SUM(F86:F175)*D177%</f>
        <v>0</v>
      </c>
    </row>
    <row r="178" spans="1:6" ht="13.5" thickBot="1" x14ac:dyDescent="0.25">
      <c r="A178" s="438"/>
      <c r="B178" s="439"/>
      <c r="C178" s="440"/>
      <c r="D178" s="441"/>
      <c r="E178" s="442"/>
      <c r="F178" s="443"/>
    </row>
    <row r="179" spans="1:6" ht="13.5" thickTop="1" x14ac:dyDescent="0.2">
      <c r="A179" s="344"/>
      <c r="B179" s="231"/>
      <c r="C179" s="248"/>
      <c r="D179" s="249"/>
      <c r="E179" s="666"/>
      <c r="F179" s="373"/>
    </row>
    <row r="180" spans="1:6" x14ac:dyDescent="0.2">
      <c r="A180" s="389" t="s">
        <v>1774</v>
      </c>
      <c r="B180" s="241" t="s">
        <v>33</v>
      </c>
      <c r="C180" s="242"/>
      <c r="D180" s="245"/>
      <c r="E180" s="308"/>
      <c r="F180" s="444">
        <f>SUBTOTAL(9,F185:F198)</f>
        <v>0</v>
      </c>
    </row>
    <row r="181" spans="1:6" x14ac:dyDescent="0.2">
      <c r="A181" s="389"/>
      <c r="B181" s="241" t="s">
        <v>2874</v>
      </c>
      <c r="C181" s="242"/>
      <c r="D181" s="245"/>
      <c r="E181" s="308"/>
      <c r="F181" s="234"/>
    </row>
    <row r="182" spans="1:6" x14ac:dyDescent="0.2">
      <c r="A182" s="390"/>
      <c r="B182" s="236"/>
      <c r="C182" s="233"/>
      <c r="D182" s="233"/>
      <c r="E182" s="308"/>
      <c r="F182" s="234"/>
    </row>
    <row r="183" spans="1:6" x14ac:dyDescent="0.2">
      <c r="A183" s="410"/>
      <c r="B183" s="410" t="s">
        <v>1806</v>
      </c>
      <c r="C183" s="411" t="s">
        <v>1807</v>
      </c>
      <c r="D183" s="411" t="s">
        <v>1808</v>
      </c>
      <c r="E183" s="461" t="s">
        <v>1809</v>
      </c>
      <c r="F183" s="445" t="s">
        <v>1772</v>
      </c>
    </row>
    <row r="184" spans="1:6" x14ac:dyDescent="0.2">
      <c r="A184" s="391"/>
      <c r="B184" s="446"/>
      <c r="C184" s="233"/>
      <c r="D184" s="233"/>
      <c r="E184" s="308"/>
      <c r="F184" s="234"/>
    </row>
    <row r="185" spans="1:6" x14ac:dyDescent="0.2">
      <c r="A185" s="447">
        <f>MAX($A$167:$A184)+1</f>
        <v>24</v>
      </c>
      <c r="B185" s="446" t="s">
        <v>2875</v>
      </c>
      <c r="C185" s="448" t="s">
        <v>2003</v>
      </c>
      <c r="D185" s="449">
        <v>40</v>
      </c>
      <c r="E185" s="450"/>
      <c r="F185" s="451">
        <f>+E185*D185</f>
        <v>0</v>
      </c>
    </row>
    <row r="186" spans="1:6" x14ac:dyDescent="0.2">
      <c r="A186" s="447"/>
      <c r="B186" s="446"/>
      <c r="C186" s="448"/>
      <c r="D186" s="449"/>
      <c r="E186" s="532"/>
      <c r="F186" s="451"/>
    </row>
    <row r="187" spans="1:6" x14ac:dyDescent="0.2">
      <c r="A187" s="447">
        <f>MAX($A$167:$A186)+1</f>
        <v>25</v>
      </c>
      <c r="B187" s="446" t="s">
        <v>2876</v>
      </c>
      <c r="C187" s="448" t="s">
        <v>2003</v>
      </c>
      <c r="D187" s="449">
        <v>80</v>
      </c>
      <c r="E187" s="450"/>
      <c r="F187" s="451">
        <f>+E187*D187</f>
        <v>0</v>
      </c>
    </row>
    <row r="188" spans="1:6" x14ac:dyDescent="0.2">
      <c r="A188" s="447"/>
      <c r="B188" s="446"/>
      <c r="C188" s="448"/>
      <c r="D188" s="449"/>
      <c r="E188" s="532"/>
      <c r="F188" s="451"/>
    </row>
    <row r="189" spans="1:6" ht="25.5" x14ac:dyDescent="0.2">
      <c r="A189" s="447">
        <f>MAX($A$167:$A188)+1</f>
        <v>26</v>
      </c>
      <c r="B189" s="394" t="s">
        <v>2877</v>
      </c>
      <c r="C189" s="240" t="s">
        <v>2003</v>
      </c>
      <c r="D189" s="453">
        <v>30</v>
      </c>
      <c r="E189" s="450"/>
      <c r="F189" s="451">
        <f>+E189*D189</f>
        <v>0</v>
      </c>
    </row>
    <row r="190" spans="1:6" x14ac:dyDescent="0.2">
      <c r="A190" s="391"/>
      <c r="B190" s="446"/>
      <c r="C190" s="448"/>
      <c r="D190" s="449"/>
      <c r="E190" s="532"/>
      <c r="F190" s="451"/>
    </row>
    <row r="191" spans="1:6" ht="80.25" customHeight="1" x14ac:dyDescent="0.2">
      <c r="A191" s="447">
        <f>MAX($A$167:$A190)+1</f>
        <v>27</v>
      </c>
      <c r="B191" s="446" t="s">
        <v>2878</v>
      </c>
      <c r="C191" s="448" t="s">
        <v>2003</v>
      </c>
      <c r="D191" s="449">
        <v>120</v>
      </c>
      <c r="E191" s="450"/>
      <c r="F191" s="451">
        <f>+E191*D191</f>
        <v>0</v>
      </c>
    </row>
    <row r="192" spans="1:6" x14ac:dyDescent="0.2">
      <c r="A192" s="391"/>
      <c r="B192" s="446"/>
      <c r="C192" s="448"/>
      <c r="D192" s="449"/>
      <c r="E192" s="532"/>
      <c r="F192" s="451"/>
    </row>
    <row r="193" spans="1:6" ht="67.5" customHeight="1" x14ac:dyDescent="0.2">
      <c r="A193" s="447">
        <f>MAX($A$167:$A192)+1</f>
        <v>28</v>
      </c>
      <c r="B193" s="446" t="s">
        <v>2879</v>
      </c>
      <c r="C193" s="448" t="s">
        <v>119</v>
      </c>
      <c r="D193" s="449">
        <v>4</v>
      </c>
      <c r="E193" s="450"/>
      <c r="F193" s="451">
        <f>+D193*E193</f>
        <v>0</v>
      </c>
    </row>
    <row r="194" spans="1:6" x14ac:dyDescent="0.2">
      <c r="A194" s="391"/>
      <c r="B194" s="446"/>
      <c r="C194" s="448"/>
      <c r="D194" s="449"/>
      <c r="E194" s="532"/>
      <c r="F194" s="426"/>
    </row>
    <row r="195" spans="1:6" ht="63.75" customHeight="1" x14ac:dyDescent="0.2">
      <c r="A195" s="447">
        <f>MAX($A$167:$A194)+1</f>
        <v>29</v>
      </c>
      <c r="B195" s="446" t="s">
        <v>2880</v>
      </c>
      <c r="C195" s="448" t="s">
        <v>119</v>
      </c>
      <c r="D195" s="449">
        <v>1</v>
      </c>
      <c r="E195" s="450"/>
      <c r="F195" s="451">
        <f>+D195*E195</f>
        <v>0</v>
      </c>
    </row>
    <row r="196" spans="1:6" x14ac:dyDescent="0.2">
      <c r="A196" s="447"/>
      <c r="B196" s="446"/>
      <c r="C196" s="448"/>
      <c r="D196" s="449"/>
      <c r="E196" s="532"/>
      <c r="F196" s="426"/>
    </row>
    <row r="197" spans="1:6" x14ac:dyDescent="0.2">
      <c r="A197" s="447">
        <f>MAX($A$167:$A196)+1</f>
        <v>30</v>
      </c>
      <c r="B197" s="454" t="s">
        <v>2872</v>
      </c>
      <c r="C197" s="448" t="s">
        <v>1393</v>
      </c>
      <c r="D197" s="449">
        <v>5</v>
      </c>
      <c r="E197" s="450"/>
      <c r="F197" s="451">
        <f>SUM(F185:F196)*D197%</f>
        <v>0</v>
      </c>
    </row>
    <row r="198" spans="1:6" ht="13.5" thickBot="1" x14ac:dyDescent="0.25">
      <c r="A198" s="455"/>
      <c r="B198" s="456"/>
      <c r="C198" s="457"/>
      <c r="D198" s="457"/>
      <c r="E198" s="672"/>
      <c r="F198" s="459"/>
    </row>
    <row r="199" spans="1:6" ht="13.5" thickTop="1" x14ac:dyDescent="0.2">
      <c r="A199" s="344"/>
      <c r="B199" s="231"/>
      <c r="C199" s="248"/>
      <c r="D199" s="249"/>
      <c r="E199" s="666"/>
      <c r="F199" s="373"/>
    </row>
    <row r="200" spans="1:6" x14ac:dyDescent="0.2">
      <c r="A200" s="389" t="s">
        <v>1775</v>
      </c>
      <c r="B200" s="460" t="s">
        <v>2881</v>
      </c>
      <c r="C200" s="242"/>
      <c r="D200" s="245"/>
      <c r="E200" s="308"/>
      <c r="F200" s="444">
        <f>SUBTOTAL(9,F204:F341)</f>
        <v>0</v>
      </c>
    </row>
    <row r="201" spans="1:6" x14ac:dyDescent="0.2">
      <c r="A201" s="390"/>
      <c r="B201" s="241" t="s">
        <v>2813</v>
      </c>
      <c r="C201" s="233"/>
      <c r="D201" s="233"/>
      <c r="E201" s="308"/>
      <c r="F201" s="234"/>
    </row>
    <row r="202" spans="1:6" x14ac:dyDescent="0.2">
      <c r="A202" s="390"/>
      <c r="B202" s="241"/>
      <c r="C202" s="233"/>
      <c r="D202" s="233"/>
      <c r="E202" s="308"/>
      <c r="F202" s="234"/>
    </row>
    <row r="203" spans="1:6" x14ac:dyDescent="0.2">
      <c r="A203" s="410"/>
      <c r="B203" s="410" t="s">
        <v>1806</v>
      </c>
      <c r="C203" s="411" t="s">
        <v>1807</v>
      </c>
      <c r="D203" s="411" t="s">
        <v>1808</v>
      </c>
      <c r="E203" s="461" t="s">
        <v>1809</v>
      </c>
      <c r="F203" s="445" t="s">
        <v>1772</v>
      </c>
    </row>
    <row r="204" spans="1:6" x14ac:dyDescent="0.2">
      <c r="A204" s="391"/>
      <c r="B204" s="232"/>
      <c r="C204" s="233"/>
      <c r="D204" s="233"/>
      <c r="E204" s="308"/>
      <c r="F204" s="234"/>
    </row>
    <row r="205" spans="1:6" ht="25.5" x14ac:dyDescent="0.2">
      <c r="A205" s="447">
        <f>MAX($A$187:$A204)+1</f>
        <v>31</v>
      </c>
      <c r="B205" s="429" t="s">
        <v>2882</v>
      </c>
      <c r="C205" s="462"/>
      <c r="D205" s="463"/>
      <c r="E205" s="419"/>
      <c r="F205" s="451"/>
    </row>
    <row r="206" spans="1:6" x14ac:dyDescent="0.2">
      <c r="A206" s="464" t="s">
        <v>1705</v>
      </c>
      <c r="B206" s="429" t="s">
        <v>2883</v>
      </c>
      <c r="C206" s="462" t="s">
        <v>2003</v>
      </c>
      <c r="D206" s="463">
        <v>1140</v>
      </c>
      <c r="E206" s="450"/>
      <c r="F206" s="278">
        <f t="shared" ref="F206:F212" si="1">+D206*E206</f>
        <v>0</v>
      </c>
    </row>
    <row r="207" spans="1:6" x14ac:dyDescent="0.2">
      <c r="A207" s="464" t="s">
        <v>1705</v>
      </c>
      <c r="B207" s="429" t="s">
        <v>2884</v>
      </c>
      <c r="C207" s="462" t="s">
        <v>2003</v>
      </c>
      <c r="D207" s="463">
        <v>720</v>
      </c>
      <c r="E207" s="450"/>
      <c r="F207" s="278">
        <f t="shared" si="1"/>
        <v>0</v>
      </c>
    </row>
    <row r="208" spans="1:6" x14ac:dyDescent="0.2">
      <c r="A208" s="464" t="s">
        <v>1705</v>
      </c>
      <c r="B208" s="429" t="s">
        <v>2885</v>
      </c>
      <c r="C208" s="462" t="s">
        <v>2003</v>
      </c>
      <c r="D208" s="463">
        <v>150</v>
      </c>
      <c r="E208" s="450"/>
      <c r="F208" s="278">
        <f t="shared" si="1"/>
        <v>0</v>
      </c>
    </row>
    <row r="209" spans="1:6" x14ac:dyDescent="0.2">
      <c r="A209" s="464" t="s">
        <v>1705</v>
      </c>
      <c r="B209" s="429" t="s">
        <v>2886</v>
      </c>
      <c r="C209" s="462" t="s">
        <v>2003</v>
      </c>
      <c r="D209" s="463">
        <v>170</v>
      </c>
      <c r="E209" s="450"/>
      <c r="F209" s="278">
        <f t="shared" si="1"/>
        <v>0</v>
      </c>
    </row>
    <row r="210" spans="1:6" x14ac:dyDescent="0.2">
      <c r="A210" s="464" t="s">
        <v>1705</v>
      </c>
      <c r="B210" s="429" t="s">
        <v>2887</v>
      </c>
      <c r="C210" s="462" t="s">
        <v>2003</v>
      </c>
      <c r="D210" s="463">
        <v>60</v>
      </c>
      <c r="E210" s="450"/>
      <c r="F210" s="278">
        <f t="shared" si="1"/>
        <v>0</v>
      </c>
    </row>
    <row r="211" spans="1:6" x14ac:dyDescent="0.2">
      <c r="A211" s="464" t="s">
        <v>1705</v>
      </c>
      <c r="B211" s="429" t="s">
        <v>2888</v>
      </c>
      <c r="C211" s="462" t="s">
        <v>2003</v>
      </c>
      <c r="D211" s="463">
        <v>220</v>
      </c>
      <c r="E211" s="450"/>
      <c r="F211" s="278">
        <f t="shared" si="1"/>
        <v>0</v>
      </c>
    </row>
    <row r="212" spans="1:6" x14ac:dyDescent="0.2">
      <c r="A212" s="464" t="s">
        <v>1705</v>
      </c>
      <c r="B212" s="429" t="s">
        <v>2889</v>
      </c>
      <c r="C212" s="462" t="s">
        <v>2003</v>
      </c>
      <c r="D212" s="463">
        <v>40</v>
      </c>
      <c r="E212" s="450"/>
      <c r="F212" s="278">
        <f t="shared" si="1"/>
        <v>0</v>
      </c>
    </row>
    <row r="213" spans="1:6" x14ac:dyDescent="0.2">
      <c r="A213" s="464"/>
      <c r="B213" s="429"/>
      <c r="C213" s="462"/>
      <c r="D213" s="463"/>
      <c r="E213" s="419"/>
      <c r="F213" s="278"/>
    </row>
    <row r="214" spans="1:6" x14ac:dyDescent="0.2">
      <c r="A214" s="464" t="s">
        <v>1705</v>
      </c>
      <c r="B214" s="429" t="s">
        <v>2890</v>
      </c>
      <c r="C214" s="462" t="s">
        <v>2003</v>
      </c>
      <c r="D214" s="463">
        <v>180</v>
      </c>
      <c r="E214" s="450"/>
      <c r="F214" s="278">
        <f>+E214*D214</f>
        <v>0</v>
      </c>
    </row>
    <row r="215" spans="1:6" x14ac:dyDescent="0.2">
      <c r="A215" s="464" t="s">
        <v>1705</v>
      </c>
      <c r="B215" s="429" t="s">
        <v>2891</v>
      </c>
      <c r="C215" s="462" t="s">
        <v>2003</v>
      </c>
      <c r="D215" s="463">
        <v>450</v>
      </c>
      <c r="E215" s="450"/>
      <c r="F215" s="278">
        <f>+E215*D215</f>
        <v>0</v>
      </c>
    </row>
    <row r="216" spans="1:6" x14ac:dyDescent="0.2">
      <c r="A216" s="464"/>
      <c r="B216" s="465"/>
      <c r="C216" s="462"/>
      <c r="D216" s="463"/>
      <c r="E216" s="277"/>
      <c r="F216" s="278"/>
    </row>
    <row r="217" spans="1:6" x14ac:dyDescent="0.2">
      <c r="A217" s="447">
        <f>MAX($A$187:$A216)+1</f>
        <v>32</v>
      </c>
      <c r="B217" s="429" t="s">
        <v>2892</v>
      </c>
      <c r="C217" s="462"/>
      <c r="D217" s="463"/>
      <c r="E217" s="277"/>
      <c r="F217" s="278"/>
    </row>
    <row r="218" spans="1:6" x14ac:dyDescent="0.2">
      <c r="A218" s="464"/>
      <c r="B218" s="466"/>
      <c r="C218" s="467"/>
      <c r="D218" s="463"/>
      <c r="E218" s="468"/>
      <c r="F218" s="278"/>
    </row>
    <row r="219" spans="1:6" x14ac:dyDescent="0.2">
      <c r="A219" s="464" t="s">
        <v>1705</v>
      </c>
      <c r="B219" s="433" t="s">
        <v>2893</v>
      </c>
      <c r="C219" s="469" t="s">
        <v>2003</v>
      </c>
      <c r="D219" s="470">
        <v>270</v>
      </c>
      <c r="E219" s="450"/>
      <c r="F219" s="451">
        <f>D219*E219</f>
        <v>0</v>
      </c>
    </row>
    <row r="220" spans="1:6" x14ac:dyDescent="0.2">
      <c r="A220" s="464" t="s">
        <v>1705</v>
      </c>
      <c r="B220" s="466" t="s">
        <v>2894</v>
      </c>
      <c r="C220" s="467" t="s">
        <v>2003</v>
      </c>
      <c r="D220" s="463">
        <v>20</v>
      </c>
      <c r="E220" s="450"/>
      <c r="F220" s="278">
        <f>+E220*D220</f>
        <v>0</v>
      </c>
    </row>
    <row r="221" spans="1:6" x14ac:dyDescent="0.2">
      <c r="A221" s="464" t="s">
        <v>1705</v>
      </c>
      <c r="B221" s="466" t="s">
        <v>2895</v>
      </c>
      <c r="C221" s="467" t="s">
        <v>2003</v>
      </c>
      <c r="D221" s="463">
        <v>280</v>
      </c>
      <c r="E221" s="450"/>
      <c r="F221" s="278">
        <f>+E221*D221</f>
        <v>0</v>
      </c>
    </row>
    <row r="222" spans="1:6" x14ac:dyDescent="0.2">
      <c r="A222" s="464" t="s">
        <v>1705</v>
      </c>
      <c r="B222" s="466" t="s">
        <v>2896</v>
      </c>
      <c r="C222" s="467" t="s">
        <v>2003</v>
      </c>
      <c r="D222" s="463">
        <v>420</v>
      </c>
      <c r="E222" s="450"/>
      <c r="F222" s="278">
        <f>+E222*D222</f>
        <v>0</v>
      </c>
    </row>
    <row r="223" spans="1:6" ht="25.5" x14ac:dyDescent="0.2">
      <c r="A223" s="471" t="s">
        <v>1705</v>
      </c>
      <c r="B223" s="466" t="s">
        <v>2897</v>
      </c>
      <c r="C223" s="467" t="s">
        <v>119</v>
      </c>
      <c r="D223" s="463">
        <v>75</v>
      </c>
      <c r="E223" s="450"/>
      <c r="F223" s="278">
        <f>+E223*D223</f>
        <v>0</v>
      </c>
    </row>
    <row r="224" spans="1:6" x14ac:dyDescent="0.2">
      <c r="A224" s="464"/>
      <c r="B224" s="466"/>
      <c r="C224" s="467"/>
      <c r="D224" s="463"/>
      <c r="E224" s="468"/>
      <c r="F224" s="278"/>
    </row>
    <row r="225" spans="1:6" x14ac:dyDescent="0.2">
      <c r="A225" s="447">
        <f>MAX($A$187:$A224)+1</f>
        <v>33</v>
      </c>
      <c r="B225" s="466" t="s">
        <v>2898</v>
      </c>
      <c r="C225" s="467"/>
      <c r="D225" s="463"/>
      <c r="E225" s="468"/>
      <c r="F225" s="278"/>
    </row>
    <row r="226" spans="1:6" x14ac:dyDescent="0.2">
      <c r="A226" s="464"/>
      <c r="B226" s="466"/>
      <c r="C226" s="467"/>
      <c r="D226" s="467"/>
      <c r="E226" s="468"/>
      <c r="F226" s="278"/>
    </row>
    <row r="227" spans="1:6" x14ac:dyDescent="0.2">
      <c r="A227" s="464" t="s">
        <v>1705</v>
      </c>
      <c r="B227" s="466" t="s">
        <v>2899</v>
      </c>
      <c r="C227" s="467" t="s">
        <v>2003</v>
      </c>
      <c r="D227" s="467">
        <v>3200</v>
      </c>
      <c r="E227" s="450"/>
      <c r="F227" s="278">
        <f t="shared" ref="F227:F233" si="2">+D227*E227</f>
        <v>0</v>
      </c>
    </row>
    <row r="228" spans="1:6" x14ac:dyDescent="0.2">
      <c r="A228" s="464" t="s">
        <v>1705</v>
      </c>
      <c r="B228" s="466" t="s">
        <v>2900</v>
      </c>
      <c r="C228" s="467" t="s">
        <v>2003</v>
      </c>
      <c r="D228" s="467">
        <v>320</v>
      </c>
      <c r="E228" s="450"/>
      <c r="F228" s="278">
        <f t="shared" si="2"/>
        <v>0</v>
      </c>
    </row>
    <row r="229" spans="1:6" x14ac:dyDescent="0.2">
      <c r="A229" s="464" t="s">
        <v>1705</v>
      </c>
      <c r="B229" s="466" t="s">
        <v>2901</v>
      </c>
      <c r="C229" s="467" t="s">
        <v>2003</v>
      </c>
      <c r="D229" s="467">
        <v>60</v>
      </c>
      <c r="E229" s="450"/>
      <c r="F229" s="278">
        <f t="shared" si="2"/>
        <v>0</v>
      </c>
    </row>
    <row r="230" spans="1:6" x14ac:dyDescent="0.2">
      <c r="A230" s="464" t="s">
        <v>1705</v>
      </c>
      <c r="B230" s="466" t="s">
        <v>2902</v>
      </c>
      <c r="C230" s="467" t="s">
        <v>2003</v>
      </c>
      <c r="D230" s="467">
        <v>240</v>
      </c>
      <c r="E230" s="450"/>
      <c r="F230" s="278">
        <f t="shared" si="2"/>
        <v>0</v>
      </c>
    </row>
    <row r="231" spans="1:6" x14ac:dyDescent="0.2">
      <c r="A231" s="464" t="s">
        <v>1705</v>
      </c>
      <c r="B231" s="466" t="s">
        <v>2903</v>
      </c>
      <c r="C231" s="467" t="s">
        <v>2003</v>
      </c>
      <c r="D231" s="467">
        <v>210</v>
      </c>
      <c r="E231" s="450"/>
      <c r="F231" s="278">
        <f t="shared" si="2"/>
        <v>0</v>
      </c>
    </row>
    <row r="232" spans="1:6" x14ac:dyDescent="0.2">
      <c r="A232" s="464" t="s">
        <v>1705</v>
      </c>
      <c r="B232" s="466" t="s">
        <v>2904</v>
      </c>
      <c r="C232" s="467" t="s">
        <v>2003</v>
      </c>
      <c r="D232" s="467">
        <v>40</v>
      </c>
      <c r="E232" s="450"/>
      <c r="F232" s="278">
        <f t="shared" si="2"/>
        <v>0</v>
      </c>
    </row>
    <row r="233" spans="1:6" x14ac:dyDescent="0.2">
      <c r="A233" s="464" t="s">
        <v>1705</v>
      </c>
      <c r="B233" s="466" t="s">
        <v>2905</v>
      </c>
      <c r="C233" s="467" t="s">
        <v>2003</v>
      </c>
      <c r="D233" s="467">
        <v>70</v>
      </c>
      <c r="E233" s="450"/>
      <c r="F233" s="278">
        <f t="shared" si="2"/>
        <v>0</v>
      </c>
    </row>
    <row r="234" spans="1:6" x14ac:dyDescent="0.2">
      <c r="A234" s="464" t="s">
        <v>1705</v>
      </c>
      <c r="B234" s="472" t="s">
        <v>2906</v>
      </c>
      <c r="C234" s="473" t="s">
        <v>2003</v>
      </c>
      <c r="D234" s="474">
        <v>15</v>
      </c>
      <c r="E234" s="475"/>
      <c r="F234" s="476">
        <f>+D234*E234</f>
        <v>0</v>
      </c>
    </row>
    <row r="235" spans="1:6" x14ac:dyDescent="0.2">
      <c r="A235" s="464"/>
      <c r="B235" s="477"/>
      <c r="C235" s="467"/>
      <c r="D235" s="467"/>
      <c r="E235" s="468"/>
      <c r="F235" s="278"/>
    </row>
    <row r="236" spans="1:6" ht="25.5" x14ac:dyDescent="0.2">
      <c r="A236" s="447">
        <f>MAX($A$187:$A235)+1</f>
        <v>34</v>
      </c>
      <c r="B236" s="477" t="s">
        <v>2907</v>
      </c>
      <c r="C236" s="467" t="s">
        <v>2003</v>
      </c>
      <c r="D236" s="467">
        <v>80</v>
      </c>
      <c r="E236" s="450"/>
      <c r="F236" s="278">
        <f>E236*D236</f>
        <v>0</v>
      </c>
    </row>
    <row r="237" spans="1:6" x14ac:dyDescent="0.2">
      <c r="A237" s="464"/>
      <c r="B237" s="477"/>
      <c r="C237" s="467"/>
      <c r="D237" s="467"/>
      <c r="E237" s="468"/>
      <c r="F237" s="278"/>
    </row>
    <row r="238" spans="1:6" ht="25.5" x14ac:dyDescent="0.2">
      <c r="A238" s="447">
        <f>MAX($A$187:$A237)+1</f>
        <v>35</v>
      </c>
      <c r="B238" s="477" t="s">
        <v>2908</v>
      </c>
      <c r="C238" s="467" t="s">
        <v>2003</v>
      </c>
      <c r="D238" s="467">
        <v>90</v>
      </c>
      <c r="E238" s="450"/>
      <c r="F238" s="278">
        <f>E238*D238</f>
        <v>0</v>
      </c>
    </row>
    <row r="239" spans="1:6" x14ac:dyDescent="0.2">
      <c r="A239" s="464"/>
      <c r="B239" s="477"/>
      <c r="C239" s="467"/>
      <c r="D239" s="467"/>
      <c r="E239" s="468"/>
      <c r="F239" s="278"/>
    </row>
    <row r="240" spans="1:6" ht="63" customHeight="1" x14ac:dyDescent="0.2">
      <c r="A240" s="447">
        <f>MAX($A$187:$A239)+1</f>
        <v>36</v>
      </c>
      <c r="B240" s="725" t="s">
        <v>2909</v>
      </c>
      <c r="C240" s="467" t="s">
        <v>119</v>
      </c>
      <c r="D240" s="467">
        <v>38</v>
      </c>
      <c r="E240" s="450"/>
      <c r="F240" s="278">
        <f>+E240*D240</f>
        <v>0</v>
      </c>
    </row>
    <row r="241" spans="1:6" x14ac:dyDescent="0.2">
      <c r="A241" s="478"/>
      <c r="B241" s="477"/>
      <c r="C241" s="467"/>
      <c r="D241" s="467"/>
      <c r="E241" s="468"/>
      <c r="F241" s="278"/>
    </row>
    <row r="242" spans="1:6" ht="35.25" customHeight="1" x14ac:dyDescent="0.2">
      <c r="A242" s="447">
        <f>MAX($A$187:$A241)+1</f>
        <v>37</v>
      </c>
      <c r="B242" s="725" t="s">
        <v>2910</v>
      </c>
      <c r="C242" s="467" t="s">
        <v>119</v>
      </c>
      <c r="D242" s="467">
        <v>22</v>
      </c>
      <c r="E242" s="450"/>
      <c r="F242" s="278">
        <f>+E242*D242</f>
        <v>0</v>
      </c>
    </row>
    <row r="243" spans="1:6" x14ac:dyDescent="0.2">
      <c r="A243" s="478"/>
      <c r="B243" s="477"/>
      <c r="C243" s="467"/>
      <c r="D243" s="467"/>
      <c r="E243" s="468"/>
      <c r="F243" s="278"/>
    </row>
    <row r="244" spans="1:6" ht="51" x14ac:dyDescent="0.2">
      <c r="A244" s="447">
        <f>MAX($A$187:$A243)+1</f>
        <v>38</v>
      </c>
      <c r="B244" s="466" t="s">
        <v>2911</v>
      </c>
      <c r="C244" s="467" t="s">
        <v>119</v>
      </c>
      <c r="D244" s="467">
        <v>10</v>
      </c>
      <c r="E244" s="450"/>
      <c r="F244" s="278">
        <f>+E244*D244</f>
        <v>0</v>
      </c>
    </row>
    <row r="245" spans="1:6" x14ac:dyDescent="0.2">
      <c r="A245" s="478"/>
      <c r="B245" s="466"/>
      <c r="C245" s="467"/>
      <c r="D245" s="467"/>
      <c r="E245" s="468"/>
      <c r="F245" s="278"/>
    </row>
    <row r="246" spans="1:6" ht="51" x14ac:dyDescent="0.2">
      <c r="A246" s="447">
        <f>MAX($A$187:$A245)+1</f>
        <v>39</v>
      </c>
      <c r="B246" s="466" t="s">
        <v>2912</v>
      </c>
      <c r="C246" s="467" t="s">
        <v>119</v>
      </c>
      <c r="D246" s="467">
        <v>1</v>
      </c>
      <c r="E246" s="450"/>
      <c r="F246" s="278">
        <f>+E246*D246</f>
        <v>0</v>
      </c>
    </row>
    <row r="247" spans="1:6" x14ac:dyDescent="0.2">
      <c r="A247" s="478"/>
      <c r="B247" s="466"/>
      <c r="C247" s="467"/>
      <c r="D247" s="467"/>
      <c r="E247" s="468"/>
      <c r="F247" s="278"/>
    </row>
    <row r="248" spans="1:6" ht="51" x14ac:dyDescent="0.2">
      <c r="A248" s="447">
        <f>MAX($A$187:$A247)+1</f>
        <v>40</v>
      </c>
      <c r="B248" s="466" t="s">
        <v>2913</v>
      </c>
      <c r="C248" s="467" t="s">
        <v>119</v>
      </c>
      <c r="D248" s="467">
        <v>25</v>
      </c>
      <c r="E248" s="450"/>
      <c r="F248" s="451">
        <f>+E248*D248</f>
        <v>0</v>
      </c>
    </row>
    <row r="249" spans="1:6" x14ac:dyDescent="0.2">
      <c r="A249" s="478"/>
      <c r="B249" s="466"/>
      <c r="C249" s="467"/>
      <c r="D249" s="467"/>
      <c r="E249" s="468"/>
      <c r="F249" s="451"/>
    </row>
    <row r="250" spans="1:6" ht="38.25" x14ac:dyDescent="0.2">
      <c r="A250" s="447">
        <f>MAX($A$187:$A249)+1</f>
        <v>41</v>
      </c>
      <c r="B250" s="466" t="s">
        <v>2914</v>
      </c>
      <c r="C250" s="467" t="s">
        <v>119</v>
      </c>
      <c r="D250" s="467">
        <v>41</v>
      </c>
      <c r="E250" s="450"/>
      <c r="F250" s="451">
        <f>+E250*D250</f>
        <v>0</v>
      </c>
    </row>
    <row r="251" spans="1:6" x14ac:dyDescent="0.2">
      <c r="A251" s="478"/>
      <c r="B251" s="466"/>
      <c r="C251" s="467"/>
      <c r="D251" s="467"/>
      <c r="E251" s="468"/>
      <c r="F251" s="451"/>
    </row>
    <row r="252" spans="1:6" x14ac:dyDescent="0.2">
      <c r="A252" s="447">
        <f>MAX($A$187:$A251)+1</f>
        <v>42</v>
      </c>
      <c r="B252" s="466" t="s">
        <v>2915</v>
      </c>
      <c r="C252" s="467" t="s">
        <v>119</v>
      </c>
      <c r="D252" s="467">
        <v>1</v>
      </c>
      <c r="E252" s="450"/>
      <c r="F252" s="451">
        <f>+E252*D252</f>
        <v>0</v>
      </c>
    </row>
    <row r="253" spans="1:6" x14ac:dyDescent="0.2">
      <c r="A253" s="478"/>
      <c r="B253" s="466"/>
      <c r="C253" s="467"/>
      <c r="D253" s="467"/>
      <c r="E253" s="468"/>
      <c r="F253" s="451"/>
    </row>
    <row r="254" spans="1:6" ht="57" customHeight="1" x14ac:dyDescent="0.2">
      <c r="A254" s="447">
        <f>MAX($A$187:$A253)+1</f>
        <v>43</v>
      </c>
      <c r="B254" s="466" t="s">
        <v>2916</v>
      </c>
      <c r="C254" s="467" t="s">
        <v>119</v>
      </c>
      <c r="D254" s="467">
        <v>75</v>
      </c>
      <c r="E254" s="450"/>
      <c r="F254" s="451">
        <f>+E254*D254</f>
        <v>0</v>
      </c>
    </row>
    <row r="255" spans="1:6" x14ac:dyDescent="0.2">
      <c r="A255" s="478"/>
      <c r="B255" s="466"/>
      <c r="C255" s="467"/>
      <c r="D255" s="467"/>
      <c r="E255" s="468"/>
      <c r="F255" s="451"/>
    </row>
    <row r="256" spans="1:6" ht="67.5" customHeight="1" x14ac:dyDescent="0.2">
      <c r="A256" s="447">
        <f>MAX($A$187:$A255)+1</f>
        <v>44</v>
      </c>
      <c r="B256" s="466" t="s">
        <v>2917</v>
      </c>
      <c r="C256" s="467" t="s">
        <v>119</v>
      </c>
      <c r="D256" s="467">
        <v>65</v>
      </c>
      <c r="E256" s="450"/>
      <c r="F256" s="451">
        <f>+E256*D256</f>
        <v>0</v>
      </c>
    </row>
    <row r="257" spans="1:6" x14ac:dyDescent="0.2">
      <c r="A257" s="478"/>
      <c r="B257" s="466"/>
      <c r="C257" s="467"/>
      <c r="D257" s="467"/>
      <c r="E257" s="468"/>
      <c r="F257" s="451"/>
    </row>
    <row r="258" spans="1:6" ht="25.5" x14ac:dyDescent="0.2">
      <c r="A258" s="447">
        <f>MAX($A$187:$A257)+1</f>
        <v>45</v>
      </c>
      <c r="B258" s="466" t="s">
        <v>2918</v>
      </c>
      <c r="C258" s="467" t="s">
        <v>119</v>
      </c>
      <c r="D258" s="467">
        <v>14</v>
      </c>
      <c r="E258" s="450"/>
      <c r="F258" s="451">
        <f>+E258*D258</f>
        <v>0</v>
      </c>
    </row>
    <row r="259" spans="1:6" x14ac:dyDescent="0.2">
      <c r="A259" s="415"/>
      <c r="B259" s="429"/>
      <c r="C259" s="462"/>
      <c r="D259" s="479"/>
      <c r="E259" s="468"/>
      <c r="F259" s="451"/>
    </row>
    <row r="260" spans="1:6" ht="64.5" customHeight="1" x14ac:dyDescent="0.2">
      <c r="A260" s="447">
        <f>MAX($A$187:$A259)+1</f>
        <v>46</v>
      </c>
      <c r="B260" s="429" t="s">
        <v>2919</v>
      </c>
      <c r="C260" s="467" t="s">
        <v>119</v>
      </c>
      <c r="D260" s="467">
        <v>4</v>
      </c>
      <c r="E260" s="450"/>
      <c r="F260" s="451">
        <f>E260*D260</f>
        <v>0</v>
      </c>
    </row>
    <row r="261" spans="1:6" x14ac:dyDescent="0.2">
      <c r="A261" s="478"/>
      <c r="B261" s="466"/>
      <c r="C261" s="467"/>
      <c r="D261" s="467"/>
      <c r="E261" s="468"/>
      <c r="F261" s="451"/>
    </row>
    <row r="262" spans="1:6" ht="54.75" customHeight="1" x14ac:dyDescent="0.2">
      <c r="A262" s="447">
        <f>MAX($A$187:$A261)+1</f>
        <v>47</v>
      </c>
      <c r="B262" s="429" t="s">
        <v>2920</v>
      </c>
      <c r="C262" s="467" t="s">
        <v>119</v>
      </c>
      <c r="D262" s="467">
        <v>5</v>
      </c>
      <c r="E262" s="450"/>
      <c r="F262" s="451">
        <f>+E262*D262</f>
        <v>0</v>
      </c>
    </row>
    <row r="263" spans="1:6" x14ac:dyDescent="0.2">
      <c r="A263" s="478"/>
      <c r="B263" s="466"/>
      <c r="C263" s="467"/>
      <c r="D263" s="467"/>
      <c r="E263" s="480"/>
      <c r="F263" s="451"/>
    </row>
    <row r="264" spans="1:6" x14ac:dyDescent="0.2">
      <c r="A264" s="447">
        <f>MAX($A$187:$A263)+1</f>
        <v>48</v>
      </c>
      <c r="B264" s="466" t="s">
        <v>2921</v>
      </c>
      <c r="C264" s="467" t="s">
        <v>119</v>
      </c>
      <c r="D264" s="467">
        <v>1</v>
      </c>
      <c r="E264" s="450"/>
      <c r="F264" s="451">
        <f>+E264*D264</f>
        <v>0</v>
      </c>
    </row>
    <row r="265" spans="1:6" x14ac:dyDescent="0.2">
      <c r="A265" s="478"/>
      <c r="B265" s="466"/>
      <c r="C265" s="467"/>
      <c r="D265" s="467"/>
      <c r="E265" s="480"/>
      <c r="F265" s="451"/>
    </row>
    <row r="266" spans="1:6" ht="51" x14ac:dyDescent="0.2">
      <c r="A266" s="447">
        <f>MAX($A$187:$A265)+1</f>
        <v>49</v>
      </c>
      <c r="B266" s="429" t="s">
        <v>2922</v>
      </c>
      <c r="C266" s="467" t="s">
        <v>119</v>
      </c>
      <c r="D266" s="467">
        <v>6</v>
      </c>
      <c r="E266" s="450"/>
      <c r="F266" s="451">
        <f>+E266*D266</f>
        <v>0</v>
      </c>
    </row>
    <row r="267" spans="1:6" x14ac:dyDescent="0.2">
      <c r="A267" s="478"/>
      <c r="B267" s="466"/>
      <c r="C267" s="467"/>
      <c r="D267" s="467"/>
      <c r="E267" s="480"/>
      <c r="F267" s="451"/>
    </row>
    <row r="268" spans="1:6" ht="25.5" x14ac:dyDescent="0.2">
      <c r="A268" s="447">
        <f>MAX($A$187:$A267)+1</f>
        <v>50</v>
      </c>
      <c r="B268" s="466" t="s">
        <v>2923</v>
      </c>
      <c r="C268" s="467" t="s">
        <v>119</v>
      </c>
      <c r="D268" s="467">
        <v>1</v>
      </c>
      <c r="E268" s="450"/>
      <c r="F268" s="451">
        <f>+E268*D268</f>
        <v>0</v>
      </c>
    </row>
    <row r="269" spans="1:6" x14ac:dyDescent="0.2">
      <c r="A269" s="478"/>
      <c r="B269" s="466"/>
      <c r="C269" s="467"/>
      <c r="D269" s="467"/>
      <c r="E269" s="480"/>
      <c r="F269" s="451"/>
    </row>
    <row r="270" spans="1:6" ht="38.25" x14ac:dyDescent="0.2">
      <c r="A270" s="447">
        <f>MAX($A$187:$A269)+1</f>
        <v>51</v>
      </c>
      <c r="B270" s="481" t="s">
        <v>2924</v>
      </c>
      <c r="C270" s="482" t="s">
        <v>2003</v>
      </c>
      <c r="D270" s="482">
        <v>8</v>
      </c>
      <c r="E270" s="450"/>
      <c r="F270" s="451">
        <f>+D270*E270</f>
        <v>0</v>
      </c>
    </row>
    <row r="271" spans="1:6" x14ac:dyDescent="0.2">
      <c r="A271" s="483"/>
      <c r="B271" s="481"/>
      <c r="C271" s="482"/>
      <c r="D271" s="482"/>
      <c r="E271" s="484"/>
      <c r="F271" s="451"/>
    </row>
    <row r="272" spans="1:6" ht="25.5" x14ac:dyDescent="0.2">
      <c r="A272" s="447">
        <f>MAX($A$187:$A271)+1</f>
        <v>52</v>
      </c>
      <c r="B272" s="481" t="s">
        <v>2925</v>
      </c>
      <c r="C272" s="482" t="s">
        <v>119</v>
      </c>
      <c r="D272" s="482">
        <v>4</v>
      </c>
      <c r="E272" s="450"/>
      <c r="F272" s="451">
        <f>D272*E272</f>
        <v>0</v>
      </c>
    </row>
    <row r="273" spans="1:6" x14ac:dyDescent="0.2">
      <c r="A273" s="464"/>
      <c r="B273" s="481"/>
      <c r="C273" s="482"/>
      <c r="D273" s="482"/>
      <c r="E273" s="484"/>
      <c r="F273" s="278"/>
    </row>
    <row r="274" spans="1:6" ht="25.5" x14ac:dyDescent="0.2">
      <c r="A274" s="447">
        <f>MAX($A$187:$A273)+1</f>
        <v>53</v>
      </c>
      <c r="B274" s="481" t="s">
        <v>2926</v>
      </c>
      <c r="C274" s="482" t="s">
        <v>119</v>
      </c>
      <c r="D274" s="482">
        <v>4</v>
      </c>
      <c r="E274" s="450"/>
      <c r="F274" s="451">
        <f>+D274*E274</f>
        <v>0</v>
      </c>
    </row>
    <row r="275" spans="1:6" x14ac:dyDescent="0.2">
      <c r="A275" s="464"/>
      <c r="B275" s="481"/>
      <c r="C275" s="482"/>
      <c r="D275" s="482"/>
      <c r="E275" s="484"/>
      <c r="F275" s="451"/>
    </row>
    <row r="276" spans="1:6" x14ac:dyDescent="0.2">
      <c r="A276" s="447">
        <f>MAX($A$187:$A275)+1</f>
        <v>54</v>
      </c>
      <c r="B276" s="481" t="s">
        <v>2927</v>
      </c>
      <c r="C276" s="482" t="s">
        <v>38</v>
      </c>
      <c r="D276" s="482">
        <v>8</v>
      </c>
      <c r="E276" s="450"/>
      <c r="F276" s="451">
        <f>+D276*E276</f>
        <v>0</v>
      </c>
    </row>
    <row r="277" spans="1:6" x14ac:dyDescent="0.2">
      <c r="A277" s="483"/>
      <c r="B277" s="481"/>
      <c r="C277" s="482"/>
      <c r="D277" s="482"/>
      <c r="E277" s="484"/>
      <c r="F277" s="451"/>
    </row>
    <row r="278" spans="1:6" ht="53.25" customHeight="1" x14ac:dyDescent="0.2">
      <c r="A278" s="447">
        <f>MAX($A$187:$A277)+1</f>
        <v>55</v>
      </c>
      <c r="B278" s="429" t="s">
        <v>2928</v>
      </c>
      <c r="C278" s="467" t="s">
        <v>119</v>
      </c>
      <c r="D278" s="467">
        <v>16</v>
      </c>
      <c r="E278" s="450"/>
      <c r="F278" s="451">
        <f>+E278*D278</f>
        <v>0</v>
      </c>
    </row>
    <row r="279" spans="1:6" x14ac:dyDescent="0.2">
      <c r="A279" s="478"/>
      <c r="B279" s="466"/>
      <c r="C279" s="467"/>
      <c r="D279" s="467"/>
      <c r="E279" s="468"/>
      <c r="F279" s="451"/>
    </row>
    <row r="280" spans="1:6" ht="66.75" customHeight="1" x14ac:dyDescent="0.2">
      <c r="A280" s="447">
        <f>MAX($A$187:$A279)+1</f>
        <v>56</v>
      </c>
      <c r="B280" s="429" t="s">
        <v>2929</v>
      </c>
      <c r="C280" s="467" t="s">
        <v>119</v>
      </c>
      <c r="D280" s="467">
        <v>1</v>
      </c>
      <c r="E280" s="450"/>
      <c r="F280" s="451">
        <f>+E280*D280</f>
        <v>0</v>
      </c>
    </row>
    <row r="281" spans="1:6" x14ac:dyDescent="0.2">
      <c r="A281" s="464"/>
      <c r="B281" s="466"/>
      <c r="C281" s="467"/>
      <c r="D281" s="467"/>
      <c r="E281" s="468"/>
      <c r="F281" s="451"/>
    </row>
    <row r="282" spans="1:6" ht="25.5" x14ac:dyDescent="0.2">
      <c r="A282" s="447">
        <f>MAX($A$187:$A281)+1</f>
        <v>57</v>
      </c>
      <c r="B282" s="466" t="s">
        <v>2930</v>
      </c>
      <c r="C282" s="467" t="s">
        <v>119</v>
      </c>
      <c r="D282" s="467">
        <v>22</v>
      </c>
      <c r="E282" s="450"/>
      <c r="F282" s="451">
        <f>+E282*D282</f>
        <v>0</v>
      </c>
    </row>
    <row r="283" spans="1:6" x14ac:dyDescent="0.2">
      <c r="A283" s="478"/>
      <c r="B283" s="466"/>
      <c r="C283" s="467"/>
      <c r="D283" s="467"/>
      <c r="E283" s="468"/>
      <c r="F283" s="451"/>
    </row>
    <row r="284" spans="1:6" x14ac:dyDescent="0.2">
      <c r="A284" s="447">
        <f>MAX($A$187:$A283)+1</f>
        <v>58</v>
      </c>
      <c r="B284" s="434" t="s">
        <v>2931</v>
      </c>
      <c r="C284" s="273" t="s">
        <v>119</v>
      </c>
      <c r="D284" s="463">
        <v>1</v>
      </c>
      <c r="E284" s="450"/>
      <c r="F284" s="278">
        <f>+E284*D284</f>
        <v>0</v>
      </c>
    </row>
    <row r="285" spans="1:6" x14ac:dyDescent="0.2">
      <c r="A285" s="485"/>
      <c r="B285" s="434"/>
      <c r="C285" s="273"/>
      <c r="D285" s="463"/>
      <c r="E285" s="484"/>
      <c r="F285" s="278"/>
    </row>
    <row r="286" spans="1:6" x14ac:dyDescent="0.2">
      <c r="A286" s="447">
        <f>MAX($A$187:$A285)+1</f>
        <v>59</v>
      </c>
      <c r="B286" s="481" t="s">
        <v>2932</v>
      </c>
      <c r="C286" s="482" t="s">
        <v>119</v>
      </c>
      <c r="D286" s="482">
        <v>13</v>
      </c>
      <c r="E286" s="450"/>
      <c r="F286" s="278">
        <f>+D286*E286</f>
        <v>0</v>
      </c>
    </row>
    <row r="287" spans="1:6" ht="15" x14ac:dyDescent="0.2">
      <c r="A287" s="478"/>
      <c r="B287" s="466"/>
      <c r="C287" s="467"/>
      <c r="D287" s="467"/>
      <c r="E287" s="673"/>
      <c r="F287" s="451"/>
    </row>
    <row r="288" spans="1:6" ht="25.5" x14ac:dyDescent="0.2">
      <c r="A288" s="447">
        <f>MAX($A$187:$A287)+1</f>
        <v>60</v>
      </c>
      <c r="B288" s="466" t="s">
        <v>2933</v>
      </c>
      <c r="C288" s="482" t="s">
        <v>38</v>
      </c>
      <c r="D288" s="482">
        <v>1</v>
      </c>
      <c r="E288" s="450"/>
      <c r="F288" s="278">
        <f>+D288*E288</f>
        <v>0</v>
      </c>
    </row>
    <row r="289" spans="1:6" ht="15" x14ac:dyDescent="0.2">
      <c r="A289" s="478" t="s">
        <v>1705</v>
      </c>
      <c r="B289" s="466" t="s">
        <v>2934</v>
      </c>
      <c r="C289" s="482"/>
      <c r="D289" s="482"/>
      <c r="E289" s="674"/>
      <c r="F289" s="486"/>
    </row>
    <row r="290" spans="1:6" ht="15" x14ac:dyDescent="0.2">
      <c r="A290" s="478" t="s">
        <v>1705</v>
      </c>
      <c r="B290" s="466" t="s">
        <v>2935</v>
      </c>
      <c r="C290" s="482"/>
      <c r="D290" s="487"/>
      <c r="E290" s="674"/>
      <c r="F290" s="486"/>
    </row>
    <row r="291" spans="1:6" ht="15" x14ac:dyDescent="0.2">
      <c r="A291" s="478" t="s">
        <v>1705</v>
      </c>
      <c r="B291" s="466" t="s">
        <v>2936</v>
      </c>
      <c r="C291" s="482"/>
      <c r="D291" s="487"/>
      <c r="E291" s="674"/>
      <c r="F291" s="486"/>
    </row>
    <row r="292" spans="1:6" x14ac:dyDescent="0.2">
      <c r="A292" s="478" t="s">
        <v>1705</v>
      </c>
      <c r="B292" s="466" t="s">
        <v>2937</v>
      </c>
      <c r="C292" s="239"/>
      <c r="D292" s="239"/>
      <c r="E292" s="674"/>
      <c r="F292" s="392"/>
    </row>
    <row r="293" spans="1:6" x14ac:dyDescent="0.2">
      <c r="A293" s="478"/>
      <c r="B293" s="481"/>
      <c r="C293" s="482"/>
      <c r="D293" s="482"/>
      <c r="E293" s="484"/>
      <c r="F293" s="278"/>
    </row>
    <row r="294" spans="1:6" ht="38.25" x14ac:dyDescent="0.2">
      <c r="A294" s="447">
        <f>MAX($A$187:$A293)+1</f>
        <v>61</v>
      </c>
      <c r="B294" s="429" t="s">
        <v>2938</v>
      </c>
      <c r="C294" s="482" t="s">
        <v>38</v>
      </c>
      <c r="D294" s="482">
        <v>2</v>
      </c>
      <c r="E294" s="450"/>
      <c r="F294" s="451">
        <f>D294*E294</f>
        <v>0</v>
      </c>
    </row>
    <row r="295" spans="1:6" x14ac:dyDescent="0.2">
      <c r="A295" s="483"/>
      <c r="B295" s="481"/>
      <c r="C295" s="482"/>
      <c r="D295" s="482"/>
      <c r="E295" s="484"/>
      <c r="F295" s="451"/>
    </row>
    <row r="296" spans="1:6" ht="38.25" x14ac:dyDescent="0.2">
      <c r="A296" s="447">
        <f>MAX($A$187:$A295)+1</f>
        <v>62</v>
      </c>
      <c r="B296" s="477" t="s">
        <v>2939</v>
      </c>
      <c r="C296" s="467" t="s">
        <v>1421</v>
      </c>
      <c r="D296" s="467">
        <v>30</v>
      </c>
      <c r="E296" s="450"/>
      <c r="F296" s="451">
        <f>+D296*E296</f>
        <v>0</v>
      </c>
    </row>
    <row r="297" spans="1:6" x14ac:dyDescent="0.2">
      <c r="A297" s="478"/>
      <c r="B297" s="466"/>
      <c r="C297" s="467"/>
      <c r="D297" s="467"/>
      <c r="E297" s="468"/>
      <c r="F297" s="278"/>
    </row>
    <row r="298" spans="1:6" ht="25.5" x14ac:dyDescent="0.2">
      <c r="A298" s="447">
        <f>MAX($A$187:$A297)+1</f>
        <v>63</v>
      </c>
      <c r="B298" s="466" t="s">
        <v>2940</v>
      </c>
      <c r="C298" s="482" t="s">
        <v>119</v>
      </c>
      <c r="D298" s="482">
        <v>1</v>
      </c>
      <c r="E298" s="450"/>
      <c r="F298" s="278">
        <f>+D298*E298</f>
        <v>0</v>
      </c>
    </row>
    <row r="299" spans="1:6" x14ac:dyDescent="0.2">
      <c r="A299" s="478"/>
      <c r="B299" s="466"/>
      <c r="C299" s="467"/>
      <c r="D299" s="467"/>
      <c r="E299" s="468"/>
      <c r="F299" s="278"/>
    </row>
    <row r="300" spans="1:6" ht="25.5" x14ac:dyDescent="0.2">
      <c r="A300" s="447">
        <f>MAX($A$187:$A299)+1</f>
        <v>64</v>
      </c>
      <c r="B300" s="429" t="s">
        <v>3300</v>
      </c>
      <c r="C300" s="482" t="s">
        <v>119</v>
      </c>
      <c r="D300" s="482">
        <v>1</v>
      </c>
      <c r="E300" s="450"/>
      <c r="F300" s="278">
        <f>+D300*E300</f>
        <v>0</v>
      </c>
    </row>
    <row r="301" spans="1:6" x14ac:dyDescent="0.2">
      <c r="A301" s="478"/>
      <c r="B301" s="466"/>
      <c r="C301" s="482"/>
      <c r="D301" s="482"/>
      <c r="E301" s="468"/>
      <c r="F301" s="278"/>
    </row>
    <row r="302" spans="1:6" x14ac:dyDescent="0.2">
      <c r="A302" s="447">
        <f>MAX($A$187:$A301)+1</f>
        <v>65</v>
      </c>
      <c r="B302" s="466" t="s">
        <v>2941</v>
      </c>
      <c r="C302" s="482" t="s">
        <v>119</v>
      </c>
      <c r="D302" s="482">
        <v>1</v>
      </c>
      <c r="E302" s="450"/>
      <c r="F302" s="278">
        <f>+D302*E302</f>
        <v>0</v>
      </c>
    </row>
    <row r="303" spans="1:6" x14ac:dyDescent="0.2">
      <c r="A303" s="478"/>
      <c r="B303" s="466"/>
      <c r="C303" s="467"/>
      <c r="D303" s="467"/>
      <c r="E303" s="468"/>
      <c r="F303" s="278"/>
    </row>
    <row r="304" spans="1:6" ht="25.5" x14ac:dyDescent="0.2">
      <c r="A304" s="447">
        <f>MAX($A$187:$A303)+1</f>
        <v>66</v>
      </c>
      <c r="B304" s="466" t="s">
        <v>2942</v>
      </c>
      <c r="C304" s="482" t="s">
        <v>119</v>
      </c>
      <c r="D304" s="482">
        <v>1</v>
      </c>
      <c r="E304" s="450"/>
      <c r="F304" s="278">
        <f>+D304*E304</f>
        <v>0</v>
      </c>
    </row>
    <row r="305" spans="1:6" x14ac:dyDescent="0.2">
      <c r="A305" s="478"/>
      <c r="B305" s="466"/>
      <c r="C305" s="467"/>
      <c r="D305" s="467"/>
      <c r="E305" s="468"/>
      <c r="F305" s="278"/>
    </row>
    <row r="306" spans="1:6" ht="25.5" x14ac:dyDescent="0.2">
      <c r="A306" s="447">
        <f>MAX($A$187:$A305)+1</f>
        <v>67</v>
      </c>
      <c r="B306" s="466" t="s">
        <v>2943</v>
      </c>
      <c r="C306" s="482" t="s">
        <v>119</v>
      </c>
      <c r="D306" s="482">
        <v>1</v>
      </c>
      <c r="E306" s="450"/>
      <c r="F306" s="278">
        <f>+D306*E306</f>
        <v>0</v>
      </c>
    </row>
    <row r="307" spans="1:6" x14ac:dyDescent="0.2">
      <c r="A307" s="478"/>
      <c r="B307" s="466"/>
      <c r="C307" s="467"/>
      <c r="D307" s="467"/>
      <c r="E307" s="468"/>
      <c r="F307" s="278"/>
    </row>
    <row r="308" spans="1:6" ht="25.5" x14ac:dyDescent="0.2">
      <c r="A308" s="447">
        <f>MAX($A$187:$A307)+1</f>
        <v>68</v>
      </c>
      <c r="B308" s="466" t="s">
        <v>2944</v>
      </c>
      <c r="C308" s="482" t="s">
        <v>119</v>
      </c>
      <c r="D308" s="482">
        <v>1</v>
      </c>
      <c r="E308" s="450"/>
      <c r="F308" s="278">
        <f>+D308*E308</f>
        <v>0</v>
      </c>
    </row>
    <row r="309" spans="1:6" x14ac:dyDescent="0.2">
      <c r="A309" s="478"/>
      <c r="B309" s="466"/>
      <c r="C309" s="482"/>
      <c r="D309" s="482"/>
      <c r="E309" s="468"/>
      <c r="F309" s="278"/>
    </row>
    <row r="310" spans="1:6" ht="25.5" x14ac:dyDescent="0.2">
      <c r="A310" s="447">
        <f>MAX($A$187:$A309)+1</f>
        <v>69</v>
      </c>
      <c r="B310" s="466" t="s">
        <v>2945</v>
      </c>
      <c r="C310" s="482" t="s">
        <v>119</v>
      </c>
      <c r="D310" s="482">
        <v>5</v>
      </c>
      <c r="E310" s="450"/>
      <c r="F310" s="278">
        <f>+D310*E310</f>
        <v>0</v>
      </c>
    </row>
    <row r="311" spans="1:6" x14ac:dyDescent="0.2">
      <c r="A311" s="478"/>
      <c r="B311" s="466"/>
      <c r="C311" s="482"/>
      <c r="D311" s="482"/>
      <c r="E311" s="468"/>
      <c r="F311" s="278"/>
    </row>
    <row r="312" spans="1:6" ht="25.5" x14ac:dyDescent="0.2">
      <c r="A312" s="447">
        <f>MAX($A$187:$A311)+1</f>
        <v>70</v>
      </c>
      <c r="B312" s="466" t="s">
        <v>2946</v>
      </c>
      <c r="C312" s="482" t="s">
        <v>119</v>
      </c>
      <c r="D312" s="482">
        <v>20</v>
      </c>
      <c r="E312" s="450"/>
      <c r="F312" s="278">
        <f>+D312*E312</f>
        <v>0</v>
      </c>
    </row>
    <row r="313" spans="1:6" x14ac:dyDescent="0.2">
      <c r="A313" s="478"/>
      <c r="B313" s="466"/>
      <c r="C313" s="482"/>
      <c r="D313" s="482"/>
      <c r="E313" s="468"/>
      <c r="F313" s="278"/>
    </row>
    <row r="314" spans="1:6" ht="25.5" x14ac:dyDescent="0.2">
      <c r="A314" s="447">
        <f>MAX($A$187:$A313)+1</f>
        <v>71</v>
      </c>
      <c r="B314" s="466" t="s">
        <v>2947</v>
      </c>
      <c r="C314" s="482" t="s">
        <v>119</v>
      </c>
      <c r="D314" s="482">
        <v>1</v>
      </c>
      <c r="E314" s="450"/>
      <c r="F314" s="278">
        <f>+D314*E314</f>
        <v>0</v>
      </c>
    </row>
    <row r="315" spans="1:6" x14ac:dyDescent="0.2">
      <c r="A315" s="478"/>
      <c r="B315" s="466"/>
      <c r="C315" s="482"/>
      <c r="D315" s="482"/>
      <c r="E315" s="468"/>
      <c r="F315" s="278"/>
    </row>
    <row r="316" spans="1:6" ht="38.25" x14ac:dyDescent="0.2">
      <c r="A316" s="447">
        <f>MAX($A$187:$A315)+1</f>
        <v>72</v>
      </c>
      <c r="B316" s="466" t="s">
        <v>2948</v>
      </c>
      <c r="C316" s="467" t="s">
        <v>38</v>
      </c>
      <c r="D316" s="467">
        <v>1</v>
      </c>
      <c r="E316" s="450"/>
      <c r="F316" s="451">
        <f>+E316*D316</f>
        <v>0</v>
      </c>
    </row>
    <row r="317" spans="1:6" x14ac:dyDescent="0.2">
      <c r="A317" s="478"/>
      <c r="B317" s="466"/>
      <c r="C317" s="467"/>
      <c r="D317" s="467"/>
      <c r="E317" s="468"/>
      <c r="F317" s="278"/>
    </row>
    <row r="318" spans="1:6" ht="25.5" x14ac:dyDescent="0.2">
      <c r="A318" s="447">
        <f>MAX($A$187:$A317)+1</f>
        <v>73</v>
      </c>
      <c r="B318" s="477" t="s">
        <v>2949</v>
      </c>
      <c r="C318" s="467" t="s">
        <v>38</v>
      </c>
      <c r="D318" s="467">
        <v>1</v>
      </c>
      <c r="E318" s="450"/>
      <c r="F318" s="451">
        <f>+E318*D318</f>
        <v>0</v>
      </c>
    </row>
    <row r="319" spans="1:6" x14ac:dyDescent="0.2">
      <c r="A319" s="478"/>
      <c r="B319" s="477"/>
      <c r="C319" s="467"/>
      <c r="D319" s="467"/>
      <c r="E319" s="468"/>
      <c r="F319" s="451"/>
    </row>
    <row r="320" spans="1:6" x14ac:dyDescent="0.2">
      <c r="A320" s="447">
        <f>MAX($A$187:$A319)+1</f>
        <v>74</v>
      </c>
      <c r="B320" s="477" t="s">
        <v>2950</v>
      </c>
      <c r="C320" s="467" t="s">
        <v>38</v>
      </c>
      <c r="D320" s="467">
        <v>4</v>
      </c>
      <c r="E320" s="450"/>
      <c r="F320" s="451">
        <f>+E320*D320</f>
        <v>0</v>
      </c>
    </row>
    <row r="321" spans="1:6" x14ac:dyDescent="0.2">
      <c r="A321" s="478"/>
      <c r="B321" s="477"/>
      <c r="C321" s="467"/>
      <c r="D321" s="467"/>
      <c r="E321" s="468"/>
      <c r="F321" s="451"/>
    </row>
    <row r="322" spans="1:6" ht="104.25" customHeight="1" x14ac:dyDescent="0.2">
      <c r="A322" s="447">
        <f>MAX($A$187:$A321)+1</f>
        <v>75</v>
      </c>
      <c r="B322" s="429" t="s">
        <v>2951</v>
      </c>
      <c r="C322" s="467" t="s">
        <v>38</v>
      </c>
      <c r="D322" s="467">
        <v>1</v>
      </c>
      <c r="E322" s="450"/>
      <c r="F322" s="451">
        <f>+E322*D322</f>
        <v>0</v>
      </c>
    </row>
    <row r="323" spans="1:6" x14ac:dyDescent="0.2">
      <c r="A323" s="478"/>
      <c r="B323" s="477"/>
      <c r="C323" s="467"/>
      <c r="D323" s="467"/>
      <c r="E323" s="468"/>
      <c r="F323" s="451"/>
    </row>
    <row r="324" spans="1:6" ht="77.25" customHeight="1" x14ac:dyDescent="0.2">
      <c r="A324" s="447">
        <f>MAX($A$187:$A323)+1</f>
        <v>76</v>
      </c>
      <c r="B324" s="429" t="s">
        <v>2952</v>
      </c>
      <c r="C324" s="467" t="s">
        <v>38</v>
      </c>
      <c r="D324" s="467">
        <v>1</v>
      </c>
      <c r="E324" s="450"/>
      <c r="F324" s="451">
        <f>+E324*D324</f>
        <v>0</v>
      </c>
    </row>
    <row r="325" spans="1:6" x14ac:dyDescent="0.2">
      <c r="A325" s="478"/>
      <c r="B325" s="725"/>
      <c r="C325" s="467"/>
      <c r="D325" s="467"/>
      <c r="E325" s="468"/>
      <c r="F325" s="451"/>
    </row>
    <row r="326" spans="1:6" ht="25.5" x14ac:dyDescent="0.2">
      <c r="A326" s="447">
        <f>MAX($A$187:$A325)+1</f>
        <v>77</v>
      </c>
      <c r="B326" s="725" t="s">
        <v>3301</v>
      </c>
      <c r="C326" s="467" t="s">
        <v>38</v>
      </c>
      <c r="D326" s="467">
        <v>1</v>
      </c>
      <c r="E326" s="450"/>
      <c r="F326" s="451">
        <f>+E326*D326</f>
        <v>0</v>
      </c>
    </row>
    <row r="327" spans="1:6" x14ac:dyDescent="0.2">
      <c r="A327" s="478"/>
      <c r="B327" s="725"/>
      <c r="C327" s="467"/>
      <c r="D327" s="467"/>
      <c r="E327" s="468"/>
      <c r="F327" s="451"/>
    </row>
    <row r="328" spans="1:6" ht="48.75" customHeight="1" x14ac:dyDescent="0.2">
      <c r="A328" s="447">
        <f>MAX($A$187:$A327)+1</f>
        <v>78</v>
      </c>
      <c r="B328" s="429" t="s">
        <v>3302</v>
      </c>
      <c r="C328" s="467" t="s">
        <v>38</v>
      </c>
      <c r="D328" s="467">
        <v>1</v>
      </c>
      <c r="E328" s="450"/>
      <c r="F328" s="451">
        <f>+E328*D328</f>
        <v>0</v>
      </c>
    </row>
    <row r="329" spans="1:6" x14ac:dyDescent="0.2">
      <c r="A329" s="478"/>
      <c r="B329" s="725"/>
      <c r="C329" s="467"/>
      <c r="D329" s="467"/>
      <c r="E329" s="468"/>
      <c r="F329" s="451"/>
    </row>
    <row r="330" spans="1:6" ht="66.75" customHeight="1" x14ac:dyDescent="0.2">
      <c r="A330" s="447">
        <f>MAX($A$187:$A329)+1</f>
        <v>79</v>
      </c>
      <c r="B330" s="429" t="s">
        <v>2953</v>
      </c>
      <c r="C330" s="467" t="s">
        <v>2003</v>
      </c>
      <c r="D330" s="467">
        <v>40</v>
      </c>
      <c r="E330" s="450"/>
      <c r="F330" s="451">
        <f>+E330*D330</f>
        <v>0</v>
      </c>
    </row>
    <row r="331" spans="1:6" x14ac:dyDescent="0.2">
      <c r="A331" s="478"/>
      <c r="B331" s="725"/>
      <c r="C331" s="467"/>
      <c r="D331" s="467"/>
      <c r="E331" s="468"/>
      <c r="F331" s="451"/>
    </row>
    <row r="332" spans="1:6" ht="45" customHeight="1" x14ac:dyDescent="0.2">
      <c r="A332" s="447">
        <f>MAX($A$187:$A331)+1</f>
        <v>80</v>
      </c>
      <c r="B332" s="429" t="s">
        <v>3303</v>
      </c>
      <c r="C332" s="482" t="s">
        <v>38</v>
      </c>
      <c r="D332" s="482">
        <v>1</v>
      </c>
      <c r="E332" s="450"/>
      <c r="F332" s="451">
        <f>+E332*D332</f>
        <v>0</v>
      </c>
    </row>
    <row r="333" spans="1:6" x14ac:dyDescent="0.2">
      <c r="A333" s="483"/>
      <c r="B333" s="395"/>
      <c r="C333" s="482"/>
      <c r="D333" s="482"/>
      <c r="E333" s="468"/>
      <c r="F333" s="451"/>
    </row>
    <row r="334" spans="1:6" x14ac:dyDescent="0.2">
      <c r="A334" s="447">
        <f>MAX($A$187:$A333)+1</f>
        <v>81</v>
      </c>
      <c r="B334" s="725" t="s">
        <v>2954</v>
      </c>
      <c r="C334" s="467" t="s">
        <v>2003</v>
      </c>
      <c r="D334" s="467">
        <v>130</v>
      </c>
      <c r="E334" s="450"/>
      <c r="F334" s="451">
        <f>+E334*D334</f>
        <v>0</v>
      </c>
    </row>
    <row r="335" spans="1:6" x14ac:dyDescent="0.2">
      <c r="A335" s="478"/>
      <c r="B335" s="725"/>
      <c r="C335" s="467"/>
      <c r="D335" s="467"/>
      <c r="E335" s="468"/>
      <c r="F335" s="451"/>
    </row>
    <row r="336" spans="1:6" x14ac:dyDescent="0.2">
      <c r="A336" s="447">
        <f>MAX($A$187:$A335)+1</f>
        <v>82</v>
      </c>
      <c r="B336" s="725" t="s">
        <v>2955</v>
      </c>
      <c r="C336" s="467" t="s">
        <v>119</v>
      </c>
      <c r="D336" s="467">
        <v>40</v>
      </c>
      <c r="E336" s="450"/>
      <c r="F336" s="451">
        <f>+E336*D336</f>
        <v>0</v>
      </c>
    </row>
    <row r="337" spans="1:6" x14ac:dyDescent="0.2">
      <c r="A337" s="478"/>
      <c r="B337" s="725"/>
      <c r="C337" s="467"/>
      <c r="D337" s="467"/>
      <c r="E337" s="468"/>
      <c r="F337" s="451"/>
    </row>
    <row r="338" spans="1:6" x14ac:dyDescent="0.2">
      <c r="A338" s="447">
        <f>MAX($A$187:$A337)+1</f>
        <v>83</v>
      </c>
      <c r="B338" s="488" t="s">
        <v>2956</v>
      </c>
      <c r="C338" s="469" t="s">
        <v>38</v>
      </c>
      <c r="D338" s="463">
        <v>1</v>
      </c>
      <c r="E338" s="450"/>
      <c r="F338" s="451">
        <f>+D338*E338</f>
        <v>0</v>
      </c>
    </row>
    <row r="339" spans="1:6" x14ac:dyDescent="0.2">
      <c r="A339" s="424"/>
      <c r="B339" s="725"/>
      <c r="C339" s="467"/>
      <c r="D339" s="467"/>
      <c r="E339" s="468"/>
      <c r="F339" s="452"/>
    </row>
    <row r="340" spans="1:6" x14ac:dyDescent="0.2">
      <c r="A340" s="447">
        <f>MAX($A$187:$A339)+1</f>
        <v>84</v>
      </c>
      <c r="B340" s="725" t="s">
        <v>2872</v>
      </c>
      <c r="C340" s="467" t="s">
        <v>1393</v>
      </c>
      <c r="D340" s="467">
        <v>3</v>
      </c>
      <c r="E340" s="450"/>
      <c r="F340" s="451">
        <f>SUM(F204:F338)*D340%</f>
        <v>0</v>
      </c>
    </row>
    <row r="341" spans="1:6" ht="13.5" thickBot="1" x14ac:dyDescent="0.25">
      <c r="A341" s="458"/>
      <c r="B341" s="489"/>
      <c r="C341" s="490"/>
      <c r="D341" s="491"/>
      <c r="E341" s="492"/>
      <c r="F341" s="493"/>
    </row>
    <row r="342" spans="1:6" ht="13.5" thickTop="1" x14ac:dyDescent="0.2">
      <c r="A342" s="344"/>
      <c r="B342" s="726"/>
      <c r="C342" s="248"/>
      <c r="D342" s="249"/>
      <c r="E342" s="666"/>
      <c r="F342" s="373"/>
    </row>
    <row r="343" spans="1:6" x14ac:dyDescent="0.2">
      <c r="A343" s="389" t="s">
        <v>1776</v>
      </c>
      <c r="B343" s="241" t="s">
        <v>2957</v>
      </c>
      <c r="C343" s="242"/>
      <c r="D343" s="245"/>
      <c r="E343" s="308"/>
      <c r="F343" s="444">
        <f>SUM(F347:F435)</f>
        <v>0</v>
      </c>
    </row>
    <row r="344" spans="1:6" x14ac:dyDescent="0.2">
      <c r="A344" s="390"/>
      <c r="B344" s="236" t="s">
        <v>2813</v>
      </c>
      <c r="C344" s="233"/>
      <c r="D344" s="408"/>
      <c r="E344" s="406"/>
      <c r="F344" s="409"/>
    </row>
    <row r="345" spans="1:6" x14ac:dyDescent="0.2">
      <c r="A345" s="390"/>
      <c r="B345" s="236"/>
      <c r="C345" s="233"/>
      <c r="D345" s="233"/>
      <c r="E345" s="308"/>
      <c r="F345" s="234"/>
    </row>
    <row r="346" spans="1:6" x14ac:dyDescent="0.2">
      <c r="A346" s="410"/>
      <c r="B346" s="410" t="s">
        <v>1806</v>
      </c>
      <c r="C346" s="411" t="s">
        <v>1807</v>
      </c>
      <c r="D346" s="411" t="s">
        <v>1808</v>
      </c>
      <c r="E346" s="461" t="s">
        <v>1809</v>
      </c>
      <c r="F346" s="445" t="s">
        <v>1772</v>
      </c>
    </row>
    <row r="347" spans="1:6" x14ac:dyDescent="0.2">
      <c r="A347" s="391"/>
      <c r="B347" s="232"/>
      <c r="C347" s="233"/>
      <c r="D347" s="233"/>
      <c r="E347" s="308"/>
      <c r="F347" s="234"/>
    </row>
    <row r="348" spans="1:6" ht="44.25" customHeight="1" x14ac:dyDescent="0.2">
      <c r="A348" s="478">
        <f>MAX($A$330:$A347)+1</f>
        <v>85</v>
      </c>
      <c r="B348" s="494" t="s">
        <v>2958</v>
      </c>
      <c r="C348" s="495" t="s">
        <v>119</v>
      </c>
      <c r="D348" s="496">
        <v>1</v>
      </c>
      <c r="E348" s="808"/>
      <c r="F348" s="278">
        <f>D348*E348</f>
        <v>0</v>
      </c>
    </row>
    <row r="349" spans="1:6" x14ac:dyDescent="0.2">
      <c r="A349" s="497" t="s">
        <v>1705</v>
      </c>
      <c r="B349" s="416" t="s">
        <v>2959</v>
      </c>
      <c r="C349" s="495" t="s">
        <v>119</v>
      </c>
      <c r="D349" s="496">
        <v>1</v>
      </c>
      <c r="E349" s="808"/>
      <c r="F349" s="278">
        <f>E349*D349</f>
        <v>0</v>
      </c>
    </row>
    <row r="350" spans="1:6" x14ac:dyDescent="0.2">
      <c r="A350" s="497" t="s">
        <v>1705</v>
      </c>
      <c r="B350" s="416" t="s">
        <v>2960</v>
      </c>
      <c r="C350" s="495" t="s">
        <v>119</v>
      </c>
      <c r="D350" s="496">
        <v>1</v>
      </c>
      <c r="E350" s="808"/>
      <c r="F350" s="278">
        <f>E350*D350</f>
        <v>0</v>
      </c>
    </row>
    <row r="351" spans="1:6" x14ac:dyDescent="0.2">
      <c r="A351" s="497" t="s">
        <v>1705</v>
      </c>
      <c r="B351" s="416" t="s">
        <v>2961</v>
      </c>
      <c r="C351" s="495" t="s">
        <v>119</v>
      </c>
      <c r="D351" s="496">
        <v>1</v>
      </c>
      <c r="E351" s="808"/>
      <c r="F351" s="278">
        <f>E351*D351</f>
        <v>0</v>
      </c>
    </row>
    <row r="352" spans="1:6" x14ac:dyDescent="0.2">
      <c r="A352" s="498" t="s">
        <v>1705</v>
      </c>
      <c r="B352" s="688" t="s">
        <v>2962</v>
      </c>
      <c r="C352" s="689" t="s">
        <v>119</v>
      </c>
      <c r="D352" s="690">
        <v>1</v>
      </c>
      <c r="E352" s="808"/>
      <c r="F352" s="278">
        <f>+(D352*E352)</f>
        <v>0</v>
      </c>
    </row>
    <row r="353" spans="1:6" x14ac:dyDescent="0.2">
      <c r="A353" s="392" t="s">
        <v>2963</v>
      </c>
      <c r="B353" s="395" t="s">
        <v>2964</v>
      </c>
      <c r="C353" s="499" t="s">
        <v>119</v>
      </c>
      <c r="D353" s="496">
        <v>4</v>
      </c>
      <c r="E353" s="808"/>
      <c r="F353" s="451">
        <f>+E353*D353</f>
        <v>0</v>
      </c>
    </row>
    <row r="354" spans="1:6" x14ac:dyDescent="0.2">
      <c r="A354" s="392" t="s">
        <v>1705</v>
      </c>
      <c r="B354" s="395" t="s">
        <v>2965</v>
      </c>
      <c r="C354" s="499" t="s">
        <v>119</v>
      </c>
      <c r="D354" s="496">
        <v>15</v>
      </c>
      <c r="E354" s="808"/>
      <c r="F354" s="451">
        <f>+E354*D354</f>
        <v>0</v>
      </c>
    </row>
    <row r="355" spans="1:6" x14ac:dyDescent="0.2">
      <c r="A355" s="392" t="s">
        <v>1705</v>
      </c>
      <c r="B355" s="395" t="s">
        <v>2966</v>
      </c>
      <c r="C355" s="499" t="s">
        <v>119</v>
      </c>
      <c r="D355" s="496">
        <v>2</v>
      </c>
      <c r="E355" s="808"/>
      <c r="F355" s="451">
        <f>+E355*D355</f>
        <v>0</v>
      </c>
    </row>
    <row r="356" spans="1:6" x14ac:dyDescent="0.2">
      <c r="A356" s="497"/>
      <c r="B356" s="416" t="s">
        <v>2967</v>
      </c>
      <c r="C356" s="495" t="s">
        <v>119</v>
      </c>
      <c r="D356" s="496">
        <v>10</v>
      </c>
      <c r="E356" s="808"/>
      <c r="F356" s="278">
        <f t="shared" ref="F356:F368" si="3">E356*D356</f>
        <v>0</v>
      </c>
    </row>
    <row r="357" spans="1:6" x14ac:dyDescent="0.2">
      <c r="A357" s="497" t="s">
        <v>1705</v>
      </c>
      <c r="B357" s="416" t="s">
        <v>2968</v>
      </c>
      <c r="C357" s="495" t="s">
        <v>119</v>
      </c>
      <c r="D357" s="496">
        <v>6</v>
      </c>
      <c r="E357" s="808"/>
      <c r="F357" s="278">
        <f>E357*D357</f>
        <v>0</v>
      </c>
    </row>
    <row r="358" spans="1:6" x14ac:dyDescent="0.2">
      <c r="A358" s="497" t="s">
        <v>1705</v>
      </c>
      <c r="B358" s="416" t="s">
        <v>2969</v>
      </c>
      <c r="C358" s="495" t="s">
        <v>119</v>
      </c>
      <c r="D358" s="496">
        <v>12</v>
      </c>
      <c r="E358" s="808"/>
      <c r="F358" s="278">
        <f t="shared" si="3"/>
        <v>0</v>
      </c>
    </row>
    <row r="359" spans="1:6" x14ac:dyDescent="0.2">
      <c r="A359" s="497" t="s">
        <v>1705</v>
      </c>
      <c r="B359" s="416" t="s">
        <v>2970</v>
      </c>
      <c r="C359" s="495" t="s">
        <v>119</v>
      </c>
      <c r="D359" s="496">
        <v>6</v>
      </c>
      <c r="E359" s="808"/>
      <c r="F359" s="278">
        <f t="shared" si="3"/>
        <v>0</v>
      </c>
    </row>
    <row r="360" spans="1:6" x14ac:dyDescent="0.2">
      <c r="A360" s="497" t="s">
        <v>1705</v>
      </c>
      <c r="B360" s="416" t="s">
        <v>2971</v>
      </c>
      <c r="C360" s="495" t="s">
        <v>119</v>
      </c>
      <c r="D360" s="496">
        <v>1</v>
      </c>
      <c r="E360" s="808"/>
      <c r="F360" s="278">
        <f t="shared" si="3"/>
        <v>0</v>
      </c>
    </row>
    <row r="361" spans="1:6" x14ac:dyDescent="0.2">
      <c r="A361" s="497" t="s">
        <v>1705</v>
      </c>
      <c r="B361" s="416" t="s">
        <v>2972</v>
      </c>
      <c r="C361" s="495" t="s">
        <v>119</v>
      </c>
      <c r="D361" s="496">
        <v>1</v>
      </c>
      <c r="E361" s="808"/>
      <c r="F361" s="278">
        <f t="shared" si="3"/>
        <v>0</v>
      </c>
    </row>
    <row r="362" spans="1:6" x14ac:dyDescent="0.2">
      <c r="A362" s="497" t="s">
        <v>1705</v>
      </c>
      <c r="B362" s="416" t="s">
        <v>2973</v>
      </c>
      <c r="C362" s="495" t="s">
        <v>119</v>
      </c>
      <c r="D362" s="496">
        <v>1</v>
      </c>
      <c r="E362" s="808"/>
      <c r="F362" s="278">
        <f t="shared" si="3"/>
        <v>0</v>
      </c>
    </row>
    <row r="363" spans="1:6" x14ac:dyDescent="0.2">
      <c r="A363" s="497" t="s">
        <v>1705</v>
      </c>
      <c r="B363" s="416" t="s">
        <v>2974</v>
      </c>
      <c r="C363" s="495" t="s">
        <v>119</v>
      </c>
      <c r="D363" s="496">
        <v>1</v>
      </c>
      <c r="E363" s="809"/>
      <c r="F363" s="423">
        <f t="shared" si="3"/>
        <v>0</v>
      </c>
    </row>
    <row r="364" spans="1:6" x14ac:dyDescent="0.2">
      <c r="A364" s="498" t="s">
        <v>1705</v>
      </c>
      <c r="B364" s="416" t="s">
        <v>2975</v>
      </c>
      <c r="C364" s="495" t="s">
        <v>38</v>
      </c>
      <c r="D364" s="496">
        <v>1</v>
      </c>
      <c r="E364" s="808"/>
      <c r="F364" s="278">
        <f t="shared" si="3"/>
        <v>0</v>
      </c>
    </row>
    <row r="365" spans="1:6" ht="25.5" x14ac:dyDescent="0.2">
      <c r="A365" s="497" t="s">
        <v>1705</v>
      </c>
      <c r="B365" s="416" t="s">
        <v>2976</v>
      </c>
      <c r="C365" s="495" t="s">
        <v>38</v>
      </c>
      <c r="D365" s="496">
        <v>1</v>
      </c>
      <c r="E365" s="808"/>
      <c r="F365" s="278">
        <f t="shared" si="3"/>
        <v>0</v>
      </c>
    </row>
    <row r="366" spans="1:6" x14ac:dyDescent="0.2">
      <c r="A366" s="498" t="s">
        <v>1705</v>
      </c>
      <c r="B366" s="416" t="s">
        <v>2977</v>
      </c>
      <c r="C366" s="495" t="s">
        <v>0</v>
      </c>
      <c r="D366" s="496">
        <v>12</v>
      </c>
      <c r="E366" s="808"/>
      <c r="F366" s="278">
        <f t="shared" si="3"/>
        <v>0</v>
      </c>
    </row>
    <row r="367" spans="1:6" x14ac:dyDescent="0.2">
      <c r="A367" s="498" t="s">
        <v>1705</v>
      </c>
      <c r="B367" s="416" t="s">
        <v>2978</v>
      </c>
      <c r="C367" s="495" t="s">
        <v>0</v>
      </c>
      <c r="D367" s="496">
        <v>10</v>
      </c>
      <c r="E367" s="808"/>
      <c r="F367" s="278">
        <f t="shared" si="3"/>
        <v>0</v>
      </c>
    </row>
    <row r="368" spans="1:6" x14ac:dyDescent="0.2">
      <c r="A368" s="498" t="s">
        <v>1705</v>
      </c>
      <c r="B368" s="416" t="s">
        <v>2979</v>
      </c>
      <c r="C368" s="495" t="s">
        <v>119</v>
      </c>
      <c r="D368" s="496">
        <v>1</v>
      </c>
      <c r="E368" s="808"/>
      <c r="F368" s="278">
        <f t="shared" si="3"/>
        <v>0</v>
      </c>
    </row>
    <row r="369" spans="1:6" x14ac:dyDescent="0.2">
      <c r="A369" s="391"/>
      <c r="B369" s="232"/>
      <c r="C369" s="233"/>
      <c r="D369" s="496"/>
      <c r="E369" s="308"/>
      <c r="F369" s="234"/>
    </row>
    <row r="370" spans="1:6" ht="46.5" customHeight="1" x14ac:dyDescent="0.2">
      <c r="A370" s="478">
        <f>MAX($A$330:$A369)+1</f>
        <v>86</v>
      </c>
      <c r="B370" s="691" t="s">
        <v>2980</v>
      </c>
      <c r="C370" s="689" t="s">
        <v>119</v>
      </c>
      <c r="D370" s="690">
        <v>1</v>
      </c>
      <c r="E370" s="808"/>
      <c r="F370" s="278">
        <f>D370*E370</f>
        <v>0</v>
      </c>
    </row>
    <row r="371" spans="1:6" x14ac:dyDescent="0.2">
      <c r="A371" s="497" t="s">
        <v>1705</v>
      </c>
      <c r="B371" s="688" t="s">
        <v>2981</v>
      </c>
      <c r="C371" s="689" t="s">
        <v>119</v>
      </c>
      <c r="D371" s="690">
        <v>1</v>
      </c>
      <c r="E371" s="808"/>
      <c r="F371" s="278">
        <f>E371*D371</f>
        <v>0</v>
      </c>
    </row>
    <row r="372" spans="1:6" x14ac:dyDescent="0.2">
      <c r="A372" s="497" t="s">
        <v>1705</v>
      </c>
      <c r="B372" s="688" t="s">
        <v>2960</v>
      </c>
      <c r="C372" s="689" t="s">
        <v>119</v>
      </c>
      <c r="D372" s="690">
        <v>1</v>
      </c>
      <c r="E372" s="808"/>
      <c r="F372" s="278">
        <f>E372*D372</f>
        <v>0</v>
      </c>
    </row>
    <row r="373" spans="1:6" x14ac:dyDescent="0.2">
      <c r="A373" s="497" t="s">
        <v>1705</v>
      </c>
      <c r="B373" s="688" t="s">
        <v>2961</v>
      </c>
      <c r="C373" s="689" t="s">
        <v>119</v>
      </c>
      <c r="D373" s="690">
        <v>1</v>
      </c>
      <c r="E373" s="808"/>
      <c r="F373" s="278">
        <f>E373*D373</f>
        <v>0</v>
      </c>
    </row>
    <row r="374" spans="1:6" x14ac:dyDescent="0.2">
      <c r="A374" s="498" t="s">
        <v>1705</v>
      </c>
      <c r="B374" s="688" t="s">
        <v>2962</v>
      </c>
      <c r="C374" s="689" t="s">
        <v>119</v>
      </c>
      <c r="D374" s="690">
        <v>3</v>
      </c>
      <c r="E374" s="808"/>
      <c r="F374" s="278">
        <f t="shared" ref="F374:F379" si="4">+(D374*E374)</f>
        <v>0</v>
      </c>
    </row>
    <row r="375" spans="1:6" x14ac:dyDescent="0.2">
      <c r="A375" s="498" t="s">
        <v>1705</v>
      </c>
      <c r="B375" s="688" t="s">
        <v>2982</v>
      </c>
      <c r="C375" s="689" t="s">
        <v>119</v>
      </c>
      <c r="D375" s="690">
        <v>1</v>
      </c>
      <c r="E375" s="808"/>
      <c r="F375" s="278">
        <f t="shared" si="4"/>
        <v>0</v>
      </c>
    </row>
    <row r="376" spans="1:6" x14ac:dyDescent="0.2">
      <c r="A376" s="498" t="s">
        <v>1705</v>
      </c>
      <c r="B376" s="688" t="s">
        <v>2983</v>
      </c>
      <c r="C376" s="689" t="s">
        <v>119</v>
      </c>
      <c r="D376" s="690">
        <v>1</v>
      </c>
      <c r="E376" s="808"/>
      <c r="F376" s="278">
        <f t="shared" si="4"/>
        <v>0</v>
      </c>
    </row>
    <row r="377" spans="1:6" x14ac:dyDescent="0.2">
      <c r="A377" s="498" t="s">
        <v>1705</v>
      </c>
      <c r="B377" s="688" t="s">
        <v>2964</v>
      </c>
      <c r="C377" s="689" t="s">
        <v>119</v>
      </c>
      <c r="D377" s="690">
        <v>15</v>
      </c>
      <c r="E377" s="808"/>
      <c r="F377" s="278">
        <f t="shared" si="4"/>
        <v>0</v>
      </c>
    </row>
    <row r="378" spans="1:6" x14ac:dyDescent="0.2">
      <c r="A378" s="498" t="s">
        <v>1705</v>
      </c>
      <c r="B378" s="688" t="s">
        <v>2965</v>
      </c>
      <c r="C378" s="689" t="s">
        <v>119</v>
      </c>
      <c r="D378" s="690">
        <v>5</v>
      </c>
      <c r="E378" s="808"/>
      <c r="F378" s="278">
        <f t="shared" si="4"/>
        <v>0</v>
      </c>
    </row>
    <row r="379" spans="1:6" x14ac:dyDescent="0.2">
      <c r="A379" s="498" t="s">
        <v>1705</v>
      </c>
      <c r="B379" s="688" t="s">
        <v>2966</v>
      </c>
      <c r="C379" s="689" t="s">
        <v>119</v>
      </c>
      <c r="D379" s="690">
        <v>4</v>
      </c>
      <c r="E379" s="808"/>
      <c r="F379" s="278">
        <f t="shared" si="4"/>
        <v>0</v>
      </c>
    </row>
    <row r="380" spans="1:6" x14ac:dyDescent="0.2">
      <c r="A380" s="497" t="s">
        <v>1705</v>
      </c>
      <c r="B380" s="688" t="s">
        <v>2984</v>
      </c>
      <c r="C380" s="689" t="s">
        <v>119</v>
      </c>
      <c r="D380" s="690">
        <v>9</v>
      </c>
      <c r="E380" s="808"/>
      <c r="F380" s="278">
        <f t="shared" ref="F380:F392" si="5">E380*D380</f>
        <v>0</v>
      </c>
    </row>
    <row r="381" spans="1:6" x14ac:dyDescent="0.2">
      <c r="A381" s="497" t="s">
        <v>1705</v>
      </c>
      <c r="B381" s="688" t="s">
        <v>2985</v>
      </c>
      <c r="C381" s="689" t="s">
        <v>119</v>
      </c>
      <c r="D381" s="690">
        <v>1</v>
      </c>
      <c r="E381" s="808"/>
      <c r="F381" s="278">
        <f>E381*D381</f>
        <v>0</v>
      </c>
    </row>
    <row r="382" spans="1:6" x14ac:dyDescent="0.2">
      <c r="A382" s="497" t="s">
        <v>1705</v>
      </c>
      <c r="B382" s="688" t="s">
        <v>2972</v>
      </c>
      <c r="C382" s="689" t="s">
        <v>119</v>
      </c>
      <c r="D382" s="690">
        <v>9</v>
      </c>
      <c r="E382" s="808"/>
      <c r="F382" s="278">
        <f t="shared" si="5"/>
        <v>0</v>
      </c>
    </row>
    <row r="383" spans="1:6" x14ac:dyDescent="0.2">
      <c r="A383" s="497" t="s">
        <v>1705</v>
      </c>
      <c r="B383" s="688" t="s">
        <v>2986</v>
      </c>
      <c r="C383" s="689" t="s">
        <v>119</v>
      </c>
      <c r="D383" s="690">
        <v>1</v>
      </c>
      <c r="E383" s="808"/>
      <c r="F383" s="278">
        <f t="shared" si="5"/>
        <v>0</v>
      </c>
    </row>
    <row r="384" spans="1:6" x14ac:dyDescent="0.2">
      <c r="A384" s="497" t="s">
        <v>1705</v>
      </c>
      <c r="B384" s="688" t="s">
        <v>2987</v>
      </c>
      <c r="C384" s="689" t="s">
        <v>119</v>
      </c>
      <c r="D384" s="690">
        <v>12</v>
      </c>
      <c r="E384" s="808"/>
      <c r="F384" s="278">
        <f t="shared" si="5"/>
        <v>0</v>
      </c>
    </row>
    <row r="385" spans="1:6" x14ac:dyDescent="0.2">
      <c r="A385" s="497" t="s">
        <v>1705</v>
      </c>
      <c r="B385" s="688" t="s">
        <v>2988</v>
      </c>
      <c r="C385" s="689" t="s">
        <v>119</v>
      </c>
      <c r="D385" s="690">
        <v>1</v>
      </c>
      <c r="E385" s="808"/>
      <c r="F385" s="278">
        <f t="shared" si="5"/>
        <v>0</v>
      </c>
    </row>
    <row r="386" spans="1:6" ht="25.5" x14ac:dyDescent="0.2">
      <c r="A386" s="497" t="s">
        <v>1705</v>
      </c>
      <c r="B386" s="688" t="s">
        <v>2989</v>
      </c>
      <c r="C386" s="689" t="s">
        <v>119</v>
      </c>
      <c r="D386" s="690">
        <v>1</v>
      </c>
      <c r="E386" s="808"/>
      <c r="F386" s="278">
        <f t="shared" si="5"/>
        <v>0</v>
      </c>
    </row>
    <row r="387" spans="1:6" x14ac:dyDescent="0.2">
      <c r="A387" s="498" t="s">
        <v>1705</v>
      </c>
      <c r="B387" s="688" t="s">
        <v>2975</v>
      </c>
      <c r="C387" s="689" t="s">
        <v>38</v>
      </c>
      <c r="D387" s="690">
        <v>1</v>
      </c>
      <c r="E387" s="808"/>
      <c r="F387" s="278">
        <f t="shared" si="5"/>
        <v>0</v>
      </c>
    </row>
    <row r="388" spans="1:6" ht="25.5" x14ac:dyDescent="0.2">
      <c r="A388" s="497" t="s">
        <v>1705</v>
      </c>
      <c r="B388" s="688" t="s">
        <v>2976</v>
      </c>
      <c r="C388" s="689" t="s">
        <v>38</v>
      </c>
      <c r="D388" s="690">
        <v>1</v>
      </c>
      <c r="E388" s="808"/>
      <c r="F388" s="278">
        <f t="shared" si="5"/>
        <v>0</v>
      </c>
    </row>
    <row r="389" spans="1:6" ht="25.5" x14ac:dyDescent="0.2">
      <c r="A389" s="498" t="s">
        <v>1705</v>
      </c>
      <c r="B389" s="688" t="s">
        <v>2990</v>
      </c>
      <c r="C389" s="689" t="s">
        <v>0</v>
      </c>
      <c r="D389" s="690">
        <v>8</v>
      </c>
      <c r="E389" s="808"/>
      <c r="F389" s="278">
        <f t="shared" si="5"/>
        <v>0</v>
      </c>
    </row>
    <row r="390" spans="1:6" x14ac:dyDescent="0.2">
      <c r="A390" s="498" t="s">
        <v>1705</v>
      </c>
      <c r="B390" s="688" t="s">
        <v>2977</v>
      </c>
      <c r="C390" s="689" t="s">
        <v>0</v>
      </c>
      <c r="D390" s="690">
        <v>15</v>
      </c>
      <c r="E390" s="808"/>
      <c r="F390" s="278">
        <f t="shared" si="5"/>
        <v>0</v>
      </c>
    </row>
    <row r="391" spans="1:6" x14ac:dyDescent="0.2">
      <c r="A391" s="498" t="s">
        <v>1705</v>
      </c>
      <c r="B391" s="688" t="s">
        <v>2978</v>
      </c>
      <c r="C391" s="689" t="s">
        <v>0</v>
      </c>
      <c r="D391" s="690">
        <v>12</v>
      </c>
      <c r="E391" s="808"/>
      <c r="F391" s="278">
        <f t="shared" si="5"/>
        <v>0</v>
      </c>
    </row>
    <row r="392" spans="1:6" x14ac:dyDescent="0.2">
      <c r="A392" s="498" t="s">
        <v>1705</v>
      </c>
      <c r="B392" s="688" t="s">
        <v>2979</v>
      </c>
      <c r="C392" s="689" t="s">
        <v>119</v>
      </c>
      <c r="D392" s="690">
        <v>1</v>
      </c>
      <c r="E392" s="808"/>
      <c r="F392" s="278">
        <f t="shared" si="5"/>
        <v>0</v>
      </c>
    </row>
    <row r="393" spans="1:6" x14ac:dyDescent="0.2">
      <c r="A393" s="498"/>
      <c r="B393" s="416"/>
      <c r="C393" s="495"/>
      <c r="D393" s="496"/>
      <c r="E393" s="484"/>
      <c r="F393" s="278"/>
    </row>
    <row r="394" spans="1:6" ht="42.75" customHeight="1" x14ac:dyDescent="0.2">
      <c r="A394" s="478">
        <f>MAX($A$330:$A393)+1</f>
        <v>87</v>
      </c>
      <c r="B394" s="494" t="s">
        <v>2991</v>
      </c>
      <c r="C394" s="495" t="s">
        <v>119</v>
      </c>
      <c r="D394" s="495">
        <v>1</v>
      </c>
      <c r="E394" s="808"/>
      <c r="F394" s="278">
        <f>D394*E394</f>
        <v>0</v>
      </c>
    </row>
    <row r="395" spans="1:6" x14ac:dyDescent="0.2">
      <c r="A395" s="497" t="s">
        <v>1705</v>
      </c>
      <c r="B395" s="416" t="s">
        <v>2981</v>
      </c>
      <c r="C395" s="495" t="s">
        <v>119</v>
      </c>
      <c r="D395" s="495">
        <v>1</v>
      </c>
      <c r="E395" s="808"/>
      <c r="F395" s="278">
        <f>E395*D395</f>
        <v>0</v>
      </c>
    </row>
    <row r="396" spans="1:6" x14ac:dyDescent="0.2">
      <c r="A396" s="497" t="s">
        <v>1705</v>
      </c>
      <c r="B396" s="416" t="s">
        <v>2960</v>
      </c>
      <c r="C396" s="495" t="s">
        <v>119</v>
      </c>
      <c r="D396" s="495">
        <v>1</v>
      </c>
      <c r="E396" s="808"/>
      <c r="F396" s="278">
        <f>E396*D396</f>
        <v>0</v>
      </c>
    </row>
    <row r="397" spans="1:6" x14ac:dyDescent="0.2">
      <c r="A397" s="497" t="s">
        <v>1705</v>
      </c>
      <c r="B397" s="416" t="s">
        <v>2961</v>
      </c>
      <c r="C397" s="495" t="s">
        <v>119</v>
      </c>
      <c r="D397" s="495">
        <v>1</v>
      </c>
      <c r="E397" s="808"/>
      <c r="F397" s="278">
        <f>E397*D397</f>
        <v>0</v>
      </c>
    </row>
    <row r="398" spans="1:6" x14ac:dyDescent="0.2">
      <c r="A398" s="498" t="s">
        <v>1705</v>
      </c>
      <c r="B398" s="416" t="s">
        <v>2962</v>
      </c>
      <c r="C398" s="495" t="s">
        <v>119</v>
      </c>
      <c r="D398" s="496">
        <v>1</v>
      </c>
      <c r="E398" s="808"/>
      <c r="F398" s="278">
        <f>+(D398*E398)</f>
        <v>0</v>
      </c>
    </row>
    <row r="399" spans="1:6" x14ac:dyDescent="0.2">
      <c r="A399" s="498" t="s">
        <v>1705</v>
      </c>
      <c r="B399" s="416" t="s">
        <v>2982</v>
      </c>
      <c r="C399" s="495" t="s">
        <v>119</v>
      </c>
      <c r="D399" s="496">
        <v>1</v>
      </c>
      <c r="E399" s="808"/>
      <c r="F399" s="278">
        <f>+(D399*E399)</f>
        <v>0</v>
      </c>
    </row>
    <row r="400" spans="1:6" x14ac:dyDescent="0.2">
      <c r="A400" s="392" t="s">
        <v>2963</v>
      </c>
      <c r="B400" s="395" t="s">
        <v>2964</v>
      </c>
      <c r="C400" s="499" t="s">
        <v>119</v>
      </c>
      <c r="D400" s="495">
        <v>21</v>
      </c>
      <c r="E400" s="808"/>
      <c r="F400" s="451">
        <f>+E400*D400</f>
        <v>0</v>
      </c>
    </row>
    <row r="401" spans="1:6" x14ac:dyDescent="0.2">
      <c r="A401" s="392" t="s">
        <v>1705</v>
      </c>
      <c r="B401" s="395" t="s">
        <v>2965</v>
      </c>
      <c r="C401" s="499" t="s">
        <v>119</v>
      </c>
      <c r="D401" s="495">
        <v>16</v>
      </c>
      <c r="E401" s="808"/>
      <c r="F401" s="451">
        <f>+E401*D401</f>
        <v>0</v>
      </c>
    </row>
    <row r="402" spans="1:6" x14ac:dyDescent="0.2">
      <c r="A402" s="497" t="s">
        <v>1705</v>
      </c>
      <c r="B402" s="416" t="s">
        <v>2984</v>
      </c>
      <c r="C402" s="495" t="s">
        <v>119</v>
      </c>
      <c r="D402" s="496">
        <v>1</v>
      </c>
      <c r="E402" s="808"/>
      <c r="F402" s="278">
        <f>E402*D402</f>
        <v>0</v>
      </c>
    </row>
    <row r="403" spans="1:6" x14ac:dyDescent="0.2">
      <c r="A403" s="497" t="s">
        <v>1705</v>
      </c>
      <c r="B403" s="416" t="s">
        <v>2972</v>
      </c>
      <c r="C403" s="495" t="s">
        <v>119</v>
      </c>
      <c r="D403" s="496">
        <v>1</v>
      </c>
      <c r="E403" s="808"/>
      <c r="F403" s="278">
        <f>E403*D403</f>
        <v>0</v>
      </c>
    </row>
    <row r="404" spans="1:6" x14ac:dyDescent="0.2">
      <c r="A404" s="497" t="s">
        <v>1705</v>
      </c>
      <c r="B404" s="416" t="s">
        <v>2973</v>
      </c>
      <c r="C404" s="495" t="s">
        <v>119</v>
      </c>
      <c r="D404" s="496">
        <v>1</v>
      </c>
      <c r="E404" s="808"/>
      <c r="F404" s="278">
        <f>E404*D404</f>
        <v>0</v>
      </c>
    </row>
    <row r="405" spans="1:6" x14ac:dyDescent="0.2">
      <c r="A405" s="497" t="s">
        <v>1705</v>
      </c>
      <c r="B405" s="416" t="s">
        <v>2974</v>
      </c>
      <c r="C405" s="495" t="s">
        <v>119</v>
      </c>
      <c r="D405" s="495">
        <v>2</v>
      </c>
      <c r="E405" s="808"/>
      <c r="F405" s="423">
        <f t="shared" ref="F405:F410" si="6">E405*D405</f>
        <v>0</v>
      </c>
    </row>
    <row r="406" spans="1:6" x14ac:dyDescent="0.2">
      <c r="A406" s="498" t="s">
        <v>1705</v>
      </c>
      <c r="B406" s="416" t="s">
        <v>2975</v>
      </c>
      <c r="C406" s="495" t="s">
        <v>38</v>
      </c>
      <c r="D406" s="495">
        <v>1</v>
      </c>
      <c r="E406" s="808"/>
      <c r="F406" s="278">
        <f t="shared" si="6"/>
        <v>0</v>
      </c>
    </row>
    <row r="407" spans="1:6" ht="25.5" x14ac:dyDescent="0.2">
      <c r="A407" s="497" t="s">
        <v>1705</v>
      </c>
      <c r="B407" s="416" t="s">
        <v>2976</v>
      </c>
      <c r="C407" s="495" t="s">
        <v>38</v>
      </c>
      <c r="D407" s="495">
        <v>1</v>
      </c>
      <c r="E407" s="808"/>
      <c r="F407" s="278">
        <f t="shared" si="6"/>
        <v>0</v>
      </c>
    </row>
    <row r="408" spans="1:6" x14ac:dyDescent="0.2">
      <c r="A408" s="498" t="s">
        <v>1705</v>
      </c>
      <c r="B408" s="416" t="s">
        <v>2977</v>
      </c>
      <c r="C408" s="495" t="s">
        <v>0</v>
      </c>
      <c r="D408" s="495">
        <v>10</v>
      </c>
      <c r="E408" s="808"/>
      <c r="F408" s="278">
        <f t="shared" si="6"/>
        <v>0</v>
      </c>
    </row>
    <row r="409" spans="1:6" x14ac:dyDescent="0.2">
      <c r="A409" s="498" t="s">
        <v>1705</v>
      </c>
      <c r="B409" s="416" t="s">
        <v>2978</v>
      </c>
      <c r="C409" s="495" t="s">
        <v>0</v>
      </c>
      <c r="D409" s="495">
        <v>8</v>
      </c>
      <c r="E409" s="808"/>
      <c r="F409" s="278">
        <f t="shared" si="6"/>
        <v>0</v>
      </c>
    </row>
    <row r="410" spans="1:6" x14ac:dyDescent="0.2">
      <c r="A410" s="498" t="s">
        <v>1705</v>
      </c>
      <c r="B410" s="416" t="s">
        <v>2979</v>
      </c>
      <c r="C410" s="495" t="s">
        <v>119</v>
      </c>
      <c r="D410" s="495">
        <v>1</v>
      </c>
      <c r="E410" s="808"/>
      <c r="F410" s="278">
        <f t="shared" si="6"/>
        <v>0</v>
      </c>
    </row>
    <row r="411" spans="1:6" x14ac:dyDescent="0.2">
      <c r="A411" s="497"/>
      <c r="B411" s="416"/>
      <c r="C411" s="495"/>
      <c r="D411" s="496"/>
      <c r="E411" s="484"/>
      <c r="F411" s="278"/>
    </row>
    <row r="412" spans="1:6" ht="42" customHeight="1" x14ac:dyDescent="0.2">
      <c r="A412" s="478">
        <f>MAX($A$330:$A411)+1</f>
        <v>88</v>
      </c>
      <c r="B412" s="494" t="s">
        <v>2992</v>
      </c>
      <c r="C412" s="495" t="s">
        <v>119</v>
      </c>
      <c r="D412" s="495">
        <v>1</v>
      </c>
      <c r="E412" s="808"/>
      <c r="F412" s="278">
        <f>D412*E412</f>
        <v>0</v>
      </c>
    </row>
    <row r="413" spans="1:6" x14ac:dyDescent="0.2">
      <c r="A413" s="497" t="s">
        <v>1705</v>
      </c>
      <c r="B413" s="416" t="s">
        <v>2981</v>
      </c>
      <c r="C413" s="495" t="s">
        <v>119</v>
      </c>
      <c r="D413" s="495">
        <v>1</v>
      </c>
      <c r="E413" s="808"/>
      <c r="F413" s="278">
        <f>E413*D413</f>
        <v>0</v>
      </c>
    </row>
    <row r="414" spans="1:6" x14ac:dyDescent="0.2">
      <c r="A414" s="497" t="s">
        <v>1705</v>
      </c>
      <c r="B414" s="416" t="s">
        <v>2960</v>
      </c>
      <c r="C414" s="495" t="s">
        <v>119</v>
      </c>
      <c r="D414" s="495">
        <v>1</v>
      </c>
      <c r="E414" s="808"/>
      <c r="F414" s="278">
        <f>E414*D414</f>
        <v>0</v>
      </c>
    </row>
    <row r="415" spans="1:6" x14ac:dyDescent="0.2">
      <c r="A415" s="497" t="s">
        <v>1705</v>
      </c>
      <c r="B415" s="416" t="s">
        <v>2961</v>
      </c>
      <c r="C415" s="495" t="s">
        <v>119</v>
      </c>
      <c r="D415" s="495">
        <v>1</v>
      </c>
      <c r="E415" s="808"/>
      <c r="F415" s="278">
        <f>E415*D415</f>
        <v>0</v>
      </c>
    </row>
    <row r="416" spans="1:6" x14ac:dyDescent="0.2">
      <c r="A416" s="392" t="s">
        <v>2963</v>
      </c>
      <c r="B416" s="395" t="s">
        <v>2964</v>
      </c>
      <c r="C416" s="499" t="s">
        <v>119</v>
      </c>
      <c r="D416" s="495">
        <v>17</v>
      </c>
      <c r="E416" s="808"/>
      <c r="F416" s="451">
        <f>+E416*D416</f>
        <v>0</v>
      </c>
    </row>
    <row r="417" spans="1:6" x14ac:dyDescent="0.2">
      <c r="A417" s="392" t="s">
        <v>1705</v>
      </c>
      <c r="B417" s="395" t="s">
        <v>2965</v>
      </c>
      <c r="C417" s="499" t="s">
        <v>119</v>
      </c>
      <c r="D417" s="495">
        <v>8</v>
      </c>
      <c r="E417" s="808"/>
      <c r="F417" s="451">
        <f>+E417*D417</f>
        <v>0</v>
      </c>
    </row>
    <row r="418" spans="1:6" x14ac:dyDescent="0.2">
      <c r="A418" s="497" t="s">
        <v>1705</v>
      </c>
      <c r="B418" s="416" t="s">
        <v>2974</v>
      </c>
      <c r="C418" s="495" t="s">
        <v>119</v>
      </c>
      <c r="D418" s="495">
        <v>1</v>
      </c>
      <c r="E418" s="808"/>
      <c r="F418" s="423">
        <f t="shared" ref="F418:F423" si="7">E418*D418</f>
        <v>0</v>
      </c>
    </row>
    <row r="419" spans="1:6" x14ac:dyDescent="0.2">
      <c r="A419" s="498" t="s">
        <v>1705</v>
      </c>
      <c r="B419" s="416" t="s">
        <v>2975</v>
      </c>
      <c r="C419" s="495" t="s">
        <v>38</v>
      </c>
      <c r="D419" s="495">
        <v>1</v>
      </c>
      <c r="E419" s="808"/>
      <c r="F419" s="278">
        <f t="shared" si="7"/>
        <v>0</v>
      </c>
    </row>
    <row r="420" spans="1:6" ht="25.5" x14ac:dyDescent="0.2">
      <c r="A420" s="497" t="s">
        <v>1705</v>
      </c>
      <c r="B420" s="416" t="s">
        <v>2976</v>
      </c>
      <c r="C420" s="495" t="s">
        <v>38</v>
      </c>
      <c r="D420" s="495">
        <v>1</v>
      </c>
      <c r="E420" s="808"/>
      <c r="F420" s="278">
        <f t="shared" si="7"/>
        <v>0</v>
      </c>
    </row>
    <row r="421" spans="1:6" x14ac:dyDescent="0.2">
      <c r="A421" s="498" t="s">
        <v>1705</v>
      </c>
      <c r="B421" s="416" t="s">
        <v>2977</v>
      </c>
      <c r="C421" s="495" t="s">
        <v>0</v>
      </c>
      <c r="D421" s="495">
        <v>10</v>
      </c>
      <c r="E421" s="808"/>
      <c r="F421" s="278">
        <f t="shared" si="7"/>
        <v>0</v>
      </c>
    </row>
    <row r="422" spans="1:6" x14ac:dyDescent="0.2">
      <c r="A422" s="498" t="s">
        <v>1705</v>
      </c>
      <c r="B422" s="416" t="s">
        <v>2978</v>
      </c>
      <c r="C422" s="495" t="s">
        <v>0</v>
      </c>
      <c r="D422" s="495">
        <v>8</v>
      </c>
      <c r="E422" s="808"/>
      <c r="F422" s="278">
        <f t="shared" si="7"/>
        <v>0</v>
      </c>
    </row>
    <row r="423" spans="1:6" x14ac:dyDescent="0.2">
      <c r="A423" s="498" t="s">
        <v>1705</v>
      </c>
      <c r="B423" s="416" t="s">
        <v>2979</v>
      </c>
      <c r="C423" s="495" t="s">
        <v>119</v>
      </c>
      <c r="D423" s="495">
        <v>1</v>
      </c>
      <c r="E423" s="808"/>
      <c r="F423" s="278">
        <f t="shared" si="7"/>
        <v>0</v>
      </c>
    </row>
    <row r="424" spans="1:6" x14ac:dyDescent="0.2">
      <c r="A424" s="392"/>
      <c r="B424" s="394"/>
      <c r="C424" s="482"/>
      <c r="D424" s="482"/>
      <c r="E424" s="484"/>
      <c r="F424" s="254"/>
    </row>
    <row r="425" spans="1:6" ht="52.5" customHeight="1" x14ac:dyDescent="0.2">
      <c r="A425" s="478">
        <f>MAX($A$330:$A424)+1</f>
        <v>89</v>
      </c>
      <c r="B425" s="494" t="s">
        <v>2993</v>
      </c>
      <c r="C425" s="495" t="s">
        <v>119</v>
      </c>
      <c r="D425" s="495">
        <v>1</v>
      </c>
      <c r="E425" s="808"/>
      <c r="F425" s="278">
        <f>D425*E425</f>
        <v>0</v>
      </c>
    </row>
    <row r="426" spans="1:6" x14ac:dyDescent="0.2">
      <c r="A426" s="497" t="s">
        <v>1705</v>
      </c>
      <c r="B426" s="416" t="s">
        <v>2981</v>
      </c>
      <c r="C426" s="495" t="s">
        <v>119</v>
      </c>
      <c r="D426" s="495">
        <v>1</v>
      </c>
      <c r="E426" s="808"/>
      <c r="F426" s="278">
        <f>E426*D426</f>
        <v>0</v>
      </c>
    </row>
    <row r="427" spans="1:6" x14ac:dyDescent="0.2">
      <c r="A427" s="497" t="s">
        <v>1705</v>
      </c>
      <c r="B427" s="416" t="s">
        <v>2960</v>
      </c>
      <c r="C427" s="495" t="s">
        <v>119</v>
      </c>
      <c r="D427" s="495">
        <v>1</v>
      </c>
      <c r="E427" s="808"/>
      <c r="F427" s="278">
        <f>E427*D427</f>
        <v>0</v>
      </c>
    </row>
    <row r="428" spans="1:6" x14ac:dyDescent="0.2">
      <c r="A428" s="497" t="s">
        <v>1705</v>
      </c>
      <c r="B428" s="416" t="s">
        <v>2961</v>
      </c>
      <c r="C428" s="495" t="s">
        <v>119</v>
      </c>
      <c r="D428" s="495">
        <v>1</v>
      </c>
      <c r="E428" s="808"/>
      <c r="F428" s="278">
        <f>E428*D428</f>
        <v>0</v>
      </c>
    </row>
    <row r="429" spans="1:6" x14ac:dyDescent="0.2">
      <c r="A429" s="392" t="s">
        <v>2963</v>
      </c>
      <c r="B429" s="395" t="s">
        <v>2964</v>
      </c>
      <c r="C429" s="499" t="s">
        <v>119</v>
      </c>
      <c r="D429" s="495">
        <v>6</v>
      </c>
      <c r="E429" s="808"/>
      <c r="F429" s="451">
        <f>+E429*D429</f>
        <v>0</v>
      </c>
    </row>
    <row r="430" spans="1:6" x14ac:dyDescent="0.2">
      <c r="A430" s="392" t="s">
        <v>1705</v>
      </c>
      <c r="B430" s="395" t="s">
        <v>2965</v>
      </c>
      <c r="C430" s="499" t="s">
        <v>119</v>
      </c>
      <c r="D430" s="495">
        <v>4</v>
      </c>
      <c r="E430" s="808"/>
      <c r="F430" s="451">
        <f>+E430*D430</f>
        <v>0</v>
      </c>
    </row>
    <row r="431" spans="1:6" x14ac:dyDescent="0.2">
      <c r="A431" s="498" t="s">
        <v>1705</v>
      </c>
      <c r="B431" s="416" t="s">
        <v>2975</v>
      </c>
      <c r="C431" s="495" t="s">
        <v>38</v>
      </c>
      <c r="D431" s="495">
        <v>1</v>
      </c>
      <c r="E431" s="808"/>
      <c r="F431" s="278">
        <f>E431*D431</f>
        <v>0</v>
      </c>
    </row>
    <row r="432" spans="1:6" ht="25.5" x14ac:dyDescent="0.2">
      <c r="A432" s="497" t="s">
        <v>1705</v>
      </c>
      <c r="B432" s="416" t="s">
        <v>2976</v>
      </c>
      <c r="C432" s="495" t="s">
        <v>38</v>
      </c>
      <c r="D432" s="495">
        <v>1</v>
      </c>
      <c r="E432" s="808"/>
      <c r="F432" s="278">
        <f>E432*D432</f>
        <v>0</v>
      </c>
    </row>
    <row r="433" spans="1:6" x14ac:dyDescent="0.2">
      <c r="A433" s="498" t="s">
        <v>1705</v>
      </c>
      <c r="B433" s="416" t="s">
        <v>2977</v>
      </c>
      <c r="C433" s="495" t="s">
        <v>0</v>
      </c>
      <c r="D433" s="495">
        <v>12</v>
      </c>
      <c r="E433" s="808"/>
      <c r="F433" s="278">
        <f>E433*D433</f>
        <v>0</v>
      </c>
    </row>
    <row r="434" spans="1:6" x14ac:dyDescent="0.2">
      <c r="A434" s="498" t="s">
        <v>1705</v>
      </c>
      <c r="B434" s="416" t="s">
        <v>2978</v>
      </c>
      <c r="C434" s="495" t="s">
        <v>0</v>
      </c>
      <c r="D434" s="495">
        <v>8</v>
      </c>
      <c r="E434" s="808"/>
      <c r="F434" s="278">
        <f>E434*D434</f>
        <v>0</v>
      </c>
    </row>
    <row r="435" spans="1:6" x14ac:dyDescent="0.2">
      <c r="A435" s="498" t="s">
        <v>1705</v>
      </c>
      <c r="B435" s="416" t="s">
        <v>2979</v>
      </c>
      <c r="C435" s="495" t="s">
        <v>119</v>
      </c>
      <c r="D435" s="495">
        <v>1</v>
      </c>
      <c r="E435" s="808"/>
      <c r="F435" s="278">
        <f>E435*D435</f>
        <v>0</v>
      </c>
    </row>
    <row r="436" spans="1:6" ht="13.5" thickBot="1" x14ac:dyDescent="0.25">
      <c r="A436" s="500"/>
      <c r="B436" s="603"/>
      <c r="C436" s="501"/>
      <c r="D436" s="501"/>
      <c r="E436" s="502"/>
      <c r="F436" s="500"/>
    </row>
    <row r="437" spans="1:6" ht="13.5" thickTop="1" x14ac:dyDescent="0.2">
      <c r="A437" s="344"/>
      <c r="B437" s="726"/>
      <c r="C437" s="248"/>
      <c r="D437" s="249"/>
      <c r="E437" s="666"/>
      <c r="F437" s="373"/>
    </row>
    <row r="438" spans="1:6" x14ac:dyDescent="0.2">
      <c r="A438" s="389" t="s">
        <v>1777</v>
      </c>
      <c r="B438" s="503" t="s">
        <v>2994</v>
      </c>
      <c r="C438" s="242"/>
      <c r="D438" s="245"/>
      <c r="E438" s="308"/>
      <c r="F438" s="444">
        <f>SUM(F442:F508)</f>
        <v>0</v>
      </c>
    </row>
    <row r="439" spans="1:6" x14ac:dyDescent="0.2">
      <c r="A439" s="390"/>
      <c r="B439" s="236" t="s">
        <v>2813</v>
      </c>
      <c r="C439" s="233"/>
      <c r="D439" s="408"/>
      <c r="E439" s="406"/>
      <c r="F439" s="409"/>
    </row>
    <row r="440" spans="1:6" x14ac:dyDescent="0.2">
      <c r="A440" s="390"/>
      <c r="B440" s="236"/>
      <c r="C440" s="233"/>
      <c r="D440" s="233"/>
      <c r="E440" s="308"/>
      <c r="F440" s="234"/>
    </row>
    <row r="441" spans="1:6" x14ac:dyDescent="0.2">
      <c r="A441" s="410"/>
      <c r="B441" s="410" t="s">
        <v>1806</v>
      </c>
      <c r="C441" s="411" t="s">
        <v>1807</v>
      </c>
      <c r="D441" s="411" t="s">
        <v>1808</v>
      </c>
      <c r="E441" s="461" t="s">
        <v>1809</v>
      </c>
      <c r="F441" s="445" t="s">
        <v>1772</v>
      </c>
    </row>
    <row r="442" spans="1:6" x14ac:dyDescent="0.2">
      <c r="A442" s="391"/>
      <c r="B442" s="244"/>
      <c r="C442" s="233"/>
      <c r="D442" s="233"/>
      <c r="E442" s="308"/>
      <c r="F442" s="234"/>
    </row>
    <row r="443" spans="1:6" x14ac:dyDescent="0.2">
      <c r="A443" s="415">
        <f>MAX($A$425:$A442)+1</f>
        <v>90</v>
      </c>
      <c r="B443" s="688" t="s">
        <v>2995</v>
      </c>
      <c r="C443" s="689" t="s">
        <v>2003</v>
      </c>
      <c r="D443" s="690">
        <v>550</v>
      </c>
      <c r="E443" s="808"/>
      <c r="F443" s="423">
        <f>E443*D443</f>
        <v>0</v>
      </c>
    </row>
    <row r="444" spans="1:6" x14ac:dyDescent="0.2">
      <c r="A444" s="391"/>
      <c r="B444" s="688"/>
      <c r="C444" s="689"/>
      <c r="D444" s="690"/>
      <c r="E444" s="810"/>
      <c r="F444" s="409"/>
    </row>
    <row r="445" spans="1:6" x14ac:dyDescent="0.2">
      <c r="A445" s="415">
        <f>MAX($A$425:$A444)+1</f>
        <v>91</v>
      </c>
      <c r="B445" s="688" t="s">
        <v>2996</v>
      </c>
      <c r="C445" s="689" t="s">
        <v>2003</v>
      </c>
      <c r="D445" s="690">
        <v>200</v>
      </c>
      <c r="E445" s="808"/>
      <c r="F445" s="423">
        <f>E445*D445</f>
        <v>0</v>
      </c>
    </row>
    <row r="446" spans="1:6" x14ac:dyDescent="0.2">
      <c r="A446" s="391"/>
      <c r="B446" s="688"/>
      <c r="C446" s="689"/>
      <c r="D446" s="690"/>
      <c r="E446" s="810"/>
      <c r="F446" s="409"/>
    </row>
    <row r="447" spans="1:6" x14ac:dyDescent="0.2">
      <c r="A447" s="415">
        <f>MAX($A$425:$A446)+1</f>
        <v>92</v>
      </c>
      <c r="B447" s="688" t="s">
        <v>2997</v>
      </c>
      <c r="C447" s="689" t="s">
        <v>2003</v>
      </c>
      <c r="D447" s="690">
        <v>65</v>
      </c>
      <c r="E447" s="808"/>
      <c r="F447" s="423">
        <f>E447*D447</f>
        <v>0</v>
      </c>
    </row>
    <row r="448" spans="1:6" x14ac:dyDescent="0.2">
      <c r="A448" s="415"/>
      <c r="B448" s="688"/>
      <c r="C448" s="689"/>
      <c r="D448" s="690"/>
      <c r="E448" s="810"/>
      <c r="F448" s="423"/>
    </row>
    <row r="449" spans="1:6" x14ac:dyDescent="0.2">
      <c r="A449" s="415">
        <f>MAX($A$425:$A448)+1</f>
        <v>93</v>
      </c>
      <c r="B449" s="727" t="s">
        <v>2998</v>
      </c>
      <c r="C449" s="689" t="s">
        <v>2003</v>
      </c>
      <c r="D449" s="690">
        <v>90</v>
      </c>
      <c r="E449" s="809"/>
      <c r="F449" s="428">
        <f>E449*D449</f>
        <v>0</v>
      </c>
    </row>
    <row r="450" spans="1:6" x14ac:dyDescent="0.2">
      <c r="A450" s="415"/>
      <c r="B450" s="727"/>
      <c r="C450" s="689"/>
      <c r="D450" s="690"/>
      <c r="E450" s="810"/>
      <c r="F450" s="428"/>
    </row>
    <row r="451" spans="1:6" x14ac:dyDescent="0.2">
      <c r="A451" s="415">
        <f>MAX($A$425:$A450)+1</f>
        <v>94</v>
      </c>
      <c r="B451" s="727" t="s">
        <v>2999</v>
      </c>
      <c r="C451" s="689" t="s">
        <v>2003</v>
      </c>
      <c r="D451" s="690">
        <v>150</v>
      </c>
      <c r="E451" s="809"/>
      <c r="F451" s="428">
        <f>E451*D451</f>
        <v>0</v>
      </c>
    </row>
    <row r="452" spans="1:6" x14ac:dyDescent="0.2">
      <c r="A452" s="415"/>
      <c r="B452" s="727"/>
      <c r="C452" s="689"/>
      <c r="D452" s="690"/>
      <c r="E452" s="810"/>
      <c r="F452" s="428"/>
    </row>
    <row r="453" spans="1:6" x14ac:dyDescent="0.2">
      <c r="A453" s="415">
        <f>MAX($A$425:$A452)+1</f>
        <v>95</v>
      </c>
      <c r="B453" s="728" t="s">
        <v>2899</v>
      </c>
      <c r="C453" s="692" t="s">
        <v>2003</v>
      </c>
      <c r="D453" s="692">
        <v>650</v>
      </c>
      <c r="E453" s="808"/>
      <c r="F453" s="278">
        <f>+D453*E453</f>
        <v>0</v>
      </c>
    </row>
    <row r="454" spans="1:6" x14ac:dyDescent="0.2">
      <c r="A454" s="415"/>
      <c r="B454" s="728"/>
      <c r="C454" s="692"/>
      <c r="D454" s="692"/>
      <c r="E454" s="810"/>
      <c r="F454" s="278"/>
    </row>
    <row r="455" spans="1:6" x14ac:dyDescent="0.2">
      <c r="A455" s="415">
        <f>MAX($A$425:$A454)+1</f>
        <v>96</v>
      </c>
      <c r="B455" s="728" t="s">
        <v>2900</v>
      </c>
      <c r="C455" s="692" t="s">
        <v>2003</v>
      </c>
      <c r="D455" s="692">
        <v>65</v>
      </c>
      <c r="E455" s="808"/>
      <c r="F455" s="278">
        <f>+D455*E455</f>
        <v>0</v>
      </c>
    </row>
    <row r="456" spans="1:6" x14ac:dyDescent="0.2">
      <c r="A456" s="391"/>
      <c r="B456" s="688"/>
      <c r="C456" s="689"/>
      <c r="D456" s="690"/>
      <c r="E456" s="810"/>
      <c r="F456" s="409"/>
    </row>
    <row r="457" spans="1:6" x14ac:dyDescent="0.2">
      <c r="A457" s="415">
        <f>MAX($A$425:$A456)+1</f>
        <v>97</v>
      </c>
      <c r="B457" s="688" t="s">
        <v>3000</v>
      </c>
      <c r="C457" s="689" t="s">
        <v>2003</v>
      </c>
      <c r="D457" s="690">
        <v>160</v>
      </c>
      <c r="E457" s="809"/>
      <c r="F457" s="423">
        <f>E457*D457</f>
        <v>0</v>
      </c>
    </row>
    <row r="458" spans="1:6" x14ac:dyDescent="0.2">
      <c r="A458" s="415"/>
      <c r="B458" s="688"/>
      <c r="C458" s="689"/>
      <c r="D458" s="690"/>
      <c r="E458" s="810"/>
      <c r="F458" s="423"/>
    </row>
    <row r="459" spans="1:6" ht="25.5" x14ac:dyDescent="0.2">
      <c r="A459" s="415">
        <f>MAX($A$425:$A458)+1</f>
        <v>98</v>
      </c>
      <c r="B459" s="688" t="s">
        <v>3001</v>
      </c>
      <c r="C459" s="689" t="s">
        <v>2003</v>
      </c>
      <c r="D459" s="690">
        <v>15</v>
      </c>
      <c r="E459" s="809"/>
      <c r="F459" s="423">
        <f>E459*D459</f>
        <v>0</v>
      </c>
    </row>
    <row r="460" spans="1:6" x14ac:dyDescent="0.2">
      <c r="A460" s="415"/>
      <c r="B460" s="688"/>
      <c r="C460" s="689"/>
      <c r="D460" s="690"/>
      <c r="E460" s="810"/>
      <c r="F460" s="409"/>
    </row>
    <row r="461" spans="1:6" ht="25.5" x14ac:dyDescent="0.2">
      <c r="A461" s="415">
        <f>MAX($A$425:$A460)+1</f>
        <v>99</v>
      </c>
      <c r="B461" s="729" t="s">
        <v>3002</v>
      </c>
      <c r="C461" s="693" t="s">
        <v>2003</v>
      </c>
      <c r="D461" s="694">
        <v>30</v>
      </c>
      <c r="E461" s="809"/>
      <c r="F461" s="423">
        <f>E461*D461</f>
        <v>0</v>
      </c>
    </row>
    <row r="462" spans="1:6" x14ac:dyDescent="0.2">
      <c r="A462" s="391"/>
      <c r="B462" s="729"/>
      <c r="C462" s="693"/>
      <c r="D462" s="694"/>
      <c r="E462" s="810"/>
      <c r="F462" s="423"/>
    </row>
    <row r="463" spans="1:6" ht="25.5" x14ac:dyDescent="0.2">
      <c r="A463" s="415">
        <f>MAX($A$425:$A462)+1</f>
        <v>100</v>
      </c>
      <c r="B463" s="729" t="s">
        <v>3003</v>
      </c>
      <c r="C463" s="693" t="s">
        <v>119</v>
      </c>
      <c r="D463" s="694">
        <v>12</v>
      </c>
      <c r="E463" s="809"/>
      <c r="F463" s="423">
        <f>E463*D463</f>
        <v>0</v>
      </c>
    </row>
    <row r="464" spans="1:6" x14ac:dyDescent="0.2">
      <c r="A464" s="415"/>
      <c r="B464" s="729"/>
      <c r="C464" s="693"/>
      <c r="D464" s="694"/>
      <c r="E464" s="811"/>
      <c r="F464" s="423"/>
    </row>
    <row r="465" spans="1:6" ht="25.5" x14ac:dyDescent="0.2">
      <c r="A465" s="415">
        <f>MAX($A$425:$A464)+1</f>
        <v>101</v>
      </c>
      <c r="B465" s="729" t="s">
        <v>3004</v>
      </c>
      <c r="C465" s="693" t="s">
        <v>119</v>
      </c>
      <c r="D465" s="694">
        <v>14</v>
      </c>
      <c r="E465" s="809"/>
      <c r="F465" s="423">
        <f>E465*D465</f>
        <v>0</v>
      </c>
    </row>
    <row r="466" spans="1:6" x14ac:dyDescent="0.2">
      <c r="A466" s="415"/>
      <c r="B466" s="729"/>
      <c r="C466" s="693"/>
      <c r="D466" s="694"/>
      <c r="E466" s="811"/>
      <c r="F466" s="423"/>
    </row>
    <row r="467" spans="1:6" ht="25.5" x14ac:dyDescent="0.2">
      <c r="A467" s="415">
        <f>MAX($A$425:$A466)+1</f>
        <v>102</v>
      </c>
      <c r="B467" s="729" t="s">
        <v>3005</v>
      </c>
      <c r="C467" s="693" t="s">
        <v>119</v>
      </c>
      <c r="D467" s="694">
        <v>2</v>
      </c>
      <c r="E467" s="809"/>
      <c r="F467" s="423">
        <f>E467*D467</f>
        <v>0</v>
      </c>
    </row>
    <row r="468" spans="1:6" x14ac:dyDescent="0.2">
      <c r="A468" s="415"/>
      <c r="B468" s="729"/>
      <c r="C468" s="693"/>
      <c r="D468" s="694"/>
      <c r="E468" s="811"/>
      <c r="F468" s="423"/>
    </row>
    <row r="469" spans="1:6" ht="25.5" x14ac:dyDescent="0.2">
      <c r="A469" s="415">
        <f>MAX($A$425:$A468)+1</f>
        <v>103</v>
      </c>
      <c r="B469" s="729" t="s">
        <v>3006</v>
      </c>
      <c r="C469" s="693" t="s">
        <v>119</v>
      </c>
      <c r="D469" s="694">
        <v>2</v>
      </c>
      <c r="E469" s="809"/>
      <c r="F469" s="423">
        <f>E469*D469</f>
        <v>0</v>
      </c>
    </row>
    <row r="470" spans="1:6" x14ac:dyDescent="0.2">
      <c r="A470" s="415"/>
      <c r="B470" s="729"/>
      <c r="C470" s="693"/>
      <c r="D470" s="694"/>
      <c r="E470" s="811"/>
      <c r="F470" s="423"/>
    </row>
    <row r="471" spans="1:6" ht="25.5" x14ac:dyDescent="0.2">
      <c r="A471" s="415">
        <f>MAX($A$425:$A470)+1</f>
        <v>104</v>
      </c>
      <c r="B471" s="729" t="s">
        <v>3007</v>
      </c>
      <c r="C471" s="693" t="s">
        <v>119</v>
      </c>
      <c r="D471" s="694">
        <v>1</v>
      </c>
      <c r="E471" s="809"/>
      <c r="F471" s="423">
        <f>E471*D471</f>
        <v>0</v>
      </c>
    </row>
    <row r="472" spans="1:6" x14ac:dyDescent="0.2">
      <c r="A472" s="415"/>
      <c r="B472" s="729"/>
      <c r="C472" s="693"/>
      <c r="D472" s="694"/>
      <c r="E472" s="811"/>
      <c r="F472" s="423"/>
    </row>
    <row r="473" spans="1:6" ht="25.5" x14ac:dyDescent="0.2">
      <c r="A473" s="415">
        <f>MAX($A$425:$A472)+1</f>
        <v>105</v>
      </c>
      <c r="B473" s="729" t="s">
        <v>3008</v>
      </c>
      <c r="C473" s="693" t="s">
        <v>119</v>
      </c>
      <c r="D473" s="694">
        <v>2</v>
      </c>
      <c r="E473" s="809"/>
      <c r="F473" s="423">
        <f>E473*D473</f>
        <v>0</v>
      </c>
    </row>
    <row r="474" spans="1:6" x14ac:dyDescent="0.2">
      <c r="A474" s="415"/>
      <c r="B474" s="729"/>
      <c r="C474" s="693"/>
      <c r="D474" s="694"/>
      <c r="E474" s="811"/>
      <c r="F474" s="423"/>
    </row>
    <row r="475" spans="1:6" x14ac:dyDescent="0.2">
      <c r="A475" s="415">
        <f>MAX($A$425:$A474)+1</f>
        <v>106</v>
      </c>
      <c r="B475" s="729" t="s">
        <v>3009</v>
      </c>
      <c r="C475" s="693" t="s">
        <v>119</v>
      </c>
      <c r="D475" s="694">
        <v>1</v>
      </c>
      <c r="E475" s="809"/>
      <c r="F475" s="423">
        <f>E475*D475</f>
        <v>0</v>
      </c>
    </row>
    <row r="476" spans="1:6" x14ac:dyDescent="0.2">
      <c r="A476" s="415"/>
      <c r="B476" s="729"/>
      <c r="C476" s="693"/>
      <c r="D476" s="694"/>
      <c r="E476" s="811"/>
      <c r="F476" s="423"/>
    </row>
    <row r="477" spans="1:6" ht="25.5" x14ac:dyDescent="0.2">
      <c r="A477" s="415">
        <f>MAX($A$425:$A476)+1</f>
        <v>107</v>
      </c>
      <c r="B477" s="729" t="s">
        <v>3010</v>
      </c>
      <c r="C477" s="693" t="s">
        <v>119</v>
      </c>
      <c r="D477" s="694">
        <v>3</v>
      </c>
      <c r="E477" s="809"/>
      <c r="F477" s="423">
        <f>E477*D477</f>
        <v>0</v>
      </c>
    </row>
    <row r="478" spans="1:6" x14ac:dyDescent="0.2">
      <c r="A478" s="415"/>
      <c r="B478" s="729"/>
      <c r="C478" s="693"/>
      <c r="D478" s="694"/>
      <c r="E478" s="811"/>
      <c r="F478" s="423"/>
    </row>
    <row r="479" spans="1:6" x14ac:dyDescent="0.2">
      <c r="A479" s="415">
        <f>MAX($A$425:$A478)+1</f>
        <v>108</v>
      </c>
      <c r="B479" s="729" t="s">
        <v>3011</v>
      </c>
      <c r="C479" s="693" t="s">
        <v>119</v>
      </c>
      <c r="D479" s="694">
        <v>5</v>
      </c>
      <c r="E479" s="809"/>
      <c r="F479" s="423">
        <f>E479*D479</f>
        <v>0</v>
      </c>
    </row>
    <row r="480" spans="1:6" x14ac:dyDescent="0.2">
      <c r="A480" s="415"/>
      <c r="B480" s="729"/>
      <c r="C480" s="693"/>
      <c r="D480" s="694"/>
      <c r="E480" s="811"/>
      <c r="F480" s="423"/>
    </row>
    <row r="481" spans="1:6" x14ac:dyDescent="0.2">
      <c r="A481" s="415">
        <f>MAX($A$425:$A480)+1</f>
        <v>109</v>
      </c>
      <c r="B481" s="729" t="s">
        <v>3012</v>
      </c>
      <c r="C481" s="693" t="s">
        <v>119</v>
      </c>
      <c r="D481" s="694">
        <v>4</v>
      </c>
      <c r="E481" s="809"/>
      <c r="F481" s="423">
        <f>E481*D481</f>
        <v>0</v>
      </c>
    </row>
    <row r="482" spans="1:6" x14ac:dyDescent="0.2">
      <c r="A482" s="415"/>
      <c r="B482" s="729"/>
      <c r="C482" s="693"/>
      <c r="D482" s="694"/>
      <c r="E482" s="811"/>
      <c r="F482" s="423"/>
    </row>
    <row r="483" spans="1:6" ht="25.5" x14ac:dyDescent="0.2">
      <c r="A483" s="415">
        <f>MAX($A$425:$A482)+1</f>
        <v>110</v>
      </c>
      <c r="B483" s="729" t="s">
        <v>3013</v>
      </c>
      <c r="C483" s="693" t="s">
        <v>38</v>
      </c>
      <c r="D483" s="694">
        <v>2</v>
      </c>
      <c r="E483" s="809"/>
      <c r="F483" s="423">
        <f>E483*D483</f>
        <v>0</v>
      </c>
    </row>
    <row r="484" spans="1:6" x14ac:dyDescent="0.2">
      <c r="A484" s="391"/>
      <c r="B484" s="729"/>
      <c r="C484" s="693"/>
      <c r="D484" s="694"/>
      <c r="E484" s="811"/>
      <c r="F484" s="504"/>
    </row>
    <row r="485" spans="1:6" x14ac:dyDescent="0.2">
      <c r="A485" s="415">
        <f>MAX($A$425:$A484)+1</f>
        <v>111</v>
      </c>
      <c r="B485" s="729" t="s">
        <v>3014</v>
      </c>
      <c r="C485" s="693" t="s">
        <v>38</v>
      </c>
      <c r="D485" s="694">
        <v>1</v>
      </c>
      <c r="E485" s="809"/>
      <c r="F485" s="423">
        <f>E485*D485</f>
        <v>0</v>
      </c>
    </row>
    <row r="486" spans="1:6" x14ac:dyDescent="0.2">
      <c r="A486" s="415"/>
      <c r="B486" s="729"/>
      <c r="C486" s="693"/>
      <c r="D486" s="694"/>
      <c r="E486" s="811"/>
      <c r="F486" s="423"/>
    </row>
    <row r="487" spans="1:6" ht="25.5" x14ac:dyDescent="0.2">
      <c r="A487" s="415">
        <f>MAX($A$425:$A486)+1</f>
        <v>112</v>
      </c>
      <c r="B487" s="729" t="s">
        <v>3015</v>
      </c>
      <c r="C487" s="693" t="s">
        <v>119</v>
      </c>
      <c r="D487" s="694">
        <v>1</v>
      </c>
      <c r="E487" s="809"/>
      <c r="F487" s="423">
        <f>E487*D487</f>
        <v>0</v>
      </c>
    </row>
    <row r="488" spans="1:6" x14ac:dyDescent="0.2">
      <c r="A488" s="415"/>
      <c r="B488" s="729"/>
      <c r="C488" s="693"/>
      <c r="D488" s="694"/>
      <c r="E488" s="811"/>
      <c r="F488" s="423"/>
    </row>
    <row r="489" spans="1:6" ht="25.5" x14ac:dyDescent="0.2">
      <c r="A489" s="415">
        <f>MAX($A$425:$A488)+1</f>
        <v>113</v>
      </c>
      <c r="B489" s="729" t="s">
        <v>3016</v>
      </c>
      <c r="C489" s="693" t="s">
        <v>119</v>
      </c>
      <c r="D489" s="694">
        <v>1</v>
      </c>
      <c r="E489" s="809"/>
      <c r="F489" s="423">
        <f>E489*D489</f>
        <v>0</v>
      </c>
    </row>
    <row r="490" spans="1:6" x14ac:dyDescent="0.2">
      <c r="A490" s="415"/>
      <c r="B490" s="729"/>
      <c r="C490" s="693"/>
      <c r="D490" s="694"/>
      <c r="E490" s="811"/>
      <c r="F490" s="423"/>
    </row>
    <row r="491" spans="1:6" ht="25.5" x14ac:dyDescent="0.2">
      <c r="A491" s="415">
        <f>MAX($A$425:$A490)+1</f>
        <v>114</v>
      </c>
      <c r="B491" s="729" t="s">
        <v>3017</v>
      </c>
      <c r="C491" s="693" t="s">
        <v>119</v>
      </c>
      <c r="D491" s="694">
        <v>1</v>
      </c>
      <c r="E491" s="809"/>
      <c r="F491" s="423">
        <f>E491*D491</f>
        <v>0</v>
      </c>
    </row>
    <row r="492" spans="1:6" x14ac:dyDescent="0.2">
      <c r="A492" s="415"/>
      <c r="B492" s="729"/>
      <c r="C492" s="693"/>
      <c r="D492" s="694"/>
      <c r="E492" s="811"/>
      <c r="F492" s="423"/>
    </row>
    <row r="493" spans="1:6" ht="25.5" x14ac:dyDescent="0.2">
      <c r="A493" s="415">
        <f>MAX($A$425:$A492)+1</f>
        <v>115</v>
      </c>
      <c r="B493" s="729" t="s">
        <v>3018</v>
      </c>
      <c r="C493" s="693" t="s">
        <v>119</v>
      </c>
      <c r="D493" s="694">
        <v>2</v>
      </c>
      <c r="E493" s="809"/>
      <c r="F493" s="423">
        <f>E493*D493</f>
        <v>0</v>
      </c>
    </row>
    <row r="494" spans="1:6" x14ac:dyDescent="0.2">
      <c r="A494" s="415"/>
      <c r="B494" s="729"/>
      <c r="C494" s="693"/>
      <c r="D494" s="694"/>
      <c r="E494" s="811"/>
      <c r="F494" s="423"/>
    </row>
    <row r="495" spans="1:6" ht="25.5" x14ac:dyDescent="0.2">
      <c r="A495" s="415">
        <f>MAX($A$425:$A494)+1</f>
        <v>116</v>
      </c>
      <c r="B495" s="729" t="s">
        <v>3019</v>
      </c>
      <c r="C495" s="693" t="s">
        <v>119</v>
      </c>
      <c r="D495" s="694">
        <v>2</v>
      </c>
      <c r="E495" s="809"/>
      <c r="F495" s="423">
        <f>E495*D495</f>
        <v>0</v>
      </c>
    </row>
    <row r="496" spans="1:6" x14ac:dyDescent="0.2">
      <c r="A496" s="415"/>
      <c r="B496" s="729"/>
      <c r="C496" s="693"/>
      <c r="D496" s="694"/>
      <c r="E496" s="811"/>
      <c r="F496" s="423"/>
    </row>
    <row r="497" spans="1:6" ht="25.5" x14ac:dyDescent="0.2">
      <c r="A497" s="415">
        <f>MAX($A$425:$A496)+1</f>
        <v>117</v>
      </c>
      <c r="B497" s="729" t="s">
        <v>3020</v>
      </c>
      <c r="C497" s="693" t="s">
        <v>119</v>
      </c>
      <c r="D497" s="694">
        <v>2</v>
      </c>
      <c r="E497" s="809"/>
      <c r="F497" s="423">
        <f>E497*D497</f>
        <v>0</v>
      </c>
    </row>
    <row r="498" spans="1:6" x14ac:dyDescent="0.2">
      <c r="A498" s="415"/>
      <c r="B498" s="729"/>
      <c r="C498" s="693"/>
      <c r="D498" s="694"/>
      <c r="E498" s="811"/>
      <c r="F498" s="423"/>
    </row>
    <row r="499" spans="1:6" x14ac:dyDescent="0.2">
      <c r="A499" s="415">
        <f>MAX($A$425:$A498)+1</f>
        <v>118</v>
      </c>
      <c r="B499" s="695" t="s">
        <v>2872</v>
      </c>
      <c r="C499" s="696" t="s">
        <v>1393</v>
      </c>
      <c r="D499" s="697">
        <v>5</v>
      </c>
      <c r="E499" s="812"/>
      <c r="F499" s="428">
        <f>SUM(F443:F498)*D499%</f>
        <v>0</v>
      </c>
    </row>
    <row r="500" spans="1:6" x14ac:dyDescent="0.2">
      <c r="A500" s="391"/>
      <c r="B500" s="695"/>
      <c r="C500" s="696"/>
      <c r="D500" s="697"/>
      <c r="E500" s="812"/>
      <c r="F500" s="428"/>
    </row>
    <row r="501" spans="1:6" x14ac:dyDescent="0.2">
      <c r="A501" s="415">
        <f>MAX($A$425:$A500)+1</f>
        <v>119</v>
      </c>
      <c r="B501" s="695" t="s">
        <v>2873</v>
      </c>
      <c r="C501" s="696" t="s">
        <v>1393</v>
      </c>
      <c r="D501" s="697">
        <v>3</v>
      </c>
      <c r="E501" s="812"/>
      <c r="F501" s="428">
        <f>SUM(F443:F499)*D501%</f>
        <v>0</v>
      </c>
    </row>
    <row r="502" spans="1:6" x14ac:dyDescent="0.2">
      <c r="A502" s="415"/>
      <c r="B502" s="695"/>
      <c r="C502" s="696"/>
      <c r="D502" s="697"/>
      <c r="E502" s="812"/>
      <c r="F502" s="428"/>
    </row>
    <row r="503" spans="1:6" x14ac:dyDescent="0.2">
      <c r="A503" s="415">
        <f>MAX($A$425:$A502)+1</f>
        <v>120</v>
      </c>
      <c r="B503" s="730" t="s">
        <v>3021</v>
      </c>
      <c r="C503" s="698" t="s">
        <v>0</v>
      </c>
      <c r="D503" s="699">
        <v>14</v>
      </c>
      <c r="E503" s="808"/>
      <c r="F503" s="278">
        <f>E503*D503</f>
        <v>0</v>
      </c>
    </row>
    <row r="504" spans="1:6" x14ac:dyDescent="0.2">
      <c r="A504" s="391"/>
      <c r="B504" s="730"/>
      <c r="C504" s="698"/>
      <c r="D504" s="699"/>
      <c r="E504" s="813"/>
      <c r="F504" s="278"/>
    </row>
    <row r="505" spans="1:6" ht="25.5" x14ac:dyDescent="0.2">
      <c r="A505" s="415">
        <f>MAX($A$425:$A504)+1</f>
        <v>121</v>
      </c>
      <c r="B505" s="729" t="s">
        <v>3022</v>
      </c>
      <c r="C505" s="693" t="s">
        <v>0</v>
      </c>
      <c r="D505" s="699">
        <v>10</v>
      </c>
      <c r="E505" s="808"/>
      <c r="F505" s="278">
        <f>E505*D505</f>
        <v>0</v>
      </c>
    </row>
    <row r="506" spans="1:6" x14ac:dyDescent="0.2">
      <c r="A506" s="507"/>
      <c r="B506" s="730"/>
      <c r="C506" s="700"/>
      <c r="D506" s="699"/>
      <c r="E506" s="814"/>
      <c r="F506" s="278"/>
    </row>
    <row r="507" spans="1:6" x14ac:dyDescent="0.2">
      <c r="A507" s="415">
        <f>MAX($A$425:$A506)+1</f>
        <v>122</v>
      </c>
      <c r="B507" s="701" t="s">
        <v>2956</v>
      </c>
      <c r="C507" s="693" t="s">
        <v>38</v>
      </c>
      <c r="D507" s="699">
        <v>1</v>
      </c>
      <c r="E507" s="808"/>
      <c r="F507" s="278">
        <f>E507*D507</f>
        <v>0</v>
      </c>
    </row>
    <row r="508" spans="1:6" ht="13.5" thickBot="1" x14ac:dyDescent="0.25">
      <c r="A508" s="455"/>
      <c r="B508" s="508"/>
      <c r="C508" s="509"/>
      <c r="D508" s="510"/>
      <c r="E508" s="511"/>
      <c r="F508" s="512"/>
    </row>
    <row r="509" spans="1:6" ht="13.5" thickTop="1" x14ac:dyDescent="0.2">
      <c r="A509" s="344"/>
      <c r="B509" s="726"/>
      <c r="C509" s="248"/>
      <c r="D509" s="249"/>
      <c r="E509" s="666"/>
      <c r="F509" s="373"/>
    </row>
    <row r="510" spans="1:6" x14ac:dyDescent="0.2">
      <c r="A510" s="389" t="s">
        <v>2786</v>
      </c>
      <c r="B510" s="460" t="s">
        <v>3023</v>
      </c>
      <c r="C510" s="242"/>
      <c r="D510" s="405"/>
      <c r="E510" s="406"/>
      <c r="F510" s="407">
        <f>SUBTOTAL(9,F514:F534)</f>
        <v>0</v>
      </c>
    </row>
    <row r="511" spans="1:6" x14ac:dyDescent="0.2">
      <c r="A511" s="390"/>
      <c r="B511" s="236" t="s">
        <v>2813</v>
      </c>
      <c r="C511" s="233"/>
      <c r="D511" s="408"/>
      <c r="E511" s="406"/>
      <c r="F511" s="409"/>
    </row>
    <row r="512" spans="1:6" x14ac:dyDescent="0.2">
      <c r="A512" s="390"/>
      <c r="B512" s="236"/>
      <c r="C512" s="233"/>
      <c r="D512" s="408"/>
      <c r="E512" s="406"/>
      <c r="F512" s="409"/>
    </row>
    <row r="513" spans="1:6" x14ac:dyDescent="0.2">
      <c r="A513" s="410"/>
      <c r="B513" s="410" t="s">
        <v>1806</v>
      </c>
      <c r="C513" s="411" t="s">
        <v>1807</v>
      </c>
      <c r="D513" s="412" t="s">
        <v>1808</v>
      </c>
      <c r="E513" s="413" t="s">
        <v>1809</v>
      </c>
      <c r="F513" s="414" t="s">
        <v>1772</v>
      </c>
    </row>
    <row r="514" spans="1:6" x14ac:dyDescent="0.2">
      <c r="A514" s="391"/>
      <c r="B514" s="232"/>
      <c r="C514" s="233"/>
      <c r="D514" s="408"/>
      <c r="E514" s="406"/>
      <c r="F514" s="409"/>
    </row>
    <row r="515" spans="1:6" ht="25.5" x14ac:dyDescent="0.2">
      <c r="A515" s="513">
        <f>MAX($A$497:$A514)+1</f>
        <v>123</v>
      </c>
      <c r="B515" s="514" t="s">
        <v>3024</v>
      </c>
      <c r="C515" s="515" t="s">
        <v>38</v>
      </c>
      <c r="D515" s="418">
        <v>1</v>
      </c>
      <c r="E515" s="815"/>
      <c r="F515" s="423">
        <f>E515*D515</f>
        <v>0</v>
      </c>
    </row>
    <row r="516" spans="1:6" x14ac:dyDescent="0.2">
      <c r="A516" s="516"/>
      <c r="B516" s="514" t="s">
        <v>3025</v>
      </c>
      <c r="C516" s="515"/>
      <c r="D516" s="418"/>
      <c r="E516" s="406"/>
      <c r="F516" s="423"/>
    </row>
    <row r="517" spans="1:6" x14ac:dyDescent="0.2">
      <c r="A517" s="516"/>
      <c r="B517" s="517"/>
      <c r="C517" s="515"/>
      <c r="D517" s="418"/>
      <c r="E517" s="406"/>
      <c r="F517" s="423"/>
    </row>
    <row r="518" spans="1:6" x14ac:dyDescent="0.2">
      <c r="A518" s="513">
        <f>MAX($A$497:$A517)+1</f>
        <v>124</v>
      </c>
      <c r="B518" s="517" t="s">
        <v>3026</v>
      </c>
      <c r="C518" s="515" t="s">
        <v>119</v>
      </c>
      <c r="D518" s="418">
        <v>1</v>
      </c>
      <c r="E518" s="815"/>
      <c r="F518" s="423">
        <f>E518*D518</f>
        <v>0</v>
      </c>
    </row>
    <row r="519" spans="1:6" x14ac:dyDescent="0.2">
      <c r="A519" s="513"/>
      <c r="B519" s="517"/>
      <c r="C519" s="515"/>
      <c r="D519" s="418"/>
      <c r="E519" s="406"/>
      <c r="F519" s="423"/>
    </row>
    <row r="520" spans="1:6" ht="25.5" x14ac:dyDescent="0.2">
      <c r="A520" s="513">
        <f>MAX($A$497:$A519)+1</f>
        <v>125</v>
      </c>
      <c r="B520" s="517" t="s">
        <v>3027</v>
      </c>
      <c r="C520" s="515" t="s">
        <v>119</v>
      </c>
      <c r="D520" s="418">
        <v>1</v>
      </c>
      <c r="E520" s="815"/>
      <c r="F520" s="423">
        <f>E520*D520</f>
        <v>0</v>
      </c>
    </row>
    <row r="521" spans="1:6" x14ac:dyDescent="0.2">
      <c r="A521" s="516"/>
      <c r="B521" s="517"/>
      <c r="C521" s="518"/>
      <c r="D521" s="418"/>
      <c r="E521" s="406"/>
      <c r="F521" s="423"/>
    </row>
    <row r="522" spans="1:6" x14ac:dyDescent="0.2">
      <c r="A522" s="513">
        <f>MAX($A$497:$A521)+1</f>
        <v>126</v>
      </c>
      <c r="B522" s="514" t="s">
        <v>3028</v>
      </c>
      <c r="C522" s="515" t="s">
        <v>119</v>
      </c>
      <c r="D522" s="418">
        <v>1</v>
      </c>
      <c r="E522" s="815"/>
      <c r="F522" s="423">
        <f>E522*D522</f>
        <v>0</v>
      </c>
    </row>
    <row r="523" spans="1:6" x14ac:dyDescent="0.2">
      <c r="A523" s="516"/>
      <c r="B523" s="514"/>
      <c r="C523" s="515"/>
      <c r="D523" s="418"/>
      <c r="E523" s="816"/>
      <c r="F523" s="423"/>
    </row>
    <row r="524" spans="1:6" x14ac:dyDescent="0.2">
      <c r="A524" s="513">
        <f>MAX($A$497:$A523)+1</f>
        <v>127</v>
      </c>
      <c r="B524" s="517" t="s">
        <v>3029</v>
      </c>
      <c r="C524" s="518"/>
      <c r="D524" s="418"/>
      <c r="E524" s="817"/>
      <c r="F524" s="423"/>
    </row>
    <row r="525" spans="1:6" x14ac:dyDescent="0.2">
      <c r="A525" s="464" t="s">
        <v>1705</v>
      </c>
      <c r="B525" s="517" t="s">
        <v>3030</v>
      </c>
      <c r="C525" s="518" t="s">
        <v>119</v>
      </c>
      <c r="D525" s="418">
        <v>24</v>
      </c>
      <c r="E525" s="815"/>
      <c r="F525" s="423">
        <f>E525*D525</f>
        <v>0</v>
      </c>
    </row>
    <row r="526" spans="1:6" x14ac:dyDescent="0.2">
      <c r="A526" s="513"/>
      <c r="B526" s="514"/>
      <c r="C526" s="515"/>
      <c r="D526" s="418"/>
      <c r="E526" s="816"/>
      <c r="F526" s="423"/>
    </row>
    <row r="527" spans="1:6" x14ac:dyDescent="0.2">
      <c r="A527" s="513">
        <f>MAX($A$497:$A526)+1</f>
        <v>128</v>
      </c>
      <c r="B527" s="514" t="s">
        <v>3031</v>
      </c>
      <c r="C527" s="515" t="s">
        <v>119</v>
      </c>
      <c r="D527" s="418">
        <v>2</v>
      </c>
      <c r="E527" s="815"/>
      <c r="F527" s="423">
        <f>E527*D527</f>
        <v>0</v>
      </c>
    </row>
    <row r="528" spans="1:6" x14ac:dyDescent="0.2">
      <c r="A528" s="513"/>
      <c r="B528" s="514"/>
      <c r="C528" s="515"/>
      <c r="D528" s="418"/>
      <c r="E528" s="816"/>
      <c r="F528" s="423"/>
    </row>
    <row r="529" spans="1:6" x14ac:dyDescent="0.2">
      <c r="A529" s="513">
        <f>MAX($A$497:$A528)+1</f>
        <v>129</v>
      </c>
      <c r="B529" s="514" t="s">
        <v>3032</v>
      </c>
      <c r="C529" s="515" t="s">
        <v>119</v>
      </c>
      <c r="D529" s="418">
        <v>1</v>
      </c>
      <c r="E529" s="815"/>
      <c r="F529" s="423">
        <f>E529*D529</f>
        <v>0</v>
      </c>
    </row>
    <row r="530" spans="1:6" x14ac:dyDescent="0.2">
      <c r="A530" s="513"/>
      <c r="B530" s="488"/>
      <c r="C530" s="515"/>
      <c r="D530" s="431"/>
      <c r="E530" s="480"/>
      <c r="F530" s="423"/>
    </row>
    <row r="531" spans="1:6" x14ac:dyDescent="0.2">
      <c r="A531" s="513">
        <f>MAX($A$497:$A530)+1</f>
        <v>130</v>
      </c>
      <c r="B531" s="437" t="s">
        <v>2872</v>
      </c>
      <c r="C531" s="435" t="s">
        <v>1393</v>
      </c>
      <c r="D531" s="436">
        <v>5</v>
      </c>
      <c r="E531" s="419"/>
      <c r="F531" s="428">
        <f>SUM(F515:F529)*D531%</f>
        <v>0</v>
      </c>
    </row>
    <row r="532" spans="1:6" x14ac:dyDescent="0.2">
      <c r="A532" s="391"/>
      <c r="B532" s="437"/>
      <c r="C532" s="435"/>
      <c r="D532" s="436"/>
      <c r="E532" s="419"/>
      <c r="F532" s="428"/>
    </row>
    <row r="533" spans="1:6" x14ac:dyDescent="0.2">
      <c r="A533" s="513">
        <f>MAX($A$497:$A532)+1</f>
        <v>131</v>
      </c>
      <c r="B533" s="437" t="s">
        <v>2873</v>
      </c>
      <c r="C533" s="435" t="s">
        <v>1393</v>
      </c>
      <c r="D533" s="436">
        <v>3</v>
      </c>
      <c r="E533" s="419"/>
      <c r="F533" s="428">
        <f>SUM(F515:F531)*D533%</f>
        <v>0</v>
      </c>
    </row>
    <row r="534" spans="1:6" ht="13.5" thickBot="1" x14ac:dyDescent="0.25">
      <c r="A534" s="520"/>
      <c r="B534" s="731"/>
      <c r="C534" s="521"/>
      <c r="D534" s="522"/>
      <c r="E534" s="523"/>
      <c r="F534" s="524"/>
    </row>
    <row r="535" spans="1:6" ht="13.5" thickTop="1" x14ac:dyDescent="0.2">
      <c r="A535" s="344"/>
      <c r="B535" s="726"/>
      <c r="C535" s="248"/>
      <c r="D535" s="249"/>
      <c r="E535" s="666"/>
      <c r="F535" s="373"/>
    </row>
    <row r="536" spans="1:6" x14ac:dyDescent="0.2">
      <c r="A536" s="389" t="s">
        <v>2787</v>
      </c>
      <c r="B536" s="460" t="s">
        <v>3033</v>
      </c>
      <c r="C536" s="242"/>
      <c r="D536" s="405"/>
      <c r="E536" s="406"/>
      <c r="F536" s="407">
        <f>SUBTOTAL(9,F540:F563)</f>
        <v>0</v>
      </c>
    </row>
    <row r="537" spans="1:6" x14ac:dyDescent="0.2">
      <c r="A537" s="390"/>
      <c r="B537" s="236" t="s">
        <v>2813</v>
      </c>
      <c r="C537" s="233"/>
      <c r="D537" s="408"/>
      <c r="E537" s="406"/>
      <c r="F537" s="409"/>
    </row>
    <row r="538" spans="1:6" x14ac:dyDescent="0.2">
      <c r="A538" s="390"/>
      <c r="B538" s="236"/>
      <c r="C538" s="233"/>
      <c r="D538" s="408"/>
      <c r="E538" s="406"/>
      <c r="F538" s="409"/>
    </row>
    <row r="539" spans="1:6" x14ac:dyDescent="0.2">
      <c r="A539" s="410"/>
      <c r="B539" s="410" t="s">
        <v>1806</v>
      </c>
      <c r="C539" s="411" t="s">
        <v>1807</v>
      </c>
      <c r="D539" s="412" t="s">
        <v>1808</v>
      </c>
      <c r="E539" s="413" t="s">
        <v>1809</v>
      </c>
      <c r="F539" s="414" t="s">
        <v>1772</v>
      </c>
    </row>
    <row r="540" spans="1:6" x14ac:dyDescent="0.2">
      <c r="A540" s="391"/>
      <c r="B540" s="232"/>
      <c r="C540" s="233"/>
      <c r="D540" s="408"/>
      <c r="E540" s="406"/>
      <c r="F540" s="409"/>
    </row>
    <row r="541" spans="1:6" x14ac:dyDescent="0.2">
      <c r="A541" s="525"/>
      <c r="B541" s="526"/>
      <c r="C541" s="527"/>
      <c r="D541" s="528"/>
      <c r="E541" s="480"/>
      <c r="F541" s="423"/>
    </row>
    <row r="542" spans="1:6" ht="38.25" x14ac:dyDescent="0.2">
      <c r="A542" s="529">
        <f>MAX($A$523:$A541)+1</f>
        <v>132</v>
      </c>
      <c r="B542" s="488" t="s">
        <v>3034</v>
      </c>
      <c r="C542" s="515" t="s">
        <v>119</v>
      </c>
      <c r="D542" s="530">
        <v>1</v>
      </c>
      <c r="E542" s="818"/>
      <c r="F542" s="423">
        <f>E542*D542</f>
        <v>0</v>
      </c>
    </row>
    <row r="543" spans="1:6" x14ac:dyDescent="0.2">
      <c r="A543" s="391"/>
      <c r="B543" s="488"/>
      <c r="C543" s="515"/>
      <c r="D543" s="530"/>
      <c r="E543" s="819"/>
      <c r="F543" s="423"/>
    </row>
    <row r="544" spans="1:6" ht="38.25" x14ac:dyDescent="0.2">
      <c r="A544" s="529">
        <f>MAX($A$523:$A543)+1</f>
        <v>133</v>
      </c>
      <c r="B544" s="488" t="s">
        <v>3035</v>
      </c>
      <c r="C544" s="515" t="s">
        <v>119</v>
      </c>
      <c r="D544" s="530">
        <v>1</v>
      </c>
      <c r="E544" s="818"/>
      <c r="F544" s="423">
        <f>E544*D544</f>
        <v>0</v>
      </c>
    </row>
    <row r="545" spans="1:6" x14ac:dyDescent="0.2">
      <c r="A545" s="391"/>
      <c r="B545" s="488"/>
      <c r="C545" s="515"/>
      <c r="D545" s="530"/>
      <c r="E545" s="819"/>
      <c r="F545" s="423"/>
    </row>
    <row r="546" spans="1:6" ht="38.25" x14ac:dyDescent="0.2">
      <c r="A546" s="529">
        <f>MAX($A$523:$A545)+1</f>
        <v>134</v>
      </c>
      <c r="B546" s="488" t="s">
        <v>3036</v>
      </c>
      <c r="C546" s="515" t="s">
        <v>119</v>
      </c>
      <c r="D546" s="530">
        <v>1</v>
      </c>
      <c r="E546" s="818"/>
      <c r="F546" s="423">
        <f>E546*D546</f>
        <v>0</v>
      </c>
    </row>
    <row r="547" spans="1:6" x14ac:dyDescent="0.2">
      <c r="A547" s="529"/>
      <c r="B547" s="488"/>
      <c r="C547" s="515"/>
      <c r="D547" s="530"/>
      <c r="E547" s="819"/>
      <c r="F547" s="423"/>
    </row>
    <row r="548" spans="1:6" ht="25.5" x14ac:dyDescent="0.2">
      <c r="A548" s="529">
        <f>MAX($A$523:$A547)+1</f>
        <v>135</v>
      </c>
      <c r="B548" s="488" t="s">
        <v>3037</v>
      </c>
      <c r="C548" s="515" t="s">
        <v>119</v>
      </c>
      <c r="D548" s="530">
        <v>3</v>
      </c>
      <c r="E548" s="818"/>
      <c r="F548" s="423">
        <f>E548*D548</f>
        <v>0</v>
      </c>
    </row>
    <row r="549" spans="1:6" x14ac:dyDescent="0.2">
      <c r="A549" s="391"/>
      <c r="B549" s="488"/>
      <c r="C549" s="515"/>
      <c r="D549" s="530"/>
      <c r="E549" s="819"/>
      <c r="F549" s="423"/>
    </row>
    <row r="550" spans="1:6" x14ac:dyDescent="0.2">
      <c r="A550" s="529">
        <f>MAX($A$523:$A549)+1</f>
        <v>136</v>
      </c>
      <c r="B550" s="488" t="s">
        <v>3038</v>
      </c>
      <c r="C550" s="515" t="s">
        <v>119</v>
      </c>
      <c r="D550" s="530">
        <v>8</v>
      </c>
      <c r="E550" s="818"/>
      <c r="F550" s="423">
        <f>E550*D550</f>
        <v>0</v>
      </c>
    </row>
    <row r="551" spans="1:6" x14ac:dyDescent="0.2">
      <c r="A551" s="391"/>
      <c r="B551" s="488"/>
      <c r="C551" s="515"/>
      <c r="D551" s="530"/>
      <c r="E551" s="819"/>
      <c r="F551" s="423"/>
    </row>
    <row r="552" spans="1:6" ht="48" customHeight="1" x14ac:dyDescent="0.2">
      <c r="A552" s="529">
        <f>MAX($A$523:$A551)+1</f>
        <v>137</v>
      </c>
      <c r="B552" s="488" t="s">
        <v>3039</v>
      </c>
      <c r="C552" s="515" t="s">
        <v>119</v>
      </c>
      <c r="D552" s="530">
        <v>4</v>
      </c>
      <c r="E552" s="818"/>
      <c r="F552" s="423">
        <f>E552*D552</f>
        <v>0</v>
      </c>
    </row>
    <row r="553" spans="1:6" x14ac:dyDescent="0.2">
      <c r="A553" s="391"/>
      <c r="B553" s="488"/>
      <c r="C553" s="515"/>
      <c r="D553" s="530"/>
      <c r="E553" s="819"/>
      <c r="F553" s="423"/>
    </row>
    <row r="554" spans="1:6" x14ac:dyDescent="0.2">
      <c r="A554" s="529">
        <f>MAX($A$523:$A553)+1</f>
        <v>138</v>
      </c>
      <c r="B554" s="488" t="s">
        <v>3040</v>
      </c>
      <c r="C554" s="515" t="s">
        <v>119</v>
      </c>
      <c r="D554" s="530">
        <v>4</v>
      </c>
      <c r="E554" s="818"/>
      <c r="F554" s="423">
        <f>E554*D554</f>
        <v>0</v>
      </c>
    </row>
    <row r="555" spans="1:6" x14ac:dyDescent="0.2">
      <c r="A555" s="391"/>
      <c r="B555" s="488"/>
      <c r="C555" s="515"/>
      <c r="D555" s="530"/>
      <c r="E555" s="819"/>
      <c r="F555" s="423"/>
    </row>
    <row r="556" spans="1:6" ht="25.5" x14ac:dyDescent="0.2">
      <c r="A556" s="529">
        <f>MAX($A$523:$A555)+1</f>
        <v>139</v>
      </c>
      <c r="B556" s="488" t="s">
        <v>3041</v>
      </c>
      <c r="C556" s="515" t="s">
        <v>2003</v>
      </c>
      <c r="D556" s="530">
        <v>260</v>
      </c>
      <c r="E556" s="818"/>
      <c r="F556" s="423">
        <f>E556*D556</f>
        <v>0</v>
      </c>
    </row>
    <row r="557" spans="1:6" x14ac:dyDescent="0.2">
      <c r="A557" s="531"/>
      <c r="B557" s="488"/>
      <c r="C557" s="515"/>
      <c r="D557" s="530"/>
      <c r="E557" s="819"/>
      <c r="F557" s="423"/>
    </row>
    <row r="558" spans="1:6" ht="25.5" x14ac:dyDescent="0.2">
      <c r="A558" s="529">
        <f>MAX($A$523:$A557)+1</f>
        <v>140</v>
      </c>
      <c r="B558" s="488" t="s">
        <v>3042</v>
      </c>
      <c r="C558" s="515" t="s">
        <v>2003</v>
      </c>
      <c r="D558" s="530">
        <v>260</v>
      </c>
      <c r="E558" s="818"/>
      <c r="F558" s="423">
        <f>E558*D558</f>
        <v>0</v>
      </c>
    </row>
    <row r="559" spans="1:6" x14ac:dyDescent="0.2">
      <c r="A559" s="531"/>
      <c r="B559" s="488"/>
      <c r="C559" s="515"/>
      <c r="D559" s="530"/>
      <c r="E559" s="819"/>
      <c r="F559" s="423"/>
    </row>
    <row r="560" spans="1:6" ht="25.5" x14ac:dyDescent="0.2">
      <c r="A560" s="529">
        <f>MAX($A$523:$A559)+1</f>
        <v>141</v>
      </c>
      <c r="B560" s="488" t="s">
        <v>3043</v>
      </c>
      <c r="C560" s="515" t="s">
        <v>38</v>
      </c>
      <c r="D560" s="530">
        <v>1</v>
      </c>
      <c r="E560" s="818"/>
      <c r="F560" s="423">
        <f>E560*D560</f>
        <v>0</v>
      </c>
    </row>
    <row r="561" spans="1:6" x14ac:dyDescent="0.2">
      <c r="A561" s="531"/>
      <c r="B561" s="488"/>
      <c r="C561" s="515"/>
      <c r="D561" s="530"/>
      <c r="E561" s="532"/>
      <c r="F561" s="423"/>
    </row>
    <row r="562" spans="1:6" x14ac:dyDescent="0.2">
      <c r="A562" s="529">
        <f>MAX($A$523:$A561)+1</f>
        <v>142</v>
      </c>
      <c r="B562" s="454" t="s">
        <v>2872</v>
      </c>
      <c r="C562" s="533" t="s">
        <v>1393</v>
      </c>
      <c r="D562" s="534">
        <v>3</v>
      </c>
      <c r="E562" s="450"/>
      <c r="F562" s="428">
        <f>SUM(F541:F560)*D562%</f>
        <v>0</v>
      </c>
    </row>
    <row r="563" spans="1:6" ht="13.5" thickBot="1" x14ac:dyDescent="0.25">
      <c r="A563" s="458"/>
      <c r="B563" s="456"/>
      <c r="C563" s="535"/>
      <c r="D563" s="536"/>
      <c r="E563" s="537"/>
      <c r="F563" s="538"/>
    </row>
    <row r="564" spans="1:6" ht="13.5" thickTop="1" x14ac:dyDescent="0.2">
      <c r="A564" s="344"/>
      <c r="B564" s="726"/>
      <c r="C564" s="248"/>
      <c r="D564" s="249"/>
      <c r="E564" s="666"/>
      <c r="F564" s="373"/>
    </row>
    <row r="565" spans="1:6" x14ac:dyDescent="0.2">
      <c r="A565" s="389" t="s">
        <v>2788</v>
      </c>
      <c r="B565" s="460" t="s">
        <v>3044</v>
      </c>
      <c r="C565" s="242"/>
      <c r="D565" s="245"/>
      <c r="E565" s="308"/>
      <c r="F565" s="444">
        <f>SUBTOTAL(9,F571:F633)</f>
        <v>0</v>
      </c>
    </row>
    <row r="566" spans="1:6" x14ac:dyDescent="0.2">
      <c r="A566" s="390"/>
      <c r="B566" s="236"/>
      <c r="C566" s="233"/>
      <c r="D566" s="233"/>
      <c r="E566" s="308"/>
      <c r="F566" s="234"/>
    </row>
    <row r="567" spans="1:6" x14ac:dyDescent="0.2">
      <c r="A567" s="390"/>
      <c r="B567" s="236"/>
      <c r="C567" s="233"/>
      <c r="D567" s="233"/>
      <c r="E567" s="308"/>
      <c r="F567" s="234"/>
    </row>
    <row r="568" spans="1:6" x14ac:dyDescent="0.2">
      <c r="A568" s="410"/>
      <c r="B568" s="410" t="s">
        <v>1806</v>
      </c>
      <c r="C568" s="411" t="s">
        <v>1807</v>
      </c>
      <c r="D568" s="411" t="s">
        <v>1808</v>
      </c>
      <c r="E568" s="461" t="s">
        <v>1809</v>
      </c>
      <c r="F568" s="445" t="s">
        <v>1772</v>
      </c>
    </row>
    <row r="569" spans="1:6" x14ac:dyDescent="0.2">
      <c r="A569" s="391"/>
      <c r="B569" s="232"/>
      <c r="C569" s="233"/>
      <c r="D569" s="233"/>
      <c r="E569" s="308"/>
      <c r="F569" s="234"/>
    </row>
    <row r="570" spans="1:6" x14ac:dyDescent="0.2">
      <c r="A570" s="391"/>
      <c r="B570" s="232"/>
      <c r="C570" s="233"/>
      <c r="D570" s="233"/>
      <c r="E570" s="308"/>
      <c r="F570" s="234"/>
    </row>
    <row r="571" spans="1:6" x14ac:dyDescent="0.2">
      <c r="A571" s="539"/>
      <c r="B571" s="460" t="s">
        <v>3044</v>
      </c>
      <c r="C571" s="430"/>
      <c r="D571" s="540"/>
      <c r="E571" s="308"/>
      <c r="F571" s="234"/>
    </row>
    <row r="572" spans="1:6" x14ac:dyDescent="0.2">
      <c r="A572" s="539"/>
      <c r="B572" s="460"/>
      <c r="C572" s="515"/>
      <c r="D572" s="540"/>
      <c r="E572" s="532"/>
      <c r="F572" s="452"/>
    </row>
    <row r="573" spans="1:6" ht="89.25" x14ac:dyDescent="0.2">
      <c r="A573" s="541"/>
      <c r="B573" s="437" t="s">
        <v>3045</v>
      </c>
      <c r="C573" s="515"/>
      <c r="D573" s="540"/>
      <c r="E573" s="675"/>
      <c r="F573" s="451"/>
    </row>
    <row r="574" spans="1:6" x14ac:dyDescent="0.2">
      <c r="A574" s="541"/>
      <c r="B574" s="542"/>
      <c r="C574" s="515"/>
      <c r="D574" s="540"/>
      <c r="E574" s="675"/>
      <c r="F574" s="451"/>
    </row>
    <row r="575" spans="1:6" x14ac:dyDescent="0.2">
      <c r="A575" s="543"/>
      <c r="B575" s="460" t="s">
        <v>3046</v>
      </c>
      <c r="C575" s="515"/>
      <c r="D575" s="544"/>
      <c r="E575" s="574"/>
      <c r="F575" s="545"/>
    </row>
    <row r="576" spans="1:6" x14ac:dyDescent="0.2">
      <c r="A576" s="543"/>
      <c r="B576" s="546"/>
      <c r="C576" s="515"/>
      <c r="D576" s="544"/>
      <c r="E576" s="574"/>
      <c r="F576" s="545"/>
    </row>
    <row r="577" spans="1:6" ht="102" customHeight="1" x14ac:dyDescent="0.2">
      <c r="A577" s="529">
        <f>MAX($A$552:$A576)+1</f>
        <v>143</v>
      </c>
      <c r="B577" s="437" t="s">
        <v>3047</v>
      </c>
      <c r="C577" s="515" t="s">
        <v>119</v>
      </c>
      <c r="D577" s="540">
        <v>1</v>
      </c>
      <c r="E577" s="818"/>
      <c r="F577" s="451">
        <f>+E577*D577</f>
        <v>0</v>
      </c>
    </row>
    <row r="578" spans="1:6" x14ac:dyDescent="0.2">
      <c r="A578" s="541"/>
      <c r="B578" s="437"/>
      <c r="C578" s="515"/>
      <c r="D578" s="540"/>
      <c r="E578" s="820"/>
      <c r="F578" s="545"/>
    </row>
    <row r="579" spans="1:6" x14ac:dyDescent="0.2">
      <c r="A579" s="529">
        <f>MAX($A$552:$A578)+1</f>
        <v>144</v>
      </c>
      <c r="B579" s="437" t="s">
        <v>3048</v>
      </c>
      <c r="C579" s="515" t="s">
        <v>119</v>
      </c>
      <c r="D579" s="540">
        <v>2</v>
      </c>
      <c r="E579" s="818"/>
      <c r="F579" s="451">
        <f>+E579*D579</f>
        <v>0</v>
      </c>
    </row>
    <row r="580" spans="1:6" x14ac:dyDescent="0.2">
      <c r="A580" s="541"/>
      <c r="B580" s="437"/>
      <c r="C580" s="515"/>
      <c r="D580" s="540"/>
      <c r="E580" s="820"/>
      <c r="F580" s="545"/>
    </row>
    <row r="581" spans="1:6" x14ac:dyDescent="0.2">
      <c r="A581" s="529">
        <f>MAX($A$552:$A580)+1</f>
        <v>145</v>
      </c>
      <c r="B581" s="437" t="s">
        <v>3049</v>
      </c>
      <c r="C581" s="515" t="s">
        <v>119</v>
      </c>
      <c r="D581" s="540">
        <v>2</v>
      </c>
      <c r="E581" s="818"/>
      <c r="F581" s="451">
        <f>+E581*D581</f>
        <v>0</v>
      </c>
    </row>
    <row r="582" spans="1:6" x14ac:dyDescent="0.2">
      <c r="A582" s="541"/>
      <c r="B582" s="437"/>
      <c r="C582" s="515"/>
      <c r="D582" s="540"/>
      <c r="E582" s="820"/>
      <c r="F582" s="451"/>
    </row>
    <row r="583" spans="1:6" x14ac:dyDescent="0.2">
      <c r="A583" s="529">
        <f>MAX($A$552:$A582)+1</f>
        <v>146</v>
      </c>
      <c r="B583" s="437" t="s">
        <v>3050</v>
      </c>
      <c r="C583" s="515" t="s">
        <v>119</v>
      </c>
      <c r="D583" s="540">
        <v>1</v>
      </c>
      <c r="E583" s="818"/>
      <c r="F583" s="451">
        <f>+E583*D583</f>
        <v>0</v>
      </c>
    </row>
    <row r="584" spans="1:6" x14ac:dyDescent="0.2">
      <c r="A584" s="541"/>
      <c r="B584" s="437"/>
      <c r="C584" s="515"/>
      <c r="D584" s="540"/>
      <c r="E584" s="820"/>
      <c r="F584" s="545"/>
    </row>
    <row r="585" spans="1:6" x14ac:dyDescent="0.2">
      <c r="A585" s="541"/>
      <c r="B585" s="460" t="s">
        <v>3051</v>
      </c>
      <c r="C585" s="515"/>
      <c r="D585" s="540"/>
      <c r="E585" s="820"/>
      <c r="F585" s="545"/>
    </row>
    <row r="586" spans="1:6" x14ac:dyDescent="0.2">
      <c r="A586" s="541"/>
      <c r="B586" s="437"/>
      <c r="C586" s="515"/>
      <c r="D586" s="540"/>
      <c r="E586" s="820"/>
      <c r="F586" s="545"/>
    </row>
    <row r="587" spans="1:6" ht="38.25" x14ac:dyDescent="0.2">
      <c r="A587" s="529">
        <f>MAX($A$552:$A586)+1</f>
        <v>147</v>
      </c>
      <c r="B587" s="437" t="s">
        <v>3052</v>
      </c>
      <c r="C587" s="515" t="s">
        <v>119</v>
      </c>
      <c r="D587" s="540">
        <v>68</v>
      </c>
      <c r="E587" s="818"/>
      <c r="F587" s="451">
        <f>+E587*D587</f>
        <v>0</v>
      </c>
    </row>
    <row r="588" spans="1:6" x14ac:dyDescent="0.2">
      <c r="A588" s="541"/>
      <c r="B588" s="437"/>
      <c r="C588" s="515"/>
      <c r="D588" s="540"/>
      <c r="E588" s="820"/>
      <c r="F588" s="545"/>
    </row>
    <row r="589" spans="1:6" ht="25.5" x14ac:dyDescent="0.2">
      <c r="A589" s="529">
        <f>MAX($A$552:$A588)+1</f>
        <v>148</v>
      </c>
      <c r="B589" s="437" t="s">
        <v>3053</v>
      </c>
      <c r="C589" s="515" t="s">
        <v>119</v>
      </c>
      <c r="D589" s="540">
        <v>8</v>
      </c>
      <c r="E589" s="818"/>
      <c r="F589" s="451">
        <f>+E589*D589</f>
        <v>0</v>
      </c>
    </row>
    <row r="590" spans="1:6" x14ac:dyDescent="0.2">
      <c r="A590" s="541"/>
      <c r="B590" s="437"/>
      <c r="C590" s="515"/>
      <c r="D590" s="540"/>
      <c r="E590" s="820"/>
      <c r="F590" s="451"/>
    </row>
    <row r="591" spans="1:6" x14ac:dyDescent="0.2">
      <c r="A591" s="529">
        <f>MAX($A$552:$A590)+1</f>
        <v>149</v>
      </c>
      <c r="B591" s="437" t="s">
        <v>3054</v>
      </c>
      <c r="C591" s="515" t="s">
        <v>119</v>
      </c>
      <c r="D591" s="540">
        <v>76</v>
      </c>
      <c r="E591" s="818"/>
      <c r="F591" s="451">
        <f>+E591*D591</f>
        <v>0</v>
      </c>
    </row>
    <row r="592" spans="1:6" x14ac:dyDescent="0.2">
      <c r="A592" s="541"/>
      <c r="B592" s="437"/>
      <c r="C592" s="515"/>
      <c r="D592" s="540"/>
      <c r="E592" s="820"/>
      <c r="F592" s="545"/>
    </row>
    <row r="593" spans="1:6" ht="25.5" x14ac:dyDescent="0.2">
      <c r="A593" s="529">
        <f>MAX($A$552:$A592)+1</f>
        <v>150</v>
      </c>
      <c r="B593" s="437" t="s">
        <v>3055</v>
      </c>
      <c r="C593" s="515" t="s">
        <v>119</v>
      </c>
      <c r="D593" s="540">
        <v>8</v>
      </c>
      <c r="E593" s="818"/>
      <c r="F593" s="451">
        <f>+E593*D593</f>
        <v>0</v>
      </c>
    </row>
    <row r="594" spans="1:6" x14ac:dyDescent="0.2">
      <c r="A594" s="541"/>
      <c r="B594" s="437"/>
      <c r="C594" s="515"/>
      <c r="D594" s="540"/>
      <c r="E594" s="820"/>
      <c r="F594" s="545"/>
    </row>
    <row r="595" spans="1:6" x14ac:dyDescent="0.2">
      <c r="A595" s="529">
        <f>MAX($A$552:$A594)+1</f>
        <v>151</v>
      </c>
      <c r="B595" s="437" t="s">
        <v>3056</v>
      </c>
      <c r="C595" s="515" t="s">
        <v>119</v>
      </c>
      <c r="D595" s="540">
        <v>20</v>
      </c>
      <c r="E595" s="818"/>
      <c r="F595" s="451">
        <f>+E595*D595</f>
        <v>0</v>
      </c>
    </row>
    <row r="596" spans="1:6" x14ac:dyDescent="0.2">
      <c r="A596" s="541"/>
      <c r="B596" s="437"/>
      <c r="C596" s="515"/>
      <c r="D596" s="540"/>
      <c r="E596" s="820"/>
      <c r="F596" s="451"/>
    </row>
    <row r="597" spans="1:6" x14ac:dyDescent="0.2">
      <c r="A597" s="529"/>
      <c r="B597" s="460" t="s">
        <v>3057</v>
      </c>
      <c r="C597" s="469"/>
      <c r="D597" s="540"/>
      <c r="E597" s="820"/>
      <c r="F597" s="451"/>
    </row>
    <row r="598" spans="1:6" x14ac:dyDescent="0.2">
      <c r="A598" s="541"/>
      <c r="B598" s="460"/>
      <c r="C598" s="515"/>
      <c r="D598" s="540"/>
      <c r="E598" s="820"/>
      <c r="F598" s="451"/>
    </row>
    <row r="599" spans="1:6" ht="25.5" x14ac:dyDescent="0.2">
      <c r="A599" s="529">
        <f>MAX($A$552:$A598)+1</f>
        <v>152</v>
      </c>
      <c r="B599" s="437" t="s">
        <v>3058</v>
      </c>
      <c r="C599" s="515" t="s">
        <v>119</v>
      </c>
      <c r="D599" s="540">
        <v>4</v>
      </c>
      <c r="E599" s="818"/>
      <c r="F599" s="451">
        <f>+E599*D599</f>
        <v>0</v>
      </c>
    </row>
    <row r="600" spans="1:6" x14ac:dyDescent="0.2">
      <c r="A600" s="541"/>
      <c r="B600" s="437"/>
      <c r="C600" s="515"/>
      <c r="D600" s="540"/>
      <c r="E600" s="820"/>
      <c r="F600" s="451"/>
    </row>
    <row r="601" spans="1:6" x14ac:dyDescent="0.2">
      <c r="A601" s="529">
        <f>MAX($A$552:$A600)+1</f>
        <v>153</v>
      </c>
      <c r="B601" s="437" t="s">
        <v>3054</v>
      </c>
      <c r="C601" s="515" t="s">
        <v>38</v>
      </c>
      <c r="D601" s="540">
        <v>4</v>
      </c>
      <c r="E601" s="818"/>
      <c r="F601" s="451">
        <f>+E601*D601</f>
        <v>0</v>
      </c>
    </row>
    <row r="602" spans="1:6" x14ac:dyDescent="0.2">
      <c r="A602" s="541"/>
      <c r="B602" s="437"/>
      <c r="C602" s="515"/>
      <c r="D602" s="540"/>
      <c r="E602" s="820"/>
      <c r="F602" s="451"/>
    </row>
    <row r="603" spans="1:6" ht="25.5" x14ac:dyDescent="0.2">
      <c r="A603" s="529">
        <f>MAX($A$552:$A602)+1</f>
        <v>154</v>
      </c>
      <c r="B603" s="437" t="s">
        <v>3059</v>
      </c>
      <c r="C603" s="515" t="s">
        <v>119</v>
      </c>
      <c r="D603" s="540">
        <v>4</v>
      </c>
      <c r="E603" s="818"/>
      <c r="F603" s="451">
        <f>+E603*D603</f>
        <v>0</v>
      </c>
    </row>
    <row r="604" spans="1:6" x14ac:dyDescent="0.2">
      <c r="A604" s="541"/>
      <c r="B604" s="437"/>
      <c r="C604" s="515"/>
      <c r="D604" s="540"/>
      <c r="E604" s="820"/>
      <c r="F604" s="451"/>
    </row>
    <row r="605" spans="1:6" x14ac:dyDescent="0.2">
      <c r="A605" s="541"/>
      <c r="B605" s="460" t="s">
        <v>3060</v>
      </c>
      <c r="C605" s="515"/>
      <c r="D605" s="540"/>
      <c r="E605" s="820"/>
      <c r="F605" s="451"/>
    </row>
    <row r="606" spans="1:6" x14ac:dyDescent="0.2">
      <c r="A606" s="547"/>
      <c r="B606" s="437"/>
      <c r="C606" s="515"/>
      <c r="D606" s="540"/>
      <c r="E606" s="820"/>
      <c r="F606" s="451"/>
    </row>
    <row r="607" spans="1:6" ht="25.5" x14ac:dyDescent="0.2">
      <c r="A607" s="529">
        <f>MAX($A$552:$A606)+1</f>
        <v>155</v>
      </c>
      <c r="B607" s="437" t="s">
        <v>3061</v>
      </c>
      <c r="C607" s="515" t="s">
        <v>119</v>
      </c>
      <c r="D607" s="540">
        <v>3</v>
      </c>
      <c r="E607" s="818"/>
      <c r="F607" s="451">
        <f>+E607*D607</f>
        <v>0</v>
      </c>
    </row>
    <row r="608" spans="1:6" x14ac:dyDescent="0.2">
      <c r="A608" s="548"/>
      <c r="B608" s="437"/>
      <c r="C608" s="515"/>
      <c r="D608" s="540"/>
      <c r="E608" s="820"/>
      <c r="F608" s="451"/>
    </row>
    <row r="609" spans="1:6" ht="25.5" x14ac:dyDescent="0.2">
      <c r="A609" s="529">
        <f>MAX($A$552:$A608)+1</f>
        <v>156</v>
      </c>
      <c r="B609" s="437" t="s">
        <v>3062</v>
      </c>
      <c r="C609" s="515" t="s">
        <v>119</v>
      </c>
      <c r="D609" s="540">
        <v>1</v>
      </c>
      <c r="E609" s="818"/>
      <c r="F609" s="451">
        <f>+E609*D609</f>
        <v>0</v>
      </c>
    </row>
    <row r="610" spans="1:6" x14ac:dyDescent="0.2">
      <c r="A610" s="541"/>
      <c r="B610" s="437"/>
      <c r="C610" s="515"/>
      <c r="D610" s="540"/>
      <c r="E610" s="820"/>
      <c r="F610" s="545"/>
    </row>
    <row r="611" spans="1:6" x14ac:dyDescent="0.2">
      <c r="A611" s="529">
        <f>MAX($A$552:$A610)+1</f>
        <v>157</v>
      </c>
      <c r="B611" s="460" t="s">
        <v>3063</v>
      </c>
      <c r="C611" s="515"/>
      <c r="D611" s="540"/>
      <c r="E611" s="820"/>
      <c r="F611" s="545"/>
    </row>
    <row r="612" spans="1:6" x14ac:dyDescent="0.2">
      <c r="A612" s="549" t="s">
        <v>1705</v>
      </c>
      <c r="B612" s="437" t="s">
        <v>3064</v>
      </c>
      <c r="C612" s="515" t="s">
        <v>2003</v>
      </c>
      <c r="D612" s="540">
        <v>480</v>
      </c>
      <c r="E612" s="818"/>
      <c r="F612" s="451">
        <f>+E612*D612</f>
        <v>0</v>
      </c>
    </row>
    <row r="613" spans="1:6" x14ac:dyDescent="0.2">
      <c r="A613" s="549" t="s">
        <v>1705</v>
      </c>
      <c r="B613" s="437" t="s">
        <v>3065</v>
      </c>
      <c r="C613" s="515" t="s">
        <v>2003</v>
      </c>
      <c r="D613" s="540">
        <v>40</v>
      </c>
      <c r="E613" s="818"/>
      <c r="F613" s="451">
        <f>+E613*D613</f>
        <v>0</v>
      </c>
    </row>
    <row r="614" spans="1:6" x14ac:dyDescent="0.2">
      <c r="A614" s="549" t="s">
        <v>1705</v>
      </c>
      <c r="B614" s="437" t="s">
        <v>3066</v>
      </c>
      <c r="C614" s="515" t="s">
        <v>2003</v>
      </c>
      <c r="D614" s="540">
        <v>120</v>
      </c>
      <c r="E614" s="818"/>
      <c r="F614" s="451">
        <f>+E614*D614</f>
        <v>0</v>
      </c>
    </row>
    <row r="615" spans="1:6" x14ac:dyDescent="0.2">
      <c r="A615" s="541"/>
      <c r="B615" s="437"/>
      <c r="C615" s="515"/>
      <c r="D615" s="540"/>
      <c r="E615" s="820"/>
      <c r="F615" s="545"/>
    </row>
    <row r="616" spans="1:6" x14ac:dyDescent="0.2">
      <c r="A616" s="541"/>
      <c r="B616" s="460" t="s">
        <v>3067</v>
      </c>
      <c r="C616" s="515"/>
      <c r="D616" s="540"/>
      <c r="E616" s="820"/>
      <c r="F616" s="545"/>
    </row>
    <row r="617" spans="1:6" x14ac:dyDescent="0.2">
      <c r="A617" s="541"/>
      <c r="B617" s="437"/>
      <c r="C617" s="515"/>
      <c r="D617" s="540"/>
      <c r="E617" s="820"/>
      <c r="F617" s="545"/>
    </row>
    <row r="618" spans="1:6" x14ac:dyDescent="0.2">
      <c r="A618" s="529">
        <f>MAX($A$552:$A617)+1</f>
        <v>158</v>
      </c>
      <c r="B618" s="437" t="s">
        <v>3050</v>
      </c>
      <c r="C618" s="515" t="s">
        <v>119</v>
      </c>
      <c r="D618" s="540">
        <v>1</v>
      </c>
      <c r="E618" s="818"/>
      <c r="F618" s="451">
        <f>+E618*D618</f>
        <v>0</v>
      </c>
    </row>
    <row r="619" spans="1:6" x14ac:dyDescent="0.2">
      <c r="A619" s="541"/>
      <c r="B619" s="437"/>
      <c r="C619" s="515"/>
      <c r="D619" s="540"/>
      <c r="E619" s="820"/>
      <c r="F619" s="545"/>
    </row>
    <row r="620" spans="1:6" x14ac:dyDescent="0.2">
      <c r="A620" s="541"/>
      <c r="B620" s="460" t="s">
        <v>3068</v>
      </c>
      <c r="C620" s="515"/>
      <c r="D620" s="540"/>
      <c r="E620" s="820"/>
      <c r="F620" s="545"/>
    </row>
    <row r="621" spans="1:6" x14ac:dyDescent="0.2">
      <c r="A621" s="541"/>
      <c r="B621" s="437"/>
      <c r="C621" s="515"/>
      <c r="D621" s="540"/>
      <c r="E621" s="820"/>
      <c r="F621" s="545"/>
    </row>
    <row r="622" spans="1:6" x14ac:dyDescent="0.2">
      <c r="A622" s="529">
        <f>MAX($A$552:$A621)+1</f>
        <v>159</v>
      </c>
      <c r="B622" s="437" t="s">
        <v>3069</v>
      </c>
      <c r="C622" s="515" t="s">
        <v>119</v>
      </c>
      <c r="D622" s="540">
        <v>100</v>
      </c>
      <c r="E622" s="818"/>
      <c r="F622" s="451">
        <f>+E622*D622</f>
        <v>0</v>
      </c>
    </row>
    <row r="623" spans="1:6" x14ac:dyDescent="0.2">
      <c r="A623" s="541"/>
      <c r="B623" s="437"/>
      <c r="C623" s="515"/>
      <c r="D623" s="540"/>
      <c r="E623" s="820"/>
      <c r="F623" s="545"/>
    </row>
    <row r="624" spans="1:6" x14ac:dyDescent="0.2">
      <c r="A624" s="529">
        <f>MAX($A$552:$A623)+1</f>
        <v>160</v>
      </c>
      <c r="B624" s="437" t="s">
        <v>3070</v>
      </c>
      <c r="C624" s="515" t="s">
        <v>119</v>
      </c>
      <c r="D624" s="540">
        <v>8</v>
      </c>
      <c r="E624" s="818"/>
      <c r="F624" s="451">
        <f>+E624*D624</f>
        <v>0</v>
      </c>
    </row>
    <row r="625" spans="1:6" x14ac:dyDescent="0.2">
      <c r="A625" s="541"/>
      <c r="B625" s="437"/>
      <c r="C625" s="515"/>
      <c r="D625" s="540"/>
      <c r="E625" s="820"/>
      <c r="F625" s="545"/>
    </row>
    <row r="626" spans="1:6" x14ac:dyDescent="0.2">
      <c r="A626" s="529">
        <f>MAX($A$552:$A625)+1</f>
        <v>161</v>
      </c>
      <c r="B626" s="437" t="s">
        <v>3071</v>
      </c>
      <c r="C626" s="515" t="s">
        <v>119</v>
      </c>
      <c r="D626" s="540">
        <v>3</v>
      </c>
      <c r="E626" s="818"/>
      <c r="F626" s="451">
        <f>+E626*D626</f>
        <v>0</v>
      </c>
    </row>
    <row r="627" spans="1:6" x14ac:dyDescent="0.2">
      <c r="A627" s="541"/>
      <c r="B627" s="437"/>
      <c r="C627" s="515"/>
      <c r="D627" s="540"/>
      <c r="E627" s="820"/>
      <c r="F627" s="545"/>
    </row>
    <row r="628" spans="1:6" x14ac:dyDescent="0.2">
      <c r="A628" s="529">
        <f>MAX($A$552:$A627)+1</f>
        <v>162</v>
      </c>
      <c r="B628" s="437" t="s">
        <v>3072</v>
      </c>
      <c r="C628" s="515" t="s">
        <v>38</v>
      </c>
      <c r="D628" s="540">
        <v>112</v>
      </c>
      <c r="E628" s="818"/>
      <c r="F628" s="451">
        <f>+E628*D628</f>
        <v>0</v>
      </c>
    </row>
    <row r="629" spans="1:6" x14ac:dyDescent="0.2">
      <c r="A629" s="541"/>
      <c r="B629" s="437"/>
      <c r="C629" s="515"/>
      <c r="D629" s="540"/>
      <c r="E629" s="820"/>
      <c r="F629" s="545"/>
    </row>
    <row r="630" spans="1:6" x14ac:dyDescent="0.2">
      <c r="A630" s="529">
        <f>MAX($A$552:$A629)+1</f>
        <v>163</v>
      </c>
      <c r="B630" s="437" t="s">
        <v>3073</v>
      </c>
      <c r="C630" s="515" t="s">
        <v>38</v>
      </c>
      <c r="D630" s="540">
        <v>1</v>
      </c>
      <c r="E630" s="818"/>
      <c r="F630" s="451">
        <f>+E630*D630</f>
        <v>0</v>
      </c>
    </row>
    <row r="631" spans="1:6" x14ac:dyDescent="0.2">
      <c r="A631" s="541"/>
      <c r="B631" s="437"/>
      <c r="C631" s="515"/>
      <c r="D631" s="540"/>
      <c r="E631" s="820"/>
      <c r="F631" s="545"/>
    </row>
    <row r="632" spans="1:6" ht="25.5" x14ac:dyDescent="0.2">
      <c r="A632" s="529">
        <f>MAX($A$552:$A631)+1</f>
        <v>164</v>
      </c>
      <c r="B632" s="437" t="s">
        <v>3074</v>
      </c>
      <c r="C632" s="515" t="s">
        <v>38</v>
      </c>
      <c r="D632" s="540">
        <v>1</v>
      </c>
      <c r="E632" s="818"/>
      <c r="F632" s="451">
        <f>+E632*D632</f>
        <v>0</v>
      </c>
    </row>
    <row r="633" spans="1:6" ht="13.5" thickBot="1" x14ac:dyDescent="0.25">
      <c r="A633" s="458"/>
      <c r="B633" s="732"/>
      <c r="C633" s="550"/>
      <c r="D633" s="550"/>
      <c r="E633" s="676"/>
      <c r="F633" s="458"/>
    </row>
    <row r="634" spans="1:6" ht="13.5" thickTop="1" x14ac:dyDescent="0.2">
      <c r="A634" s="344"/>
      <c r="B634" s="726"/>
      <c r="C634" s="248"/>
      <c r="D634" s="249"/>
      <c r="E634" s="666"/>
      <c r="F634" s="373"/>
    </row>
    <row r="635" spans="1:6" x14ac:dyDescent="0.2">
      <c r="A635" s="389" t="s">
        <v>2789</v>
      </c>
      <c r="B635" s="460" t="s">
        <v>3075</v>
      </c>
      <c r="C635" s="551"/>
      <c r="D635" s="552"/>
      <c r="E635" s="406"/>
      <c r="F635" s="407">
        <f>SUBTOTAL(9,F640:F664)</f>
        <v>0</v>
      </c>
    </row>
    <row r="636" spans="1:6" x14ac:dyDescent="0.2">
      <c r="A636" s="390"/>
      <c r="B636" s="236" t="s">
        <v>2813</v>
      </c>
      <c r="C636" s="251"/>
      <c r="D636" s="553"/>
      <c r="E636" s="406"/>
      <c r="F636" s="409"/>
    </row>
    <row r="637" spans="1:6" x14ac:dyDescent="0.2">
      <c r="A637" s="390"/>
      <c r="B637" s="236"/>
      <c r="C637" s="251"/>
      <c r="D637" s="553"/>
      <c r="E637" s="406"/>
      <c r="F637" s="409"/>
    </row>
    <row r="638" spans="1:6" x14ac:dyDescent="0.2">
      <c r="A638" s="410"/>
      <c r="B638" s="410" t="s">
        <v>1806</v>
      </c>
      <c r="C638" s="554" t="s">
        <v>1807</v>
      </c>
      <c r="D638" s="555" t="s">
        <v>1808</v>
      </c>
      <c r="E638" s="413" t="s">
        <v>1809</v>
      </c>
      <c r="F638" s="414" t="s">
        <v>1772</v>
      </c>
    </row>
    <row r="639" spans="1:6" x14ac:dyDescent="0.2">
      <c r="A639" s="539"/>
      <c r="B639" s="460"/>
      <c r="C639" s="430"/>
      <c r="D639" s="556"/>
      <c r="E639" s="519"/>
      <c r="F639" s="557"/>
    </row>
    <row r="640" spans="1:6" ht="38.25" x14ac:dyDescent="0.2">
      <c r="A640" s="483">
        <f>MAX($A$622:$A639)+1</f>
        <v>165</v>
      </c>
      <c r="B640" s="434" t="s">
        <v>3076</v>
      </c>
      <c r="C640" s="558" t="s">
        <v>2003</v>
      </c>
      <c r="D640" s="559">
        <v>310</v>
      </c>
      <c r="E640" s="450"/>
      <c r="F640" s="451">
        <f>+E640*D640</f>
        <v>0</v>
      </c>
    </row>
    <row r="641" spans="1:6" x14ac:dyDescent="0.2">
      <c r="A641" s="483"/>
      <c r="B641" s="434"/>
      <c r="C641" s="558"/>
      <c r="D641" s="559"/>
      <c r="E641" s="677"/>
      <c r="F641" s="451"/>
    </row>
    <row r="642" spans="1:6" ht="25.5" x14ac:dyDescent="0.2">
      <c r="A642" s="483">
        <f>MAX($A$622:$A641)+1</f>
        <v>166</v>
      </c>
      <c r="B642" s="434" t="s">
        <v>3077</v>
      </c>
      <c r="C642" s="558" t="s">
        <v>2003</v>
      </c>
      <c r="D642" s="559">
        <v>210</v>
      </c>
      <c r="E642" s="450"/>
      <c r="F642" s="451">
        <f>+E642*D642</f>
        <v>0</v>
      </c>
    </row>
    <row r="643" spans="1:6" x14ac:dyDescent="0.2">
      <c r="A643" s="560"/>
      <c r="B643" s="434"/>
      <c r="C643" s="558"/>
      <c r="D643" s="559"/>
      <c r="E643" s="677"/>
      <c r="F643" s="451"/>
    </row>
    <row r="644" spans="1:6" x14ac:dyDescent="0.2">
      <c r="A644" s="483">
        <f>MAX($A$622:$A643)+1</f>
        <v>167</v>
      </c>
      <c r="B644" s="434" t="s">
        <v>3078</v>
      </c>
      <c r="C644" s="558" t="s">
        <v>119</v>
      </c>
      <c r="D644" s="559">
        <v>25</v>
      </c>
      <c r="E644" s="450"/>
      <c r="F644" s="451">
        <f>+E644*D644</f>
        <v>0</v>
      </c>
    </row>
    <row r="645" spans="1:6" x14ac:dyDescent="0.2">
      <c r="A645" s="560"/>
      <c r="B645" s="434"/>
      <c r="C645" s="558"/>
      <c r="D645" s="559"/>
      <c r="E645" s="677"/>
      <c r="F645" s="451"/>
    </row>
    <row r="646" spans="1:6" x14ac:dyDescent="0.2">
      <c r="A646" s="483">
        <f>MAX($A$622:$A645)+1</f>
        <v>168</v>
      </c>
      <c r="B646" s="733" t="s">
        <v>3079</v>
      </c>
      <c r="C646" s="558" t="s">
        <v>119</v>
      </c>
      <c r="D646" s="559">
        <v>20</v>
      </c>
      <c r="E646" s="450"/>
      <c r="F646" s="451">
        <f>+E646*D646</f>
        <v>0</v>
      </c>
    </row>
    <row r="647" spans="1:6" x14ac:dyDescent="0.2">
      <c r="A647" s="483"/>
      <c r="B647" s="733"/>
      <c r="C647" s="558"/>
      <c r="D647" s="559"/>
      <c r="E647" s="677"/>
      <c r="F647" s="451"/>
    </row>
    <row r="648" spans="1:6" x14ac:dyDescent="0.2">
      <c r="A648" s="483">
        <f>MAX($A$622:$A647)+1</f>
        <v>169</v>
      </c>
      <c r="B648" s="733" t="s">
        <v>3080</v>
      </c>
      <c r="C648" s="561" t="s">
        <v>119</v>
      </c>
      <c r="D648" s="556">
        <v>13</v>
      </c>
      <c r="E648" s="450"/>
      <c r="F648" s="423">
        <f>E648*D648</f>
        <v>0</v>
      </c>
    </row>
    <row r="649" spans="1:6" x14ac:dyDescent="0.2">
      <c r="A649" s="560"/>
      <c r="B649" s="733"/>
      <c r="C649" s="558"/>
      <c r="D649" s="559"/>
      <c r="E649" s="419"/>
      <c r="F649" s="451"/>
    </row>
    <row r="650" spans="1:6" x14ac:dyDescent="0.2">
      <c r="A650" s="483">
        <f>MAX($A$622:$A649)+1</f>
        <v>170</v>
      </c>
      <c r="B650" s="733" t="s">
        <v>3081</v>
      </c>
      <c r="C650" s="561" t="s">
        <v>119</v>
      </c>
      <c r="D650" s="556">
        <v>13</v>
      </c>
      <c r="E650" s="450"/>
      <c r="F650" s="423">
        <f>E650*D650</f>
        <v>0</v>
      </c>
    </row>
    <row r="651" spans="1:6" x14ac:dyDescent="0.2">
      <c r="A651" s="560"/>
      <c r="B651" s="733"/>
      <c r="C651" s="558"/>
      <c r="D651" s="559"/>
      <c r="E651" s="677"/>
      <c r="F651" s="451"/>
    </row>
    <row r="652" spans="1:6" ht="38.25" x14ac:dyDescent="0.2">
      <c r="A652" s="483">
        <f>MAX($A$622:$A651)+1</f>
        <v>171</v>
      </c>
      <c r="B652" s="733" t="s">
        <v>3082</v>
      </c>
      <c r="C652" s="562"/>
      <c r="D652" s="515"/>
      <c r="E652" s="563"/>
      <c r="F652" s="564"/>
    </row>
    <row r="653" spans="1:6" x14ac:dyDescent="0.2">
      <c r="A653" s="565" t="s">
        <v>1705</v>
      </c>
      <c r="B653" s="733" t="s">
        <v>3083</v>
      </c>
      <c r="C653" s="566" t="s">
        <v>2003</v>
      </c>
      <c r="D653" s="566">
        <v>80</v>
      </c>
      <c r="E653" s="450"/>
      <c r="F653" s="564">
        <f>D653*E653</f>
        <v>0</v>
      </c>
    </row>
    <row r="654" spans="1:6" x14ac:dyDescent="0.2">
      <c r="A654" s="539"/>
      <c r="B654" s="733"/>
      <c r="C654" s="561"/>
      <c r="D654" s="556"/>
      <c r="E654" s="419"/>
      <c r="F654" s="557"/>
    </row>
    <row r="655" spans="1:6" ht="25.5" x14ac:dyDescent="0.2">
      <c r="A655" s="483">
        <f>MAX($A$622:$A654)+1</f>
        <v>172</v>
      </c>
      <c r="B655" s="733" t="s">
        <v>3084</v>
      </c>
      <c r="C655" s="561" t="s">
        <v>38</v>
      </c>
      <c r="D655" s="556">
        <v>1</v>
      </c>
      <c r="E655" s="450"/>
      <c r="F655" s="451">
        <f>+E655*D655</f>
        <v>0</v>
      </c>
    </row>
    <row r="656" spans="1:6" x14ac:dyDescent="0.2">
      <c r="A656" s="539"/>
      <c r="B656" s="733"/>
      <c r="C656" s="561"/>
      <c r="D656" s="556"/>
      <c r="E656" s="519"/>
      <c r="F656" s="557"/>
    </row>
    <row r="657" spans="1:6" x14ac:dyDescent="0.2">
      <c r="A657" s="483">
        <f>MAX($A$622:$A656)+1</f>
        <v>173</v>
      </c>
      <c r="B657" s="733" t="s">
        <v>3085</v>
      </c>
      <c r="C657" s="561" t="s">
        <v>38</v>
      </c>
      <c r="D657" s="556">
        <v>1</v>
      </c>
      <c r="E657" s="450"/>
      <c r="F657" s="423">
        <f>E657*D657</f>
        <v>0</v>
      </c>
    </row>
    <row r="658" spans="1:6" x14ac:dyDescent="0.2">
      <c r="A658" s="567"/>
      <c r="B658" s="733"/>
      <c r="C658" s="568"/>
      <c r="D658" s="569"/>
      <c r="E658" s="419"/>
      <c r="F658" s="557"/>
    </row>
    <row r="659" spans="1:6" x14ac:dyDescent="0.2">
      <c r="A659" s="483">
        <f>MAX($A$622:$A658)+1</f>
        <v>174</v>
      </c>
      <c r="B659" s="733" t="s">
        <v>2872</v>
      </c>
      <c r="C659" s="435" t="s">
        <v>1393</v>
      </c>
      <c r="D659" s="436">
        <v>5</v>
      </c>
      <c r="E659" s="419"/>
      <c r="F659" s="428">
        <f>SUM(F637:F657)*D659%</f>
        <v>0</v>
      </c>
    </row>
    <row r="660" spans="1:6" x14ac:dyDescent="0.2">
      <c r="A660" s="391"/>
      <c r="B660" s="733"/>
      <c r="C660" s="435"/>
      <c r="D660" s="436"/>
      <c r="E660" s="419"/>
      <c r="F660" s="428"/>
    </row>
    <row r="661" spans="1:6" x14ac:dyDescent="0.2">
      <c r="A661" s="483">
        <f>MAX($A$622:$A660)+1</f>
        <v>175</v>
      </c>
      <c r="B661" s="733" t="s">
        <v>2873</v>
      </c>
      <c r="C661" s="435" t="s">
        <v>1393</v>
      </c>
      <c r="D661" s="436">
        <v>3</v>
      </c>
      <c r="E661" s="419"/>
      <c r="F661" s="428">
        <f>SUM(F637:F659)*D661%</f>
        <v>0</v>
      </c>
    </row>
    <row r="662" spans="1:6" x14ac:dyDescent="0.2">
      <c r="A662" s="560"/>
      <c r="B662" s="733"/>
      <c r="C662" s="558"/>
      <c r="D662" s="559"/>
      <c r="E662" s="677"/>
      <c r="F662" s="451"/>
    </row>
    <row r="663" spans="1:6" x14ac:dyDescent="0.2">
      <c r="A663" s="539"/>
      <c r="B663" s="734" t="s">
        <v>1778</v>
      </c>
      <c r="C663" s="570"/>
      <c r="D663" s="571"/>
      <c r="E663" s="480"/>
      <c r="F663" s="423"/>
    </row>
    <row r="664" spans="1:6" ht="106.5" customHeight="1" x14ac:dyDescent="0.2">
      <c r="A664" s="549" t="s">
        <v>1705</v>
      </c>
      <c r="B664" s="735" t="s">
        <v>3086</v>
      </c>
      <c r="C664" s="568"/>
      <c r="D664" s="569"/>
      <c r="E664" s="572"/>
      <c r="F664" s="557"/>
    </row>
    <row r="665" spans="1:6" ht="13.5" thickBot="1" x14ac:dyDescent="0.25">
      <c r="A665" s="387"/>
      <c r="B665" s="736"/>
      <c r="C665" s="346"/>
      <c r="D665" s="347"/>
      <c r="E665" s="669"/>
      <c r="F665" s="364"/>
    </row>
    <row r="666" spans="1:6" ht="13.5" thickTop="1" x14ac:dyDescent="0.2">
      <c r="A666" s="344"/>
      <c r="B666" s="726"/>
      <c r="C666" s="248"/>
      <c r="D666" s="249"/>
      <c r="E666" s="666"/>
      <c r="F666" s="373"/>
    </row>
    <row r="667" spans="1:6" x14ac:dyDescent="0.2">
      <c r="A667" s="389" t="s">
        <v>2790</v>
      </c>
      <c r="B667" s="460" t="s">
        <v>3087</v>
      </c>
      <c r="C667" s="242"/>
      <c r="D667" s="245"/>
      <c r="E667" s="308"/>
      <c r="F667" s="444">
        <f>SUM(F670:F678)</f>
        <v>0</v>
      </c>
    </row>
    <row r="668" spans="1:6" x14ac:dyDescent="0.2">
      <c r="A668" s="390"/>
      <c r="B668" s="236"/>
      <c r="C668" s="233"/>
      <c r="D668" s="233"/>
      <c r="E668" s="308"/>
      <c r="F668" s="234"/>
    </row>
    <row r="669" spans="1:6" x14ac:dyDescent="0.2">
      <c r="A669" s="410"/>
      <c r="B669" s="410" t="s">
        <v>1806</v>
      </c>
      <c r="C669" s="411" t="s">
        <v>1807</v>
      </c>
      <c r="D669" s="411" t="s">
        <v>1808</v>
      </c>
      <c r="E669" s="461" t="s">
        <v>1809</v>
      </c>
      <c r="F669" s="445" t="s">
        <v>1772</v>
      </c>
    </row>
    <row r="670" spans="1:6" x14ac:dyDescent="0.2">
      <c r="A670" s="560"/>
      <c r="B670" s="737"/>
      <c r="C670" s="558"/>
      <c r="D670" s="573"/>
      <c r="E670" s="574"/>
      <c r="F670" s="451"/>
    </row>
    <row r="671" spans="1:6" ht="25.5" x14ac:dyDescent="0.2">
      <c r="A671" s="483">
        <f>MAX($A$654:A670)+1</f>
        <v>176</v>
      </c>
      <c r="B671" s="575" t="s">
        <v>3088</v>
      </c>
      <c r="C671" s="558" t="s">
        <v>38</v>
      </c>
      <c r="D671" s="573">
        <v>1</v>
      </c>
      <c r="E671" s="450"/>
      <c r="F671" s="451">
        <f>+E671*D671</f>
        <v>0</v>
      </c>
    </row>
    <row r="672" spans="1:6" x14ac:dyDescent="0.2">
      <c r="A672" s="560"/>
      <c r="B672" s="575"/>
      <c r="C672" s="558"/>
      <c r="D672" s="576"/>
      <c r="E672" s="574"/>
      <c r="F672" s="545"/>
    </row>
    <row r="673" spans="1:6" ht="25.5" x14ac:dyDescent="0.2">
      <c r="A673" s="483">
        <f>MAX($A$654:A672)+1</f>
        <v>177</v>
      </c>
      <c r="B673" s="575" t="s">
        <v>3089</v>
      </c>
      <c r="C673" s="558" t="s">
        <v>38</v>
      </c>
      <c r="D673" s="573">
        <v>1</v>
      </c>
      <c r="E673" s="450"/>
      <c r="F673" s="451">
        <f>+E673*D673</f>
        <v>0</v>
      </c>
    </row>
    <row r="674" spans="1:6" x14ac:dyDescent="0.2">
      <c r="A674" s="560"/>
      <c r="B674" s="575"/>
      <c r="C674" s="558"/>
      <c r="D674" s="576"/>
      <c r="E674" s="574"/>
      <c r="F674" s="545"/>
    </row>
    <row r="675" spans="1:6" x14ac:dyDescent="0.2">
      <c r="A675" s="483">
        <f>MAX($A$654:A674)+1</f>
        <v>178</v>
      </c>
      <c r="B675" s="575" t="s">
        <v>3090</v>
      </c>
      <c r="C675" s="558" t="s">
        <v>38</v>
      </c>
      <c r="D675" s="573">
        <v>1</v>
      </c>
      <c r="E675" s="450"/>
      <c r="F675" s="451">
        <f>+E675*D675</f>
        <v>0</v>
      </c>
    </row>
    <row r="676" spans="1:6" x14ac:dyDescent="0.2">
      <c r="A676" s="560"/>
      <c r="B676" s="437"/>
      <c r="C676" s="273"/>
      <c r="D676" s="577"/>
      <c r="E676" s="574"/>
      <c r="F676" s="545"/>
    </row>
    <row r="677" spans="1:6" x14ac:dyDescent="0.2">
      <c r="A677" s="483">
        <f>MAX($A$654:A676)+1</f>
        <v>179</v>
      </c>
      <c r="B677" s="575" t="s">
        <v>3091</v>
      </c>
      <c r="C677" s="558" t="s">
        <v>38</v>
      </c>
      <c r="D677" s="573">
        <v>1</v>
      </c>
      <c r="E677" s="450"/>
      <c r="F677" s="451">
        <f>+E677*D677</f>
        <v>0</v>
      </c>
    </row>
    <row r="678" spans="1:6" ht="13.5" thickBot="1" x14ac:dyDescent="0.25">
      <c r="A678" s="578"/>
      <c r="B678" s="579"/>
      <c r="C678" s="580"/>
      <c r="D678" s="581"/>
      <c r="E678" s="582"/>
      <c r="F678" s="512"/>
    </row>
    <row r="679" spans="1:6" ht="13.5" thickTop="1" x14ac:dyDescent="0.2">
      <c r="A679" s="344"/>
      <c r="B679" s="726"/>
      <c r="C679" s="248"/>
      <c r="D679" s="249"/>
      <c r="E679" s="666"/>
      <c r="F679" s="373"/>
    </row>
    <row r="680" spans="1:6" ht="13.5" thickBot="1" x14ac:dyDescent="0.25">
      <c r="A680" s="583"/>
      <c r="B680" s="738"/>
      <c r="C680" s="584"/>
      <c r="D680" s="345"/>
      <c r="E680" s="658"/>
      <c r="F680" s="348"/>
    </row>
    <row r="681" spans="1:6" ht="16.5" thickTop="1" x14ac:dyDescent="0.25">
      <c r="A681" s="650" t="s">
        <v>3092</v>
      </c>
      <c r="B681" s="739"/>
      <c r="C681" s="585"/>
      <c r="D681" s="371"/>
      <c r="E681" s="663"/>
      <c r="F681" s="358" t="s">
        <v>1772</v>
      </c>
    </row>
    <row r="682" spans="1:6" x14ac:dyDescent="0.2">
      <c r="A682" s="586"/>
      <c r="B682" s="740"/>
      <c r="C682" s="587"/>
      <c r="D682" s="371"/>
      <c r="E682" s="663"/>
      <c r="F682" s="588"/>
    </row>
    <row r="683" spans="1:6" x14ac:dyDescent="0.2">
      <c r="A683" s="344"/>
      <c r="B683" s="741"/>
      <c r="C683" s="401"/>
      <c r="D683" s="249"/>
      <c r="E683" s="666"/>
      <c r="F683" s="360"/>
    </row>
    <row r="684" spans="1:6" x14ac:dyDescent="0.2">
      <c r="A684" s="361" t="s">
        <v>1773</v>
      </c>
      <c r="B684" s="741" t="str">
        <f>B693</f>
        <v>SPLOŠNO</v>
      </c>
      <c r="C684" s="401"/>
      <c r="D684" s="249"/>
      <c r="E684" s="666"/>
      <c r="F684" s="360"/>
    </row>
    <row r="685" spans="1:6" x14ac:dyDescent="0.2">
      <c r="A685" s="361" t="s">
        <v>1774</v>
      </c>
      <c r="B685" s="741" t="str">
        <f>B729</f>
        <v>GRADBENA DELA</v>
      </c>
      <c r="C685" s="401"/>
      <c r="D685" s="249"/>
      <c r="E685" s="666"/>
      <c r="F685" s="379">
        <f>F729</f>
        <v>0</v>
      </c>
    </row>
    <row r="686" spans="1:6" x14ac:dyDescent="0.2">
      <c r="A686" s="361" t="s">
        <v>1775</v>
      </c>
      <c r="B686" s="741" t="str">
        <f>B751</f>
        <v>ELEKTRO MONTAŽNA DELA</v>
      </c>
      <c r="C686" s="401"/>
      <c r="D686" s="249"/>
      <c r="E686" s="666"/>
      <c r="F686" s="360">
        <f>F751</f>
        <v>0</v>
      </c>
    </row>
    <row r="687" spans="1:6" x14ac:dyDescent="0.2">
      <c r="A687" s="361" t="s">
        <v>1776</v>
      </c>
      <c r="B687" s="741" t="str">
        <f>B783</f>
        <v>NN OPREMA (PSKPMO)</v>
      </c>
      <c r="C687" s="401"/>
      <c r="D687" s="249"/>
      <c r="E687" s="666"/>
      <c r="F687" s="360">
        <f>F783</f>
        <v>0</v>
      </c>
    </row>
    <row r="688" spans="1:6" x14ac:dyDescent="0.2">
      <c r="A688" s="361" t="s">
        <v>1777</v>
      </c>
      <c r="B688" s="741" t="str">
        <f>B820</f>
        <v>OSTALI STROŠKI</v>
      </c>
      <c r="C688" s="401"/>
      <c r="D688" s="249"/>
      <c r="E688" s="666"/>
      <c r="F688" s="360">
        <f>F820</f>
        <v>0</v>
      </c>
    </row>
    <row r="689" spans="1:6" ht="13.5" thickBot="1" x14ac:dyDescent="0.25">
      <c r="A689" s="344"/>
      <c r="B689" s="742"/>
      <c r="C689" s="355"/>
      <c r="D689" s="347"/>
      <c r="E689" s="669"/>
      <c r="F689" s="360"/>
    </row>
    <row r="690" spans="1:6" ht="16.5" thickTop="1" x14ac:dyDescent="0.25">
      <c r="A690" s="651"/>
      <c r="B690" s="743" t="s">
        <v>3093</v>
      </c>
      <c r="C690" s="589"/>
      <c r="D690" s="249"/>
      <c r="E690" s="666"/>
      <c r="F690" s="386">
        <f>SUM(F685:F689)</f>
        <v>0</v>
      </c>
    </row>
    <row r="691" spans="1:6" x14ac:dyDescent="0.2">
      <c r="A691" s="344"/>
      <c r="B691" s="726"/>
      <c r="C691" s="248"/>
      <c r="D691" s="249"/>
      <c r="E691" s="678"/>
      <c r="F691" s="357"/>
    </row>
    <row r="692" spans="1:6" ht="13.5" thickBot="1" x14ac:dyDescent="0.25">
      <c r="A692" s="387"/>
      <c r="B692" s="736"/>
      <c r="C692" s="346"/>
      <c r="D692" s="347"/>
      <c r="E692" s="658"/>
      <c r="F692" s="348"/>
    </row>
    <row r="693" spans="1:6" ht="13.5" thickTop="1" x14ac:dyDescent="0.2">
      <c r="A693" s="590" t="s">
        <v>1773</v>
      </c>
      <c r="B693" s="591" t="s">
        <v>106</v>
      </c>
      <c r="C693" s="248"/>
      <c r="D693" s="249"/>
      <c r="E693" s="666"/>
      <c r="F693" s="373"/>
    </row>
    <row r="694" spans="1:6" x14ac:dyDescent="0.2">
      <c r="A694" s="592"/>
      <c r="B694" s="593"/>
      <c r="C694" s="248"/>
      <c r="D694" s="249"/>
      <c r="E694" s="666"/>
      <c r="F694" s="373"/>
    </row>
    <row r="695" spans="1:6" x14ac:dyDescent="0.2">
      <c r="A695" s="594"/>
      <c r="B695" s="595"/>
      <c r="C695" s="248"/>
      <c r="D695" s="249"/>
      <c r="E695" s="666"/>
      <c r="F695" s="373"/>
    </row>
    <row r="696" spans="1:6" ht="53.25" customHeight="1" x14ac:dyDescent="0.2">
      <c r="A696" s="596"/>
      <c r="B696" s="744" t="s">
        <v>1785</v>
      </c>
      <c r="C696" s="248"/>
      <c r="D696" s="249"/>
      <c r="E696" s="666"/>
      <c r="F696" s="373"/>
    </row>
    <row r="697" spans="1:6" x14ac:dyDescent="0.2">
      <c r="A697" s="597"/>
      <c r="B697" s="745"/>
      <c r="C697" s="248"/>
      <c r="D697" s="249"/>
      <c r="E697" s="666"/>
      <c r="F697" s="373"/>
    </row>
    <row r="698" spans="1:6" ht="113.25" customHeight="1" x14ac:dyDescent="0.2">
      <c r="A698" s="598" t="s">
        <v>2793</v>
      </c>
      <c r="B698" s="746" t="s">
        <v>1786</v>
      </c>
      <c r="C698" s="248"/>
      <c r="D698" s="249"/>
      <c r="E698" s="666"/>
      <c r="F698" s="373"/>
    </row>
    <row r="699" spans="1:6" x14ac:dyDescent="0.2">
      <c r="A699" s="598"/>
      <c r="B699" s="745"/>
      <c r="C699" s="248"/>
      <c r="D699" s="249"/>
      <c r="E699" s="666"/>
      <c r="F699" s="373"/>
    </row>
    <row r="700" spans="1:6" ht="60" customHeight="1" x14ac:dyDescent="0.2">
      <c r="A700" s="598" t="s">
        <v>2794</v>
      </c>
      <c r="B700" s="746" t="s">
        <v>1787</v>
      </c>
      <c r="C700" s="248"/>
      <c r="D700" s="249"/>
      <c r="E700" s="666"/>
      <c r="F700" s="373"/>
    </row>
    <row r="701" spans="1:6" x14ac:dyDescent="0.2">
      <c r="A701" s="598"/>
      <c r="B701" s="745"/>
      <c r="C701" s="248"/>
      <c r="D701" s="249"/>
      <c r="E701" s="666"/>
      <c r="F701" s="373"/>
    </row>
    <row r="702" spans="1:6" ht="97.5" customHeight="1" x14ac:dyDescent="0.2">
      <c r="A702" s="598" t="s">
        <v>2795</v>
      </c>
      <c r="B702" s="746" t="s">
        <v>1788</v>
      </c>
      <c r="C702" s="248"/>
      <c r="D702" s="249"/>
      <c r="E702" s="666"/>
      <c r="F702" s="373"/>
    </row>
    <row r="703" spans="1:6" x14ac:dyDescent="0.2">
      <c r="A703" s="598"/>
      <c r="B703" s="745"/>
      <c r="C703" s="248"/>
      <c r="D703" s="249"/>
      <c r="E703" s="666"/>
      <c r="F703" s="373"/>
    </row>
    <row r="704" spans="1:6" ht="48.75" customHeight="1" x14ac:dyDescent="0.2">
      <c r="A704" s="598" t="s">
        <v>2797</v>
      </c>
      <c r="B704" s="746" t="s">
        <v>1789</v>
      </c>
      <c r="C704" s="248"/>
      <c r="D704" s="249"/>
      <c r="E704" s="666"/>
      <c r="F704" s="373"/>
    </row>
    <row r="705" spans="1:6" x14ac:dyDescent="0.2">
      <c r="A705" s="598"/>
      <c r="B705" s="745"/>
      <c r="C705" s="248"/>
      <c r="D705" s="249"/>
      <c r="E705" s="666"/>
      <c r="F705" s="373"/>
    </row>
    <row r="706" spans="1:6" ht="75" customHeight="1" x14ac:dyDescent="0.2">
      <c r="A706" s="598" t="s">
        <v>2798</v>
      </c>
      <c r="B706" s="746" t="s">
        <v>1790</v>
      </c>
      <c r="C706" s="248"/>
      <c r="D706" s="249"/>
      <c r="E706" s="666"/>
      <c r="F706" s="373"/>
    </row>
    <row r="707" spans="1:6" x14ac:dyDescent="0.2">
      <c r="A707" s="598"/>
      <c r="B707" s="745"/>
      <c r="C707" s="248"/>
      <c r="D707" s="249"/>
      <c r="E707" s="666"/>
      <c r="F707" s="373"/>
    </row>
    <row r="708" spans="1:6" ht="30" customHeight="1" x14ac:dyDescent="0.2">
      <c r="A708" s="598" t="s">
        <v>2799</v>
      </c>
      <c r="B708" s="746" t="s">
        <v>1797</v>
      </c>
      <c r="C708" s="248"/>
      <c r="D708" s="249"/>
      <c r="E708" s="666"/>
      <c r="F708" s="373"/>
    </row>
    <row r="709" spans="1:6" x14ac:dyDescent="0.2">
      <c r="A709" s="598"/>
      <c r="B709" s="745"/>
      <c r="C709" s="248"/>
      <c r="D709" s="249"/>
      <c r="E709" s="666"/>
      <c r="F709" s="373"/>
    </row>
    <row r="710" spans="1:6" ht="33.75" customHeight="1" x14ac:dyDescent="0.2">
      <c r="A710" s="598" t="s">
        <v>2800</v>
      </c>
      <c r="B710" s="746" t="s">
        <v>1800</v>
      </c>
      <c r="C710" s="248"/>
      <c r="D710" s="249"/>
      <c r="E710" s="666"/>
      <c r="F710" s="373"/>
    </row>
    <row r="711" spans="1:6" x14ac:dyDescent="0.2">
      <c r="A711" s="598"/>
      <c r="B711" s="746"/>
      <c r="C711" s="248"/>
      <c r="D711" s="249"/>
      <c r="E711" s="666"/>
      <c r="F711" s="373"/>
    </row>
    <row r="712" spans="1:6" ht="34.5" customHeight="1" x14ac:dyDescent="0.2">
      <c r="A712" s="598" t="s">
        <v>2802</v>
      </c>
      <c r="B712" s="746" t="s">
        <v>3094</v>
      </c>
      <c r="C712" s="248"/>
      <c r="D712" s="249"/>
      <c r="E712" s="666"/>
      <c r="F712" s="373"/>
    </row>
    <row r="713" spans="1:6" x14ac:dyDescent="0.2">
      <c r="A713" s="598"/>
      <c r="B713" s="746"/>
      <c r="C713" s="248"/>
      <c r="D713" s="249"/>
      <c r="E713" s="666"/>
      <c r="F713" s="373"/>
    </row>
    <row r="714" spans="1:6" ht="86.25" customHeight="1" x14ac:dyDescent="0.2">
      <c r="A714" s="598" t="s">
        <v>2803</v>
      </c>
      <c r="B714" s="746" t="s">
        <v>3095</v>
      </c>
      <c r="C714" s="248"/>
      <c r="D714" s="249"/>
      <c r="E714" s="666"/>
      <c r="F714" s="373"/>
    </row>
    <row r="715" spans="1:6" x14ac:dyDescent="0.2">
      <c r="A715" s="598"/>
      <c r="B715" s="746"/>
      <c r="C715" s="248"/>
      <c r="D715" s="249"/>
      <c r="E715" s="666"/>
      <c r="F715" s="373"/>
    </row>
    <row r="716" spans="1:6" ht="35.25" customHeight="1" x14ac:dyDescent="0.2">
      <c r="A716" s="598" t="s">
        <v>2804</v>
      </c>
      <c r="B716" s="746" t="s">
        <v>1803</v>
      </c>
      <c r="C716" s="248"/>
      <c r="D716" s="249"/>
      <c r="E716" s="666"/>
      <c r="F716" s="373"/>
    </row>
    <row r="717" spans="1:6" x14ac:dyDescent="0.2">
      <c r="A717" s="598"/>
      <c r="B717" s="745"/>
      <c r="C717" s="248"/>
      <c r="D717" s="249"/>
      <c r="E717" s="666"/>
      <c r="F717" s="373"/>
    </row>
    <row r="718" spans="1:6" ht="73.5" customHeight="1" x14ac:dyDescent="0.2">
      <c r="A718" s="598" t="s">
        <v>2805</v>
      </c>
      <c r="B718" s="746" t="s">
        <v>3096</v>
      </c>
      <c r="C718" s="248"/>
      <c r="D718" s="249"/>
      <c r="E718" s="666"/>
      <c r="F718" s="373"/>
    </row>
    <row r="719" spans="1:6" x14ac:dyDescent="0.2">
      <c r="A719" s="598"/>
      <c r="B719" s="595"/>
      <c r="C719" s="248"/>
      <c r="D719" s="249"/>
      <c r="E719" s="666"/>
      <c r="F719" s="373"/>
    </row>
    <row r="720" spans="1:6" ht="30.75" customHeight="1" x14ac:dyDescent="0.2">
      <c r="A720" s="599" t="s">
        <v>2806</v>
      </c>
      <c r="B720" s="595" t="s">
        <v>3094</v>
      </c>
      <c r="C720" s="248"/>
      <c r="D720" s="249"/>
      <c r="E720" s="666"/>
      <c r="F720" s="373"/>
    </row>
    <row r="721" spans="1:6" x14ac:dyDescent="0.2">
      <c r="A721" s="599"/>
      <c r="B721" s="595"/>
      <c r="C721" s="248"/>
      <c r="D721" s="249"/>
      <c r="E721" s="666"/>
      <c r="F721" s="373"/>
    </row>
    <row r="722" spans="1:6" ht="29.25" customHeight="1" x14ac:dyDescent="0.2">
      <c r="A722" s="599" t="s">
        <v>2808</v>
      </c>
      <c r="B722" s="595" t="s">
        <v>3097</v>
      </c>
      <c r="C722" s="248"/>
      <c r="D722" s="249"/>
      <c r="E722" s="666"/>
      <c r="F722" s="373"/>
    </row>
    <row r="723" spans="1:6" x14ac:dyDescent="0.2">
      <c r="A723" s="599"/>
      <c r="B723" s="595"/>
      <c r="C723" s="248"/>
      <c r="D723" s="249"/>
      <c r="E723" s="666"/>
      <c r="F723" s="373"/>
    </row>
    <row r="724" spans="1:6" x14ac:dyDescent="0.2">
      <c r="A724" s="599" t="s">
        <v>2810</v>
      </c>
      <c r="B724" s="595" t="s">
        <v>3098</v>
      </c>
      <c r="C724" s="248"/>
      <c r="D724" s="249"/>
      <c r="E724" s="666"/>
      <c r="F724" s="373"/>
    </row>
    <row r="725" spans="1:6" x14ac:dyDescent="0.2">
      <c r="A725" s="599"/>
      <c r="B725" s="595"/>
      <c r="C725" s="248"/>
      <c r="D725" s="249"/>
      <c r="E725" s="666"/>
      <c r="F725" s="373"/>
    </row>
    <row r="726" spans="1:6" x14ac:dyDescent="0.2">
      <c r="A726" s="599" t="s">
        <v>2811</v>
      </c>
      <c r="B726" s="595" t="s">
        <v>3099</v>
      </c>
      <c r="C726" s="248"/>
      <c r="D726" s="249"/>
      <c r="E726" s="666"/>
      <c r="F726" s="373"/>
    </row>
    <row r="727" spans="1:6" ht="13.5" thickBot="1" x14ac:dyDescent="0.25">
      <c r="A727" s="600"/>
      <c r="B727" s="747"/>
      <c r="C727" s="346"/>
      <c r="D727" s="347"/>
      <c r="E727" s="669"/>
      <c r="F727" s="364"/>
    </row>
    <row r="728" spans="1:6" ht="13.5" thickTop="1" x14ac:dyDescent="0.2">
      <c r="A728" s="344"/>
      <c r="B728" s="726"/>
      <c r="C728" s="248"/>
      <c r="D728" s="249"/>
      <c r="E728" s="666"/>
      <c r="F728" s="373"/>
    </row>
    <row r="729" spans="1:6" x14ac:dyDescent="0.2">
      <c r="A729" s="389" t="s">
        <v>1774</v>
      </c>
      <c r="B729" s="241" t="s">
        <v>33</v>
      </c>
      <c r="C729" s="242"/>
      <c r="D729" s="245"/>
      <c r="E729" s="308"/>
      <c r="F729" s="444">
        <f>SUBTOTAL(9,F733:F748)</f>
        <v>0</v>
      </c>
    </row>
    <row r="730" spans="1:6" x14ac:dyDescent="0.2">
      <c r="A730" s="389"/>
      <c r="B730" s="241" t="s">
        <v>2874</v>
      </c>
      <c r="C730" s="242"/>
      <c r="D730" s="245"/>
      <c r="E730" s="308"/>
      <c r="F730" s="234"/>
    </row>
    <row r="731" spans="1:6" x14ac:dyDescent="0.2">
      <c r="A731" s="390"/>
      <c r="B731" s="236"/>
      <c r="C731" s="233"/>
      <c r="D731" s="233"/>
      <c r="E731" s="308"/>
      <c r="F731" s="234"/>
    </row>
    <row r="732" spans="1:6" x14ac:dyDescent="0.2">
      <c r="A732" s="410"/>
      <c r="B732" s="410" t="s">
        <v>1806</v>
      </c>
      <c r="C732" s="411" t="s">
        <v>1807</v>
      </c>
      <c r="D732" s="411" t="s">
        <v>1808</v>
      </c>
      <c r="E732" s="461" t="s">
        <v>1809</v>
      </c>
      <c r="F732" s="445" t="s">
        <v>1772</v>
      </c>
    </row>
    <row r="733" spans="1:6" x14ac:dyDescent="0.2">
      <c r="A733" s="391"/>
      <c r="B733" s="394"/>
      <c r="C733" s="233"/>
      <c r="D733" s="233"/>
      <c r="E733" s="308"/>
      <c r="F733" s="234"/>
    </row>
    <row r="734" spans="1:6" x14ac:dyDescent="0.2">
      <c r="A734" s="447">
        <f>MAX($A$716:$A733)+1</f>
        <v>1</v>
      </c>
      <c r="B734" s="394" t="s">
        <v>3100</v>
      </c>
      <c r="C734" s="240" t="s">
        <v>2003</v>
      </c>
      <c r="D734" s="453">
        <v>60</v>
      </c>
      <c r="E734" s="818"/>
      <c r="F734" s="451">
        <f>+E734*D734</f>
        <v>0</v>
      </c>
    </row>
    <row r="735" spans="1:6" x14ac:dyDescent="0.2">
      <c r="A735" s="391"/>
      <c r="B735" s="394"/>
      <c r="C735" s="240"/>
      <c r="D735" s="453"/>
      <c r="E735" s="821"/>
      <c r="F735" s="451"/>
    </row>
    <row r="736" spans="1:6" ht="25.5" x14ac:dyDescent="0.2">
      <c r="A736" s="447">
        <f>MAX($A$716:$A735)+1</f>
        <v>2</v>
      </c>
      <c r="B736" s="394" t="s">
        <v>3101</v>
      </c>
      <c r="C736" s="240" t="s">
        <v>2003</v>
      </c>
      <c r="D736" s="453">
        <v>50</v>
      </c>
      <c r="E736" s="818"/>
      <c r="F736" s="451">
        <f>+E736*D736</f>
        <v>0</v>
      </c>
    </row>
    <row r="737" spans="1:6" x14ac:dyDescent="0.2">
      <c r="A737" s="391"/>
      <c r="B737" s="394"/>
      <c r="C737" s="240"/>
      <c r="D737" s="453"/>
      <c r="E737" s="821"/>
      <c r="F737" s="451"/>
    </row>
    <row r="738" spans="1:6" ht="75.75" customHeight="1" x14ac:dyDescent="0.2">
      <c r="A738" s="447">
        <f>MAX($A$716:$A737)+1</f>
        <v>3</v>
      </c>
      <c r="B738" s="394" t="s">
        <v>2878</v>
      </c>
      <c r="C738" s="240" t="s">
        <v>2003</v>
      </c>
      <c r="D738" s="453">
        <v>10</v>
      </c>
      <c r="E738" s="818"/>
      <c r="F738" s="451">
        <f>+E738*D738</f>
        <v>0</v>
      </c>
    </row>
    <row r="739" spans="1:6" x14ac:dyDescent="0.2">
      <c r="A739" s="391"/>
      <c r="B739" s="394"/>
      <c r="C739" s="240"/>
      <c r="D739" s="453"/>
      <c r="E739" s="821"/>
      <c r="F739" s="392"/>
    </row>
    <row r="740" spans="1:6" x14ac:dyDescent="0.2">
      <c r="A740" s="447">
        <f>MAX($A$716:$A739)+1</f>
        <v>4</v>
      </c>
      <c r="B740" s="394" t="s">
        <v>3102</v>
      </c>
      <c r="C740" s="240" t="s">
        <v>38</v>
      </c>
      <c r="D740" s="453">
        <v>1</v>
      </c>
      <c r="E740" s="818"/>
      <c r="F740" s="451">
        <f>+E740*D740</f>
        <v>0</v>
      </c>
    </row>
    <row r="741" spans="1:6" x14ac:dyDescent="0.2">
      <c r="A741" s="601"/>
      <c r="B741" s="394"/>
      <c r="C741" s="240"/>
      <c r="D741" s="453"/>
      <c r="E741" s="821"/>
      <c r="F741" s="451"/>
    </row>
    <row r="742" spans="1:6" x14ac:dyDescent="0.2">
      <c r="A742" s="447">
        <f>MAX($A$716:$A741)+1</f>
        <v>5</v>
      </c>
      <c r="B742" s="394" t="s">
        <v>3103</v>
      </c>
      <c r="C742" s="240" t="s">
        <v>38</v>
      </c>
      <c r="D742" s="453">
        <v>1</v>
      </c>
      <c r="E742" s="818"/>
      <c r="F742" s="451">
        <f>+E742*D742</f>
        <v>0</v>
      </c>
    </row>
    <row r="743" spans="1:6" x14ac:dyDescent="0.2">
      <c r="A743" s="483"/>
      <c r="B743" s="394"/>
      <c r="C743" s="240"/>
      <c r="D743" s="453"/>
      <c r="E743" s="821"/>
      <c r="F743" s="451"/>
    </row>
    <row r="744" spans="1:6" ht="25.5" x14ac:dyDescent="0.2">
      <c r="A744" s="447">
        <f>MAX($A$716:$A743)+1</f>
        <v>6</v>
      </c>
      <c r="B744" s="394" t="s">
        <v>3104</v>
      </c>
      <c r="C744" s="240" t="s">
        <v>38</v>
      </c>
      <c r="D744" s="453">
        <v>1</v>
      </c>
      <c r="E744" s="818"/>
      <c r="F744" s="451">
        <f>+E744*D744</f>
        <v>0</v>
      </c>
    </row>
    <row r="745" spans="1:6" x14ac:dyDescent="0.2">
      <c r="A745" s="483"/>
      <c r="B745" s="394"/>
      <c r="C745" s="240"/>
      <c r="D745" s="453"/>
      <c r="E745" s="821"/>
      <c r="F745" s="451"/>
    </row>
    <row r="746" spans="1:6" ht="25.5" x14ac:dyDescent="0.2">
      <c r="A746" s="447">
        <f>MAX($A$716:$A745)+1</f>
        <v>7</v>
      </c>
      <c r="B746" s="394" t="s">
        <v>3105</v>
      </c>
      <c r="C746" s="240" t="s">
        <v>38</v>
      </c>
      <c r="D746" s="453">
        <v>1</v>
      </c>
      <c r="E746" s="818"/>
      <c r="F746" s="451">
        <f>+E746*D746</f>
        <v>0</v>
      </c>
    </row>
    <row r="747" spans="1:6" x14ac:dyDescent="0.2">
      <c r="A747" s="391"/>
      <c r="B747" s="602"/>
      <c r="C747" s="430"/>
      <c r="D747" s="530"/>
      <c r="E747" s="432"/>
      <c r="F747" s="254"/>
    </row>
    <row r="748" spans="1:6" x14ac:dyDescent="0.2">
      <c r="A748" s="447">
        <f>MAX($A$716:$A747)+1</f>
        <v>8</v>
      </c>
      <c r="B748" s="454" t="s">
        <v>2872</v>
      </c>
      <c r="C748" s="240" t="s">
        <v>1393</v>
      </c>
      <c r="D748" s="453">
        <v>5</v>
      </c>
      <c r="E748" s="450"/>
      <c r="F748" s="451">
        <f>SUM(F734:F742)*D748%</f>
        <v>0</v>
      </c>
    </row>
    <row r="749" spans="1:6" ht="13.5" thickBot="1" x14ac:dyDescent="0.25">
      <c r="A749" s="455"/>
      <c r="B749" s="603"/>
      <c r="C749" s="604"/>
      <c r="D749" s="604"/>
      <c r="E749" s="679"/>
      <c r="F749" s="605"/>
    </row>
    <row r="750" spans="1:6" ht="13.5" thickTop="1" x14ac:dyDescent="0.2">
      <c r="A750" s="344"/>
      <c r="B750" s="726"/>
      <c r="C750" s="248"/>
      <c r="D750" s="249"/>
      <c r="E750" s="666"/>
      <c r="F750" s="373"/>
    </row>
    <row r="751" spans="1:6" x14ac:dyDescent="0.2">
      <c r="A751" s="389" t="s">
        <v>1775</v>
      </c>
      <c r="B751" s="460" t="s">
        <v>3106</v>
      </c>
      <c r="C751" s="242"/>
      <c r="D751" s="245"/>
      <c r="E751" s="308"/>
      <c r="F751" s="444">
        <f>SUBTOTAL(9,F755:F781)</f>
        <v>0</v>
      </c>
    </row>
    <row r="752" spans="1:6" x14ac:dyDescent="0.2">
      <c r="A752" s="389"/>
      <c r="B752" s="241" t="s">
        <v>2874</v>
      </c>
      <c r="C752" s="242"/>
      <c r="D752" s="245"/>
      <c r="E752" s="308"/>
      <c r="F752" s="234"/>
    </row>
    <row r="753" spans="1:6" x14ac:dyDescent="0.2">
      <c r="A753" s="390"/>
      <c r="B753" s="236"/>
      <c r="C753" s="233"/>
      <c r="D753" s="233"/>
      <c r="E753" s="308"/>
      <c r="F753" s="234"/>
    </row>
    <row r="754" spans="1:6" x14ac:dyDescent="0.2">
      <c r="A754" s="410"/>
      <c r="B754" s="410" t="s">
        <v>1806</v>
      </c>
      <c r="C754" s="411" t="s">
        <v>1807</v>
      </c>
      <c r="D754" s="411" t="s">
        <v>1808</v>
      </c>
      <c r="E754" s="461" t="s">
        <v>1809</v>
      </c>
      <c r="F754" s="445" t="s">
        <v>1772</v>
      </c>
    </row>
    <row r="755" spans="1:6" x14ac:dyDescent="0.2">
      <c r="A755" s="391"/>
      <c r="B755" s="232"/>
      <c r="C755" s="233"/>
      <c r="D755" s="233"/>
      <c r="E755" s="308"/>
      <c r="F755" s="234"/>
    </row>
    <row r="756" spans="1:6" ht="25.5" x14ac:dyDescent="0.2">
      <c r="A756" s="447">
        <f>MAX($A$738:$A753)+1</f>
        <v>9</v>
      </c>
      <c r="B756" s="606" t="s">
        <v>3107</v>
      </c>
      <c r="C756" s="462" t="s">
        <v>38</v>
      </c>
      <c r="D756" s="463">
        <v>1</v>
      </c>
      <c r="E756" s="808"/>
      <c r="F756" s="451">
        <f>+D756*E756</f>
        <v>0</v>
      </c>
    </row>
    <row r="757" spans="1:6" x14ac:dyDescent="0.2">
      <c r="A757" s="391"/>
      <c r="B757" s="232"/>
      <c r="C757" s="233"/>
      <c r="D757" s="233"/>
      <c r="E757" s="813"/>
      <c r="F757" s="234"/>
    </row>
    <row r="758" spans="1:6" x14ac:dyDescent="0.2">
      <c r="A758" s="447">
        <f>MAX($A$738:$A756)+1</f>
        <v>10</v>
      </c>
      <c r="B758" s="606" t="s">
        <v>3108</v>
      </c>
      <c r="C758" s="462" t="s">
        <v>2003</v>
      </c>
      <c r="D758" s="463">
        <v>10</v>
      </c>
      <c r="E758" s="808"/>
      <c r="F758" s="451">
        <f>+D758*E758</f>
        <v>0</v>
      </c>
    </row>
    <row r="759" spans="1:6" x14ac:dyDescent="0.2">
      <c r="A759" s="391"/>
      <c r="B759" s="606"/>
      <c r="C759" s="462"/>
      <c r="D759" s="463"/>
      <c r="E759" s="822"/>
      <c r="F759" s="607"/>
    </row>
    <row r="760" spans="1:6" x14ac:dyDescent="0.2">
      <c r="A760" s="447">
        <f>MAX($A$738:$A758)+1</f>
        <v>11</v>
      </c>
      <c r="B760" s="606" t="s">
        <v>3109</v>
      </c>
      <c r="C760" s="462" t="s">
        <v>2003</v>
      </c>
      <c r="D760" s="463">
        <v>10</v>
      </c>
      <c r="E760" s="808"/>
      <c r="F760" s="451">
        <f>+D760*E760</f>
        <v>0</v>
      </c>
    </row>
    <row r="761" spans="1:6" x14ac:dyDescent="0.2">
      <c r="A761" s="447"/>
      <c r="B761" s="606"/>
      <c r="C761" s="462"/>
      <c r="D761" s="463"/>
      <c r="E761" s="823"/>
      <c r="F761" s="451"/>
    </row>
    <row r="762" spans="1:6" x14ac:dyDescent="0.2">
      <c r="A762" s="447">
        <f>MAX($A$738:$A760)+1</f>
        <v>12</v>
      </c>
      <c r="B762" s="606" t="s">
        <v>3110</v>
      </c>
      <c r="C762" s="462" t="s">
        <v>2003</v>
      </c>
      <c r="D762" s="463">
        <v>10</v>
      </c>
      <c r="E762" s="808"/>
      <c r="F762" s="451">
        <f>+D762*E762</f>
        <v>0</v>
      </c>
    </row>
    <row r="763" spans="1:6" x14ac:dyDescent="0.2">
      <c r="A763" s="391"/>
      <c r="B763" s="606"/>
      <c r="C763" s="462"/>
      <c r="D763" s="463"/>
      <c r="E763" s="823"/>
      <c r="F763" s="451"/>
    </row>
    <row r="764" spans="1:6" ht="25.5" x14ac:dyDescent="0.2">
      <c r="A764" s="447">
        <f>MAX($A$738:$A762)+1</f>
        <v>13</v>
      </c>
      <c r="B764" s="606" t="s">
        <v>3111</v>
      </c>
      <c r="C764" s="462" t="s">
        <v>2003</v>
      </c>
      <c r="D764" s="463">
        <v>5</v>
      </c>
      <c r="E764" s="808"/>
      <c r="F764" s="451">
        <f>+D764*E764</f>
        <v>0</v>
      </c>
    </row>
    <row r="765" spans="1:6" x14ac:dyDescent="0.2">
      <c r="A765" s="447"/>
      <c r="B765" s="606"/>
      <c r="C765" s="462"/>
      <c r="D765" s="463"/>
      <c r="E765" s="823"/>
      <c r="F765" s="451"/>
    </row>
    <row r="766" spans="1:6" ht="38.25" x14ac:dyDescent="0.2">
      <c r="A766" s="447">
        <f>MAX($A$738:$A764)+1</f>
        <v>14</v>
      </c>
      <c r="B766" s="606" t="s">
        <v>3112</v>
      </c>
      <c r="C766" s="462" t="s">
        <v>38</v>
      </c>
      <c r="D766" s="463">
        <v>1</v>
      </c>
      <c r="E766" s="808"/>
      <c r="F766" s="451">
        <f>+D766*E766</f>
        <v>0</v>
      </c>
    </row>
    <row r="767" spans="1:6" x14ac:dyDescent="0.2">
      <c r="A767" s="601"/>
      <c r="B767" s="606"/>
      <c r="C767" s="462"/>
      <c r="D767" s="463"/>
      <c r="E767" s="823"/>
      <c r="F767" s="451"/>
    </row>
    <row r="768" spans="1:6" ht="25.5" x14ac:dyDescent="0.2">
      <c r="A768" s="447">
        <f>MAX($A$738:$A766)+1</f>
        <v>15</v>
      </c>
      <c r="B768" s="606" t="s">
        <v>3113</v>
      </c>
      <c r="C768" s="462" t="s">
        <v>38</v>
      </c>
      <c r="D768" s="463">
        <v>1</v>
      </c>
      <c r="E768" s="808"/>
      <c r="F768" s="451">
        <f>+D768*E768</f>
        <v>0</v>
      </c>
    </row>
    <row r="769" spans="1:6" x14ac:dyDescent="0.2">
      <c r="A769" s="447"/>
      <c r="B769" s="606"/>
      <c r="C769" s="462"/>
      <c r="D769" s="463"/>
      <c r="E769" s="823"/>
      <c r="F769" s="451"/>
    </row>
    <row r="770" spans="1:6" ht="25.5" x14ac:dyDescent="0.2">
      <c r="A770" s="447">
        <f>MAX($A$738:$A768)+1</f>
        <v>16</v>
      </c>
      <c r="B770" s="606" t="s">
        <v>3114</v>
      </c>
      <c r="C770" s="462" t="s">
        <v>38</v>
      </c>
      <c r="D770" s="463">
        <v>1</v>
      </c>
      <c r="E770" s="808"/>
      <c r="F770" s="451">
        <f>+D770*E770</f>
        <v>0</v>
      </c>
    </row>
    <row r="771" spans="1:6" x14ac:dyDescent="0.2">
      <c r="A771" s="483"/>
      <c r="B771" s="606"/>
      <c r="C771" s="462"/>
      <c r="D771" s="463"/>
      <c r="E771" s="823"/>
      <c r="F771" s="451"/>
    </row>
    <row r="772" spans="1:6" ht="25.5" x14ac:dyDescent="0.2">
      <c r="A772" s="447">
        <f>MAX($A$738:$A770)+1</f>
        <v>17</v>
      </c>
      <c r="B772" s="606" t="s">
        <v>3115</v>
      </c>
      <c r="C772" s="462" t="s">
        <v>119</v>
      </c>
      <c r="D772" s="463">
        <v>4</v>
      </c>
      <c r="E772" s="808"/>
      <c r="F772" s="451">
        <f>+D772*E772</f>
        <v>0</v>
      </c>
    </row>
    <row r="773" spans="1:6" x14ac:dyDescent="0.2">
      <c r="A773" s="447"/>
      <c r="B773" s="606"/>
      <c r="C773" s="462"/>
      <c r="D773" s="463"/>
      <c r="E773" s="823"/>
      <c r="F773" s="451"/>
    </row>
    <row r="774" spans="1:6" x14ac:dyDescent="0.2">
      <c r="A774" s="447">
        <f>MAX($A$738:$A772)+1</f>
        <v>18</v>
      </c>
      <c r="B774" s="606" t="s">
        <v>3116</v>
      </c>
      <c r="C774" s="462" t="s">
        <v>119</v>
      </c>
      <c r="D774" s="463">
        <v>1</v>
      </c>
      <c r="E774" s="808"/>
      <c r="F774" s="451">
        <f>+D774*E774</f>
        <v>0</v>
      </c>
    </row>
    <row r="775" spans="1:6" x14ac:dyDescent="0.2">
      <c r="A775" s="391"/>
      <c r="B775" s="434"/>
      <c r="C775" s="273"/>
      <c r="D775" s="577"/>
      <c r="E775" s="823"/>
      <c r="F775" s="451"/>
    </row>
    <row r="776" spans="1:6" x14ac:dyDescent="0.2">
      <c r="A776" s="447">
        <f>MAX($A$738:$A774)+1</f>
        <v>19</v>
      </c>
      <c r="B776" s="606" t="s">
        <v>3117</v>
      </c>
      <c r="C776" s="462" t="s">
        <v>38</v>
      </c>
      <c r="D776" s="463">
        <v>1</v>
      </c>
      <c r="E776" s="808"/>
      <c r="F776" s="451">
        <f>+D776*E776</f>
        <v>0</v>
      </c>
    </row>
    <row r="777" spans="1:6" x14ac:dyDescent="0.2">
      <c r="A777" s="391"/>
      <c r="B777" s="606"/>
      <c r="C777" s="462"/>
      <c r="D777" s="463"/>
      <c r="E777" s="680"/>
      <c r="F777" s="451"/>
    </row>
    <row r="778" spans="1:6" x14ac:dyDescent="0.2">
      <c r="A778" s="447">
        <f>MAX($A$738:$A776)+1</f>
        <v>20</v>
      </c>
      <c r="B778" s="606" t="s">
        <v>3118</v>
      </c>
      <c r="C778" s="462" t="s">
        <v>1393</v>
      </c>
      <c r="D778" s="463">
        <v>5</v>
      </c>
      <c r="E778" s="450"/>
      <c r="F778" s="451">
        <f>SUM(F756:F777)*D778%</f>
        <v>0</v>
      </c>
    </row>
    <row r="779" spans="1:6" x14ac:dyDescent="0.2">
      <c r="A779" s="391"/>
      <c r="B779" s="606"/>
      <c r="C779" s="462"/>
      <c r="D779" s="463"/>
      <c r="E779" s="681"/>
      <c r="F779" s="451"/>
    </row>
    <row r="780" spans="1:6" x14ac:dyDescent="0.2">
      <c r="A780" s="447">
        <f>MAX($A$738:$A778)+1</f>
        <v>21</v>
      </c>
      <c r="B780" s="606" t="s">
        <v>2872</v>
      </c>
      <c r="C780" s="462" t="s">
        <v>1393</v>
      </c>
      <c r="D780" s="463">
        <v>5</v>
      </c>
      <c r="E780" s="450"/>
      <c r="F780" s="451">
        <f>SUM(F756:F779)*D780%</f>
        <v>0</v>
      </c>
    </row>
    <row r="781" spans="1:6" ht="13.5" thickBot="1" x14ac:dyDescent="0.25">
      <c r="A781" s="455"/>
      <c r="B781" s="455"/>
      <c r="C781" s="455"/>
      <c r="D781" s="455"/>
      <c r="E781" s="682"/>
      <c r="F781" s="455"/>
    </row>
    <row r="782" spans="1:6" ht="13.5" thickTop="1" x14ac:dyDescent="0.2">
      <c r="A782" s="344"/>
      <c r="B782" s="726"/>
      <c r="C782" s="248"/>
      <c r="D782" s="249"/>
      <c r="E782" s="666"/>
      <c r="F782" s="373"/>
    </row>
    <row r="783" spans="1:6" x14ac:dyDescent="0.2">
      <c r="A783" s="389" t="s">
        <v>1776</v>
      </c>
      <c r="B783" s="241" t="s">
        <v>3119</v>
      </c>
      <c r="C783" s="242"/>
      <c r="D783" s="245"/>
      <c r="E783" s="308"/>
      <c r="F783" s="444">
        <f>SUM(F789:F817)</f>
        <v>0</v>
      </c>
    </row>
    <row r="784" spans="1:6" x14ac:dyDescent="0.2">
      <c r="A784" s="389"/>
      <c r="B784" s="241" t="s">
        <v>2874</v>
      </c>
      <c r="C784" s="242"/>
      <c r="D784" s="245"/>
      <c r="E784" s="308"/>
      <c r="F784" s="234"/>
    </row>
    <row r="785" spans="1:6" x14ac:dyDescent="0.2">
      <c r="A785" s="390"/>
      <c r="B785" s="236"/>
      <c r="C785" s="233"/>
      <c r="D785" s="233"/>
      <c r="E785" s="308"/>
      <c r="F785" s="234"/>
    </row>
    <row r="786" spans="1:6" x14ac:dyDescent="0.2">
      <c r="A786" s="410"/>
      <c r="B786" s="410" t="s">
        <v>1806</v>
      </c>
      <c r="C786" s="411" t="s">
        <v>1807</v>
      </c>
      <c r="D786" s="411" t="s">
        <v>1808</v>
      </c>
      <c r="E786" s="461" t="s">
        <v>1809</v>
      </c>
      <c r="F786" s="445" t="s">
        <v>1772</v>
      </c>
    </row>
    <row r="787" spans="1:6" x14ac:dyDescent="0.2">
      <c r="A787" s="391"/>
      <c r="B787" s="232"/>
      <c r="C787" s="233"/>
      <c r="D787" s="233"/>
      <c r="E787" s="308"/>
      <c r="F787" s="234"/>
    </row>
    <row r="788" spans="1:6" x14ac:dyDescent="0.2">
      <c r="A788" s="392"/>
      <c r="B788" s="748"/>
      <c r="C788" s="499"/>
      <c r="D788" s="463"/>
      <c r="E788" s="484"/>
      <c r="F788" s="254"/>
    </row>
    <row r="789" spans="1:6" ht="56.25" customHeight="1" x14ac:dyDescent="0.2">
      <c r="A789" s="483">
        <f>MAX($A$770:$A788)+1</f>
        <v>22</v>
      </c>
      <c r="B789" s="606" t="s">
        <v>3120</v>
      </c>
      <c r="C789" s="462" t="s">
        <v>38</v>
      </c>
      <c r="D789" s="463">
        <v>1</v>
      </c>
      <c r="E789" s="808"/>
      <c r="F789" s="451">
        <f t="shared" ref="F789:F810" si="8">+E789*D789</f>
        <v>0</v>
      </c>
    </row>
    <row r="790" spans="1:6" x14ac:dyDescent="0.2">
      <c r="A790" s="601" t="s">
        <v>1705</v>
      </c>
      <c r="B790" s="606" t="s">
        <v>3121</v>
      </c>
      <c r="C790" s="462" t="s">
        <v>38</v>
      </c>
      <c r="D790" s="463">
        <v>1</v>
      </c>
      <c r="E790" s="808"/>
      <c r="F790" s="451">
        <f t="shared" si="8"/>
        <v>0</v>
      </c>
    </row>
    <row r="791" spans="1:6" x14ac:dyDescent="0.2">
      <c r="A791" s="601" t="s">
        <v>1705</v>
      </c>
      <c r="B791" s="606" t="s">
        <v>3122</v>
      </c>
      <c r="C791" s="462" t="s">
        <v>38</v>
      </c>
      <c r="D791" s="463">
        <v>1</v>
      </c>
      <c r="E791" s="808"/>
      <c r="F791" s="451">
        <f t="shared" si="8"/>
        <v>0</v>
      </c>
    </row>
    <row r="792" spans="1:6" x14ac:dyDescent="0.2">
      <c r="A792" s="601" t="s">
        <v>1705</v>
      </c>
      <c r="B792" s="606" t="s">
        <v>3123</v>
      </c>
      <c r="C792" s="462" t="s">
        <v>119</v>
      </c>
      <c r="D792" s="463">
        <v>1</v>
      </c>
      <c r="E792" s="808"/>
      <c r="F792" s="451">
        <f t="shared" si="8"/>
        <v>0</v>
      </c>
    </row>
    <row r="793" spans="1:6" x14ac:dyDescent="0.2">
      <c r="A793" s="601" t="s">
        <v>1705</v>
      </c>
      <c r="B793" s="606" t="s">
        <v>3124</v>
      </c>
      <c r="C793" s="462" t="s">
        <v>119</v>
      </c>
      <c r="D793" s="463">
        <v>2</v>
      </c>
      <c r="E793" s="808"/>
      <c r="F793" s="451">
        <f t="shared" si="8"/>
        <v>0</v>
      </c>
    </row>
    <row r="794" spans="1:6" x14ac:dyDescent="0.2">
      <c r="A794" s="601" t="s">
        <v>1705</v>
      </c>
      <c r="B794" s="606" t="s">
        <v>3125</v>
      </c>
      <c r="C794" s="462" t="s">
        <v>119</v>
      </c>
      <c r="D794" s="463">
        <v>4</v>
      </c>
      <c r="E794" s="808"/>
      <c r="F794" s="451">
        <f t="shared" si="8"/>
        <v>0</v>
      </c>
    </row>
    <row r="795" spans="1:6" x14ac:dyDescent="0.2">
      <c r="A795" s="601" t="s">
        <v>1705</v>
      </c>
      <c r="B795" s="606" t="s">
        <v>3126</v>
      </c>
      <c r="C795" s="462" t="s">
        <v>119</v>
      </c>
      <c r="D795" s="463">
        <v>4</v>
      </c>
      <c r="E795" s="808"/>
      <c r="F795" s="451">
        <f t="shared" si="8"/>
        <v>0</v>
      </c>
    </row>
    <row r="796" spans="1:6" x14ac:dyDescent="0.2">
      <c r="A796" s="601" t="s">
        <v>1705</v>
      </c>
      <c r="B796" s="749" t="s">
        <v>3127</v>
      </c>
      <c r="C796" s="462" t="s">
        <v>119</v>
      </c>
      <c r="D796" s="463">
        <v>3</v>
      </c>
      <c r="E796" s="808"/>
      <c r="F796" s="451">
        <f t="shared" si="8"/>
        <v>0</v>
      </c>
    </row>
    <row r="797" spans="1:6" x14ac:dyDescent="0.2">
      <c r="A797" s="601" t="s">
        <v>1705</v>
      </c>
      <c r="B797" s="749" t="s">
        <v>3128</v>
      </c>
      <c r="C797" s="462" t="s">
        <v>119</v>
      </c>
      <c r="D797" s="463">
        <v>1</v>
      </c>
      <c r="E797" s="808"/>
      <c r="F797" s="451">
        <f t="shared" si="8"/>
        <v>0</v>
      </c>
    </row>
    <row r="798" spans="1:6" ht="30.75" customHeight="1" x14ac:dyDescent="0.2">
      <c r="A798" s="601" t="s">
        <v>1705</v>
      </c>
      <c r="B798" s="749" t="s">
        <v>3129</v>
      </c>
      <c r="C798" s="462" t="s">
        <v>119</v>
      </c>
      <c r="D798" s="463">
        <v>2</v>
      </c>
      <c r="E798" s="808"/>
      <c r="F798" s="451">
        <f t="shared" si="8"/>
        <v>0</v>
      </c>
    </row>
    <row r="799" spans="1:6" ht="30.75" customHeight="1" x14ac:dyDescent="0.2">
      <c r="A799" s="601" t="s">
        <v>1705</v>
      </c>
      <c r="B799" s="749" t="s">
        <v>3130</v>
      </c>
      <c r="C799" s="462" t="s">
        <v>119</v>
      </c>
      <c r="D799" s="463">
        <v>1</v>
      </c>
      <c r="E799" s="808"/>
      <c r="F799" s="451">
        <f t="shared" si="8"/>
        <v>0</v>
      </c>
    </row>
    <row r="800" spans="1:6" x14ac:dyDescent="0.2">
      <c r="A800" s="601" t="s">
        <v>1705</v>
      </c>
      <c r="B800" s="749" t="s">
        <v>3131</v>
      </c>
      <c r="C800" s="462" t="s">
        <v>119</v>
      </c>
      <c r="D800" s="463">
        <v>3</v>
      </c>
      <c r="E800" s="808"/>
      <c r="F800" s="451">
        <f t="shared" si="8"/>
        <v>0</v>
      </c>
    </row>
    <row r="801" spans="1:6" ht="30" customHeight="1" x14ac:dyDescent="0.2">
      <c r="A801" s="601" t="s">
        <v>1705</v>
      </c>
      <c r="B801" s="749" t="s">
        <v>3132</v>
      </c>
      <c r="C801" s="462" t="s">
        <v>119</v>
      </c>
      <c r="D801" s="463">
        <v>3</v>
      </c>
      <c r="E801" s="808"/>
      <c r="F801" s="451">
        <f>+E801*D801</f>
        <v>0</v>
      </c>
    </row>
    <row r="802" spans="1:6" x14ac:dyDescent="0.2">
      <c r="A802" s="601" t="s">
        <v>1705</v>
      </c>
      <c r="B802" s="749" t="s">
        <v>3133</v>
      </c>
      <c r="C802" s="462" t="s">
        <v>119</v>
      </c>
      <c r="D802" s="463">
        <v>3</v>
      </c>
      <c r="E802" s="808"/>
      <c r="F802" s="451">
        <f t="shared" si="8"/>
        <v>0</v>
      </c>
    </row>
    <row r="803" spans="1:6" x14ac:dyDescent="0.2">
      <c r="A803" s="601" t="s">
        <v>1705</v>
      </c>
      <c r="B803" s="606" t="s">
        <v>3134</v>
      </c>
      <c r="C803" s="462" t="s">
        <v>119</v>
      </c>
      <c r="D803" s="463">
        <v>1</v>
      </c>
      <c r="E803" s="808"/>
      <c r="F803" s="451">
        <f t="shared" si="8"/>
        <v>0</v>
      </c>
    </row>
    <row r="804" spans="1:6" x14ac:dyDescent="0.2">
      <c r="A804" s="601" t="s">
        <v>1705</v>
      </c>
      <c r="B804" s="606" t="s">
        <v>3135</v>
      </c>
      <c r="C804" s="462" t="s">
        <v>119</v>
      </c>
      <c r="D804" s="463">
        <v>2</v>
      </c>
      <c r="E804" s="808"/>
      <c r="F804" s="451">
        <f t="shared" si="8"/>
        <v>0</v>
      </c>
    </row>
    <row r="805" spans="1:6" ht="57.75" customHeight="1" x14ac:dyDescent="0.2">
      <c r="A805" s="601" t="s">
        <v>1705</v>
      </c>
      <c r="B805" s="606" t="s">
        <v>3136</v>
      </c>
      <c r="C805" s="462" t="s">
        <v>119</v>
      </c>
      <c r="D805" s="463">
        <v>1</v>
      </c>
      <c r="E805" s="808"/>
      <c r="F805" s="451">
        <f t="shared" si="8"/>
        <v>0</v>
      </c>
    </row>
    <row r="806" spans="1:6" ht="30.75" customHeight="1" x14ac:dyDescent="0.2">
      <c r="A806" s="601" t="s">
        <v>1705</v>
      </c>
      <c r="B806" s="606" t="s">
        <v>3137</v>
      </c>
      <c r="C806" s="462" t="s">
        <v>119</v>
      </c>
      <c r="D806" s="463">
        <v>1</v>
      </c>
      <c r="E806" s="808"/>
      <c r="F806" s="451">
        <f t="shared" si="8"/>
        <v>0</v>
      </c>
    </row>
    <row r="807" spans="1:6" ht="40.5" customHeight="1" x14ac:dyDescent="0.2">
      <c r="A807" s="601" t="s">
        <v>1705</v>
      </c>
      <c r="B807" s="606" t="s">
        <v>3304</v>
      </c>
      <c r="C807" s="462" t="s">
        <v>119</v>
      </c>
      <c r="D807" s="463">
        <v>1</v>
      </c>
      <c r="E807" s="808"/>
      <c r="F807" s="451">
        <f t="shared" si="8"/>
        <v>0</v>
      </c>
    </row>
    <row r="808" spans="1:6" ht="31.5" customHeight="1" x14ac:dyDescent="0.2">
      <c r="A808" s="601" t="s">
        <v>1705</v>
      </c>
      <c r="B808" s="606" t="s">
        <v>3138</v>
      </c>
      <c r="C808" s="462" t="s">
        <v>119</v>
      </c>
      <c r="D808" s="463">
        <v>1</v>
      </c>
      <c r="E808" s="808"/>
      <c r="F808" s="451">
        <f>+E808*D808</f>
        <v>0</v>
      </c>
    </row>
    <row r="809" spans="1:6" ht="54.75" customHeight="1" x14ac:dyDescent="0.2">
      <c r="A809" s="389" t="s">
        <v>1705</v>
      </c>
      <c r="B809" s="606" t="s">
        <v>3139</v>
      </c>
      <c r="C809" s="462" t="s">
        <v>3140</v>
      </c>
      <c r="D809" s="463">
        <v>3</v>
      </c>
      <c r="E809" s="808"/>
      <c r="F809" s="451">
        <f t="shared" si="8"/>
        <v>0</v>
      </c>
    </row>
    <row r="810" spans="1:6" x14ac:dyDescent="0.2">
      <c r="A810" s="389" t="s">
        <v>1705</v>
      </c>
      <c r="B810" s="606" t="s">
        <v>3141</v>
      </c>
      <c r="C810" s="462" t="s">
        <v>3140</v>
      </c>
      <c r="D810" s="463">
        <v>4</v>
      </c>
      <c r="E810" s="808"/>
      <c r="F810" s="451">
        <f t="shared" si="8"/>
        <v>0</v>
      </c>
    </row>
    <row r="811" spans="1:6" x14ac:dyDescent="0.2">
      <c r="A811" s="601" t="s">
        <v>1705</v>
      </c>
      <c r="B811" s="606" t="s">
        <v>3142</v>
      </c>
      <c r="C811" s="462" t="s">
        <v>38</v>
      </c>
      <c r="D811" s="463">
        <v>1</v>
      </c>
      <c r="E811" s="808"/>
      <c r="F811" s="451">
        <f>+D811*E811</f>
        <v>0</v>
      </c>
    </row>
    <row r="812" spans="1:6" x14ac:dyDescent="0.2">
      <c r="A812" s="608"/>
      <c r="B812" s="606"/>
      <c r="C812" s="462"/>
      <c r="D812" s="463"/>
      <c r="E812" s="824"/>
      <c r="F812" s="451"/>
    </row>
    <row r="813" spans="1:6" x14ac:dyDescent="0.2">
      <c r="A813" s="483">
        <f>MAX($A$770:$A812)+1</f>
        <v>23</v>
      </c>
      <c r="B813" s="606" t="s">
        <v>3143</v>
      </c>
      <c r="C813" s="462" t="s">
        <v>0</v>
      </c>
      <c r="D813" s="463">
        <v>16</v>
      </c>
      <c r="E813" s="808"/>
      <c r="F813" s="451">
        <f>+D813*E813</f>
        <v>0</v>
      </c>
    </row>
    <row r="814" spans="1:6" x14ac:dyDescent="0.2">
      <c r="A814" s="608"/>
      <c r="B814" s="606"/>
      <c r="C814" s="462"/>
      <c r="D814" s="463"/>
      <c r="E814" s="674"/>
      <c r="F814" s="451"/>
    </row>
    <row r="815" spans="1:6" x14ac:dyDescent="0.2">
      <c r="A815" s="483">
        <f>MAX($A$770:$A814)+1</f>
        <v>24</v>
      </c>
      <c r="B815" s="606" t="s">
        <v>3118</v>
      </c>
      <c r="C815" s="462" t="s">
        <v>1393</v>
      </c>
      <c r="D815" s="463">
        <v>5</v>
      </c>
      <c r="E815" s="450"/>
      <c r="F815" s="451">
        <f>SUM(F789:F813)*D815%</f>
        <v>0</v>
      </c>
    </row>
    <row r="816" spans="1:6" x14ac:dyDescent="0.2">
      <c r="A816" s="608"/>
      <c r="B816" s="606"/>
      <c r="C816" s="462"/>
      <c r="D816" s="463"/>
      <c r="E816" s="680"/>
      <c r="F816" s="451"/>
    </row>
    <row r="817" spans="1:6" x14ac:dyDescent="0.2">
      <c r="A817" s="483">
        <f>MAX($A$770:$A816)+1</f>
        <v>25</v>
      </c>
      <c r="B817" s="606" t="s">
        <v>2872</v>
      </c>
      <c r="C817" s="462" t="s">
        <v>1393</v>
      </c>
      <c r="D817" s="463">
        <v>5</v>
      </c>
      <c r="E817" s="450"/>
      <c r="F817" s="451">
        <f>SUM(F789:F815)*D817%</f>
        <v>0</v>
      </c>
    </row>
    <row r="818" spans="1:6" ht="13.5" thickBot="1" x14ac:dyDescent="0.25">
      <c r="A818" s="609"/>
      <c r="B818" s="455"/>
      <c r="C818" s="455"/>
      <c r="D818" s="455"/>
      <c r="E818" s="682"/>
      <c r="F818" s="455"/>
    </row>
    <row r="819" spans="1:6" ht="13.5" thickTop="1" x14ac:dyDescent="0.2">
      <c r="A819" s="344"/>
      <c r="B819" s="726"/>
      <c r="C819" s="248"/>
      <c r="D819" s="249"/>
      <c r="E819" s="666"/>
      <c r="F819" s="373"/>
    </row>
    <row r="820" spans="1:6" x14ac:dyDescent="0.2">
      <c r="A820" s="389" t="s">
        <v>1777</v>
      </c>
      <c r="B820" s="460" t="s">
        <v>3144</v>
      </c>
      <c r="C820" s="242"/>
      <c r="D820" s="245"/>
      <c r="E820" s="308"/>
      <c r="F820" s="444">
        <f>SUBTOTAL(9,F824:F840)</f>
        <v>0</v>
      </c>
    </row>
    <row r="821" spans="1:6" x14ac:dyDescent="0.2">
      <c r="A821" s="390"/>
      <c r="B821" s="236"/>
      <c r="C821" s="233"/>
      <c r="D821" s="233"/>
      <c r="E821" s="308"/>
      <c r="F821" s="234"/>
    </row>
    <row r="822" spans="1:6" x14ac:dyDescent="0.2">
      <c r="A822" s="410"/>
      <c r="B822" s="410" t="s">
        <v>1806</v>
      </c>
      <c r="C822" s="411" t="s">
        <v>1807</v>
      </c>
      <c r="D822" s="411" t="s">
        <v>1808</v>
      </c>
      <c r="E822" s="461" t="s">
        <v>1809</v>
      </c>
      <c r="F822" s="445" t="s">
        <v>1772</v>
      </c>
    </row>
    <row r="823" spans="1:6" x14ac:dyDescent="0.2">
      <c r="A823" s="391"/>
      <c r="B823" s="232"/>
      <c r="C823" s="233"/>
      <c r="D823" s="233"/>
      <c r="E823" s="308"/>
      <c r="F823" s="234"/>
    </row>
    <row r="824" spans="1:6" x14ac:dyDescent="0.2">
      <c r="A824" s="483">
        <f>MAX($A$807:$A823)+1</f>
        <v>26</v>
      </c>
      <c r="B824" s="606" t="s">
        <v>3145</v>
      </c>
      <c r="C824" s="462" t="s">
        <v>38</v>
      </c>
      <c r="D824" s="463">
        <v>1</v>
      </c>
      <c r="E824" s="808"/>
      <c r="F824" s="451">
        <f>+E824*D824</f>
        <v>0</v>
      </c>
    </row>
    <row r="825" spans="1:6" x14ac:dyDescent="0.2">
      <c r="A825" s="601"/>
      <c r="B825" s="606"/>
      <c r="C825" s="462"/>
      <c r="D825" s="463"/>
      <c r="E825" s="823"/>
      <c r="F825" s="451"/>
    </row>
    <row r="826" spans="1:6" x14ac:dyDescent="0.2">
      <c r="A826" s="483">
        <f>MAX($A$807:$A825)+1</f>
        <v>27</v>
      </c>
      <c r="B826" s="606" t="s">
        <v>3146</v>
      </c>
      <c r="C826" s="462" t="s">
        <v>38</v>
      </c>
      <c r="D826" s="463">
        <v>1</v>
      </c>
      <c r="E826" s="808"/>
      <c r="F826" s="451">
        <f>+E826*D826</f>
        <v>0</v>
      </c>
    </row>
    <row r="827" spans="1:6" x14ac:dyDescent="0.2">
      <c r="A827" s="601"/>
      <c r="B827" s="606"/>
      <c r="C827" s="462"/>
      <c r="D827" s="463"/>
      <c r="E827" s="823"/>
      <c r="F827" s="451"/>
    </row>
    <row r="828" spans="1:6" x14ac:dyDescent="0.2">
      <c r="A828" s="483">
        <f>MAX($A$807:$A827)+1</f>
        <v>28</v>
      </c>
      <c r="B828" s="606" t="s">
        <v>3147</v>
      </c>
      <c r="C828" s="462" t="s">
        <v>119</v>
      </c>
      <c r="D828" s="463">
        <v>1</v>
      </c>
      <c r="E828" s="808"/>
      <c r="F828" s="451">
        <f>+D828*E828</f>
        <v>0</v>
      </c>
    </row>
    <row r="829" spans="1:6" x14ac:dyDescent="0.2">
      <c r="A829" s="391"/>
      <c r="B829" s="232"/>
      <c r="C829" s="233"/>
      <c r="D829" s="233"/>
      <c r="E829" s="813"/>
      <c r="F829" s="234"/>
    </row>
    <row r="830" spans="1:6" ht="25.5" x14ac:dyDescent="0.2">
      <c r="A830" s="483">
        <f>MAX($A$807:$A829)+1</f>
        <v>29</v>
      </c>
      <c r="B830" s="748" t="s">
        <v>3148</v>
      </c>
      <c r="C830" s="273" t="s">
        <v>38</v>
      </c>
      <c r="D830" s="577">
        <v>1</v>
      </c>
      <c r="E830" s="808"/>
      <c r="F830" s="451">
        <f>+E830*D830</f>
        <v>0</v>
      </c>
    </row>
    <row r="831" spans="1:6" x14ac:dyDescent="0.2">
      <c r="A831" s="560"/>
      <c r="B831" s="748"/>
      <c r="C831" s="273"/>
      <c r="D831" s="577"/>
      <c r="E831" s="813"/>
      <c r="F831" s="451"/>
    </row>
    <row r="832" spans="1:6" ht="55.5" customHeight="1" x14ac:dyDescent="0.2">
      <c r="A832" s="483">
        <f>MAX($A$807:$A831)+1</f>
        <v>30</v>
      </c>
      <c r="B832" s="606" t="s">
        <v>3149</v>
      </c>
      <c r="C832" s="462" t="s">
        <v>38</v>
      </c>
      <c r="D832" s="463">
        <v>1</v>
      </c>
      <c r="E832" s="808"/>
      <c r="F832" s="451">
        <f>+D832*E832</f>
        <v>0</v>
      </c>
    </row>
    <row r="833" spans="1:6" x14ac:dyDescent="0.2">
      <c r="A833" s="560"/>
      <c r="B833" s="460"/>
      <c r="C833" s="462"/>
      <c r="D833" s="577"/>
      <c r="E833" s="813"/>
      <c r="F833" s="451"/>
    </row>
    <row r="834" spans="1:6" x14ac:dyDescent="0.2">
      <c r="A834" s="483">
        <f>MAX($A$807:$A833)+1</f>
        <v>31</v>
      </c>
      <c r="B834" s="750" t="s">
        <v>3150</v>
      </c>
      <c r="C834" s="273" t="s">
        <v>119</v>
      </c>
      <c r="D834" s="577">
        <v>1</v>
      </c>
      <c r="E834" s="808"/>
      <c r="F834" s="451">
        <f>+E834*D834</f>
        <v>0</v>
      </c>
    </row>
    <row r="835" spans="1:6" x14ac:dyDescent="0.2">
      <c r="A835" s="610"/>
      <c r="B835" s="460"/>
      <c r="C835" s="273"/>
      <c r="D835" s="577"/>
      <c r="E835" s="825"/>
      <c r="F835" s="254"/>
    </row>
    <row r="836" spans="1:6" x14ac:dyDescent="0.2">
      <c r="A836" s="483">
        <f>MAX($A$807:$A835)+1</f>
        <v>32</v>
      </c>
      <c r="B836" s="595" t="s">
        <v>3151</v>
      </c>
      <c r="C836" s="473" t="s">
        <v>38</v>
      </c>
      <c r="D836" s="577">
        <v>1</v>
      </c>
      <c r="E836" s="808"/>
      <c r="F836" s="451">
        <f>+E836*D836</f>
        <v>0</v>
      </c>
    </row>
    <row r="837" spans="1:6" x14ac:dyDescent="0.2">
      <c r="A837" s="483"/>
      <c r="B837" s="595"/>
      <c r="C837" s="473"/>
      <c r="D837" s="577"/>
      <c r="E837" s="820"/>
      <c r="F837" s="451"/>
    </row>
    <row r="838" spans="1:6" x14ac:dyDescent="0.2">
      <c r="A838" s="483">
        <f>MAX($A$807:$A837)+1</f>
        <v>33</v>
      </c>
      <c r="B838" s="595" t="s">
        <v>3152</v>
      </c>
      <c r="C838" s="273" t="s">
        <v>1825</v>
      </c>
      <c r="D838" s="266">
        <v>1</v>
      </c>
      <c r="E838" s="808"/>
      <c r="F838" s="451">
        <f>+D838*E838</f>
        <v>0</v>
      </c>
    </row>
    <row r="839" spans="1:6" x14ac:dyDescent="0.2">
      <c r="A839" s="611"/>
      <c r="B839" s="575"/>
      <c r="C839" s="273"/>
      <c r="D839" s="544"/>
      <c r="E839" s="820"/>
      <c r="F839" s="545"/>
    </row>
    <row r="840" spans="1:6" x14ac:dyDescent="0.2">
      <c r="A840" s="483">
        <f>MAX($A$807:$A839)+1</f>
        <v>34</v>
      </c>
      <c r="B840" s="575" t="s">
        <v>3090</v>
      </c>
      <c r="C840" s="273" t="s">
        <v>38</v>
      </c>
      <c r="D840" s="577">
        <v>1</v>
      </c>
      <c r="E840" s="808"/>
      <c r="F840" s="451">
        <f>+E840*D840</f>
        <v>0</v>
      </c>
    </row>
    <row r="841" spans="1:6" x14ac:dyDescent="0.2">
      <c r="A841" s="392"/>
      <c r="B841" s="748"/>
      <c r="C841" s="499"/>
      <c r="D841" s="499"/>
      <c r="E841" s="484"/>
      <c r="F841" s="254"/>
    </row>
    <row r="842" spans="1:6" ht="13.5" thickBot="1" x14ac:dyDescent="0.25">
      <c r="A842" s="612"/>
      <c r="B842" s="751"/>
      <c r="C842" s="613"/>
      <c r="D842" s="614"/>
      <c r="E842" s="683"/>
      <c r="F842" s="615"/>
    </row>
    <row r="843" spans="1:6" ht="16.5" thickTop="1" x14ac:dyDescent="0.25">
      <c r="A843" s="650" t="s">
        <v>3153</v>
      </c>
      <c r="B843" s="752"/>
      <c r="C843" s="616"/>
      <c r="D843" s="371"/>
      <c r="E843" s="663"/>
      <c r="F843" s="617" t="s">
        <v>1772</v>
      </c>
    </row>
    <row r="844" spans="1:6" x14ac:dyDescent="0.2">
      <c r="A844" s="618"/>
      <c r="B844" s="753"/>
      <c r="C844" s="619"/>
      <c r="D844" s="620"/>
      <c r="E844" s="684"/>
      <c r="F844" s="621"/>
    </row>
    <row r="845" spans="1:6" x14ac:dyDescent="0.2">
      <c r="A845" s="622"/>
      <c r="B845" s="754"/>
      <c r="C845" s="623"/>
      <c r="D845" s="249"/>
      <c r="E845" s="666"/>
      <c r="F845" s="624"/>
    </row>
    <row r="846" spans="1:6" x14ac:dyDescent="0.2">
      <c r="A846" s="625" t="s">
        <v>1773</v>
      </c>
      <c r="B846" s="754" t="str">
        <f>B888</f>
        <v>GRADBENA DELA</v>
      </c>
      <c r="C846" s="623"/>
      <c r="D846" s="249"/>
      <c r="E846" s="666"/>
      <c r="F846" s="624">
        <f>F888</f>
        <v>0</v>
      </c>
    </row>
    <row r="847" spans="1:6" x14ac:dyDescent="0.2">
      <c r="A847" s="625" t="s">
        <v>1774</v>
      </c>
      <c r="B847" s="754" t="str">
        <f>B908</f>
        <v>TK MONTAŽNA DELA</v>
      </c>
      <c r="C847" s="623"/>
      <c r="D847" s="249"/>
      <c r="E847" s="666"/>
      <c r="F847" s="624">
        <f>F908</f>
        <v>0</v>
      </c>
    </row>
    <row r="848" spans="1:6" x14ac:dyDescent="0.2">
      <c r="A848" s="625" t="s">
        <v>1775</v>
      </c>
      <c r="B848" s="754" t="str">
        <f>B944</f>
        <v>OSTALE OBVEZNOSTI</v>
      </c>
      <c r="C848" s="623"/>
      <c r="D848" s="249"/>
      <c r="E848" s="666"/>
      <c r="F848" s="624">
        <f>F944</f>
        <v>0</v>
      </c>
    </row>
    <row r="849" spans="1:6" ht="13.5" thickBot="1" x14ac:dyDescent="0.25">
      <c r="A849" s="599"/>
      <c r="B849" s="755"/>
      <c r="C849" s="626"/>
      <c r="D849" s="347"/>
      <c r="E849" s="669"/>
      <c r="F849" s="624"/>
    </row>
    <row r="850" spans="1:6" ht="16.5" thickTop="1" x14ac:dyDescent="0.2">
      <c r="A850" s="627"/>
      <c r="B850" s="743" t="s">
        <v>3154</v>
      </c>
      <c r="C850" s="628"/>
      <c r="D850" s="249"/>
      <c r="E850" s="666"/>
      <c r="F850" s="629">
        <f>SUM(F846:F849)</f>
        <v>0</v>
      </c>
    </row>
    <row r="851" spans="1:6" x14ac:dyDescent="0.2">
      <c r="A851" s="599"/>
      <c r="B851" s="756"/>
      <c r="C851" s="630"/>
      <c r="D851" s="631"/>
      <c r="E851" s="685"/>
      <c r="F851" s="632"/>
    </row>
    <row r="852" spans="1:6" x14ac:dyDescent="0.2">
      <c r="A852" s="389"/>
      <c r="B852" s="241"/>
      <c r="C852" s="248"/>
      <c r="D852" s="249"/>
      <c r="E852" s="666"/>
      <c r="F852" s="373"/>
    </row>
    <row r="853" spans="1:6" x14ac:dyDescent="0.2">
      <c r="A853" s="390"/>
      <c r="B853" s="236" t="s">
        <v>2792</v>
      </c>
      <c r="C853" s="248"/>
      <c r="D853" s="249"/>
      <c r="E853" s="666"/>
      <c r="F853" s="373"/>
    </row>
    <row r="854" spans="1:6" x14ac:dyDescent="0.2">
      <c r="A854" s="391"/>
      <c r="B854" s="236"/>
      <c r="C854" s="248"/>
      <c r="D854" s="249"/>
      <c r="E854" s="666"/>
      <c r="F854" s="373"/>
    </row>
    <row r="855" spans="1:6" ht="49.5" customHeight="1" x14ac:dyDescent="0.2">
      <c r="A855" s="393"/>
      <c r="B855" s="232" t="s">
        <v>1785</v>
      </c>
      <c r="C855" s="248"/>
      <c r="D855" s="249"/>
      <c r="E855" s="666"/>
      <c r="F855" s="373"/>
    </row>
    <row r="856" spans="1:6" x14ac:dyDescent="0.2">
      <c r="A856" s="393"/>
      <c r="B856" s="394"/>
      <c r="C856" s="248"/>
      <c r="D856" s="249"/>
      <c r="E856" s="666"/>
      <c r="F856" s="373"/>
    </row>
    <row r="857" spans="1:6" ht="113.25" customHeight="1" x14ac:dyDescent="0.2">
      <c r="A857" s="393" t="s">
        <v>2793</v>
      </c>
      <c r="B857" s="395" t="s">
        <v>1786</v>
      </c>
      <c r="C857" s="248"/>
      <c r="D857" s="249"/>
      <c r="E857" s="666"/>
      <c r="F857" s="373"/>
    </row>
    <row r="858" spans="1:6" x14ac:dyDescent="0.2">
      <c r="A858" s="393"/>
      <c r="B858" s="394"/>
      <c r="C858" s="248"/>
      <c r="D858" s="249"/>
      <c r="E858" s="666"/>
      <c r="F858" s="373"/>
    </row>
    <row r="859" spans="1:6" ht="65.25" customHeight="1" x14ac:dyDescent="0.2">
      <c r="A859" s="393" t="s">
        <v>2794</v>
      </c>
      <c r="B859" s="394" t="s">
        <v>1787</v>
      </c>
      <c r="C859" s="248"/>
      <c r="D859" s="249"/>
      <c r="E859" s="666"/>
      <c r="F859" s="373"/>
    </row>
    <row r="860" spans="1:6" x14ac:dyDescent="0.2">
      <c r="A860" s="393"/>
      <c r="B860" s="394"/>
      <c r="C860" s="248"/>
      <c r="D860" s="249"/>
      <c r="E860" s="666"/>
      <c r="F860" s="373"/>
    </row>
    <row r="861" spans="1:6" ht="100.5" customHeight="1" x14ac:dyDescent="0.2">
      <c r="A861" s="393" t="s">
        <v>2795</v>
      </c>
      <c r="B861" s="394" t="s">
        <v>2796</v>
      </c>
      <c r="C861" s="248"/>
      <c r="D861" s="249"/>
      <c r="E861" s="666"/>
      <c r="F861" s="373"/>
    </row>
    <row r="862" spans="1:6" x14ac:dyDescent="0.2">
      <c r="A862" s="393"/>
      <c r="B862" s="394"/>
      <c r="C862" s="248"/>
      <c r="D862" s="249"/>
      <c r="E862" s="666"/>
      <c r="F862" s="373"/>
    </row>
    <row r="863" spans="1:6" ht="51.75" customHeight="1" x14ac:dyDescent="0.2">
      <c r="A863" s="393" t="s">
        <v>2797</v>
      </c>
      <c r="B863" s="394" t="s">
        <v>1789</v>
      </c>
      <c r="C863" s="248"/>
      <c r="D863" s="249"/>
      <c r="E863" s="666"/>
      <c r="F863" s="373"/>
    </row>
    <row r="864" spans="1:6" x14ac:dyDescent="0.2">
      <c r="A864" s="393"/>
      <c r="B864" s="394"/>
      <c r="C864" s="248"/>
      <c r="D864" s="249"/>
      <c r="E864" s="666"/>
      <c r="F864" s="373"/>
    </row>
    <row r="865" spans="1:6" ht="79.5" customHeight="1" x14ac:dyDescent="0.2">
      <c r="A865" s="393" t="s">
        <v>2798</v>
      </c>
      <c r="B865" s="394" t="s">
        <v>1790</v>
      </c>
      <c r="C865" s="248"/>
      <c r="D865" s="249"/>
      <c r="E865" s="666"/>
      <c r="F865" s="373"/>
    </row>
    <row r="866" spans="1:6" x14ac:dyDescent="0.2">
      <c r="A866" s="393"/>
      <c r="B866" s="394"/>
      <c r="C866" s="248"/>
      <c r="D866" s="249"/>
      <c r="E866" s="666"/>
      <c r="F866" s="373"/>
    </row>
    <row r="867" spans="1:6" ht="93" customHeight="1" x14ac:dyDescent="0.2">
      <c r="A867" s="393" t="s">
        <v>2799</v>
      </c>
      <c r="B867" s="394" t="s">
        <v>1791</v>
      </c>
      <c r="C867" s="248"/>
      <c r="D867" s="249"/>
      <c r="E867" s="666"/>
      <c r="F867" s="373"/>
    </row>
    <row r="868" spans="1:6" x14ac:dyDescent="0.2">
      <c r="A868" s="393"/>
      <c r="B868" s="394"/>
      <c r="C868" s="248"/>
      <c r="D868" s="249"/>
      <c r="E868" s="666"/>
      <c r="F868" s="373"/>
    </row>
    <row r="869" spans="1:6" ht="117.75" customHeight="1" x14ac:dyDescent="0.2">
      <c r="A869" s="393" t="s">
        <v>2800</v>
      </c>
      <c r="B869" s="394" t="s">
        <v>2801</v>
      </c>
      <c r="C869" s="248"/>
      <c r="D869" s="249"/>
      <c r="E869" s="666"/>
      <c r="F869" s="373"/>
    </row>
    <row r="870" spans="1:6" x14ac:dyDescent="0.2">
      <c r="A870" s="393"/>
      <c r="B870" s="394"/>
      <c r="C870" s="248"/>
      <c r="D870" s="249"/>
      <c r="E870" s="666"/>
      <c r="F870" s="373"/>
    </row>
    <row r="871" spans="1:6" ht="25.5" x14ac:dyDescent="0.2">
      <c r="A871" s="393" t="s">
        <v>2802</v>
      </c>
      <c r="B871" s="394" t="s">
        <v>1797</v>
      </c>
      <c r="C871" s="248"/>
      <c r="D871" s="249"/>
      <c r="E871" s="666"/>
      <c r="F871" s="373"/>
    </row>
    <row r="872" spans="1:6" x14ac:dyDescent="0.2">
      <c r="A872" s="393"/>
      <c r="B872" s="394"/>
      <c r="C872" s="248"/>
      <c r="D872" s="249"/>
      <c r="E872" s="666"/>
      <c r="F872" s="373"/>
    </row>
    <row r="873" spans="1:6" ht="25.5" x14ac:dyDescent="0.2">
      <c r="A873" s="393" t="s">
        <v>2803</v>
      </c>
      <c r="B873" s="394" t="s">
        <v>1800</v>
      </c>
      <c r="C873" s="248"/>
      <c r="D873" s="249"/>
      <c r="E873" s="666"/>
      <c r="F873" s="373"/>
    </row>
    <row r="874" spans="1:6" x14ac:dyDescent="0.2">
      <c r="A874" s="393"/>
      <c r="B874" s="394"/>
      <c r="C874" s="248"/>
      <c r="D874" s="249"/>
      <c r="E874" s="666"/>
      <c r="F874" s="373"/>
    </row>
    <row r="875" spans="1:6" ht="25.5" x14ac:dyDescent="0.2">
      <c r="A875" s="393" t="s">
        <v>2804</v>
      </c>
      <c r="B875" s="394" t="s">
        <v>1803</v>
      </c>
      <c r="C875" s="248"/>
      <c r="D875" s="249"/>
      <c r="E875" s="666"/>
      <c r="F875" s="373"/>
    </row>
    <row r="876" spans="1:6" x14ac:dyDescent="0.2">
      <c r="A876" s="393"/>
      <c r="B876" s="394"/>
      <c r="C876" s="248"/>
      <c r="D876" s="249"/>
      <c r="E876" s="666"/>
      <c r="F876" s="373"/>
    </row>
    <row r="877" spans="1:6" ht="69.75" customHeight="1" x14ac:dyDescent="0.2">
      <c r="A877" s="393" t="s">
        <v>2805</v>
      </c>
      <c r="B877" s="394" t="s">
        <v>1804</v>
      </c>
      <c r="C877" s="248"/>
      <c r="D877" s="249"/>
      <c r="E877" s="666"/>
      <c r="F877" s="373"/>
    </row>
    <row r="878" spans="1:6" x14ac:dyDescent="0.2">
      <c r="A878" s="393"/>
      <c r="B878" s="394"/>
      <c r="C878" s="248"/>
      <c r="D878" s="249"/>
      <c r="E878" s="666"/>
      <c r="F878" s="373"/>
    </row>
    <row r="879" spans="1:6" x14ac:dyDescent="0.2">
      <c r="A879" s="393" t="s">
        <v>2806</v>
      </c>
      <c r="B879" s="394" t="s">
        <v>2807</v>
      </c>
      <c r="C879" s="248"/>
      <c r="D879" s="249"/>
      <c r="E879" s="666"/>
      <c r="F879" s="373"/>
    </row>
    <row r="880" spans="1:6" x14ac:dyDescent="0.2">
      <c r="A880" s="393"/>
      <c r="B880" s="746"/>
      <c r="C880" s="248"/>
      <c r="D880" s="249"/>
      <c r="E880" s="666"/>
      <c r="F880" s="373"/>
    </row>
    <row r="881" spans="1:6" x14ac:dyDescent="0.2">
      <c r="A881" s="393" t="s">
        <v>2808</v>
      </c>
      <c r="B881" s="746" t="s">
        <v>2809</v>
      </c>
      <c r="C881" s="248"/>
      <c r="D881" s="249"/>
      <c r="E881" s="666"/>
      <c r="F881" s="373"/>
    </row>
    <row r="882" spans="1:6" x14ac:dyDescent="0.2">
      <c r="A882" s="397"/>
      <c r="B882" s="398"/>
      <c r="C882" s="248"/>
      <c r="D882" s="249"/>
      <c r="E882" s="666"/>
      <c r="F882" s="373"/>
    </row>
    <row r="883" spans="1:6" ht="63.75" x14ac:dyDescent="0.2">
      <c r="A883" s="397" t="s">
        <v>2810</v>
      </c>
      <c r="B883" s="398" t="s">
        <v>3155</v>
      </c>
      <c r="C883" s="248"/>
      <c r="D883" s="249"/>
      <c r="E883" s="666"/>
      <c r="F883" s="373"/>
    </row>
    <row r="884" spans="1:6" x14ac:dyDescent="0.2">
      <c r="A884" s="397"/>
      <c r="B884" s="398"/>
      <c r="C884" s="248"/>
      <c r="D884" s="249"/>
      <c r="E884" s="666"/>
      <c r="F884" s="373"/>
    </row>
    <row r="885" spans="1:6" ht="72.75" customHeight="1" x14ac:dyDescent="0.2">
      <c r="A885" s="397" t="s">
        <v>2811</v>
      </c>
      <c r="B885" s="398" t="s">
        <v>1780</v>
      </c>
      <c r="C885" s="248"/>
      <c r="D885" s="249"/>
      <c r="E885" s="666"/>
      <c r="F885" s="373"/>
    </row>
    <row r="886" spans="1:6" ht="13.5" thickBot="1" x14ac:dyDescent="0.25">
      <c r="A886" s="387"/>
      <c r="B886" s="736"/>
      <c r="C886" s="346"/>
      <c r="D886" s="347"/>
      <c r="E886" s="669"/>
      <c r="F886" s="364"/>
    </row>
    <row r="887" spans="1:6" ht="13.5" thickTop="1" x14ac:dyDescent="0.2">
      <c r="A887" s="344"/>
      <c r="B887" s="726"/>
      <c r="C887" s="248"/>
      <c r="D887" s="249"/>
      <c r="E887" s="666"/>
      <c r="F887" s="373"/>
    </row>
    <row r="888" spans="1:6" x14ac:dyDescent="0.2">
      <c r="A888" s="389" t="s">
        <v>1773</v>
      </c>
      <c r="B888" s="241" t="s">
        <v>33</v>
      </c>
      <c r="C888" s="242"/>
      <c r="D888" s="405"/>
      <c r="E888" s="406"/>
      <c r="F888" s="444">
        <f>SUM(F893:F906)</f>
        <v>0</v>
      </c>
    </row>
    <row r="889" spans="1:6" x14ac:dyDescent="0.2">
      <c r="A889" s="389"/>
      <c r="B889" s="241" t="s">
        <v>2874</v>
      </c>
      <c r="C889" s="242"/>
      <c r="D889" s="245"/>
      <c r="E889" s="308"/>
      <c r="F889" s="234"/>
    </row>
    <row r="890" spans="1:6" x14ac:dyDescent="0.2">
      <c r="A890" s="389"/>
      <c r="B890" s="241"/>
      <c r="C890" s="242"/>
      <c r="D890" s="245"/>
      <c r="E890" s="308"/>
      <c r="F890" s="234"/>
    </row>
    <row r="891" spans="1:6" x14ac:dyDescent="0.2">
      <c r="A891" s="410"/>
      <c r="B891" s="410" t="s">
        <v>1806</v>
      </c>
      <c r="C891" s="411" t="s">
        <v>1807</v>
      </c>
      <c r="D891" s="412" t="s">
        <v>1808</v>
      </c>
      <c r="E891" s="413" t="s">
        <v>1809</v>
      </c>
      <c r="F891" s="633" t="s">
        <v>1772</v>
      </c>
    </row>
    <row r="892" spans="1:6" x14ac:dyDescent="0.2">
      <c r="A892" s="390"/>
      <c r="B892" s="634"/>
      <c r="C892" s="233"/>
      <c r="D892" s="408"/>
      <c r="E892" s="406"/>
      <c r="F892" s="635"/>
    </row>
    <row r="893" spans="1:6" x14ac:dyDescent="0.2">
      <c r="A893" s="565">
        <f>MAX($A$875:$A892)+1</f>
        <v>1</v>
      </c>
      <c r="B893" s="634" t="s">
        <v>3156</v>
      </c>
      <c r="C893" s="636" t="s">
        <v>2003</v>
      </c>
      <c r="D893" s="637">
        <v>15</v>
      </c>
      <c r="E893" s="826"/>
      <c r="F893" s="638">
        <f>+D893*E893</f>
        <v>0</v>
      </c>
    </row>
    <row r="894" spans="1:6" x14ac:dyDescent="0.2">
      <c r="A894" s="391"/>
      <c r="B894" s="416"/>
      <c r="C894" s="495"/>
      <c r="D894" s="496"/>
      <c r="E894" s="827"/>
      <c r="F894" s="638"/>
    </row>
    <row r="895" spans="1:6" ht="67.5" customHeight="1" x14ac:dyDescent="0.2">
      <c r="A895" s="565">
        <f>MAX($A$875:$A894)+1</f>
        <v>2</v>
      </c>
      <c r="B895" s="416" t="s">
        <v>3157</v>
      </c>
      <c r="C895" s="495" t="s">
        <v>119</v>
      </c>
      <c r="D895" s="496">
        <v>1</v>
      </c>
      <c r="E895" s="826"/>
      <c r="F895" s="420">
        <f>+D895*E895</f>
        <v>0</v>
      </c>
    </row>
    <row r="896" spans="1:6" x14ac:dyDescent="0.2">
      <c r="A896" s="565"/>
      <c r="B896" s="416"/>
      <c r="C896" s="495"/>
      <c r="D896" s="496"/>
      <c r="E896" s="827"/>
      <c r="F896" s="420"/>
    </row>
    <row r="897" spans="1:6" ht="54" customHeight="1" x14ac:dyDescent="0.2">
      <c r="A897" s="565">
        <f>MAX($A$875:$A896)+1</f>
        <v>3</v>
      </c>
      <c r="B897" s="416" t="s">
        <v>3158</v>
      </c>
      <c r="C897" s="495" t="s">
        <v>2003</v>
      </c>
      <c r="D897" s="496">
        <v>15</v>
      </c>
      <c r="E897" s="826"/>
      <c r="F897" s="420">
        <f>+D897*E897</f>
        <v>0</v>
      </c>
    </row>
    <row r="898" spans="1:6" x14ac:dyDescent="0.2">
      <c r="A898" s="565"/>
      <c r="B898" s="416"/>
      <c r="C898" s="495"/>
      <c r="D898" s="496"/>
      <c r="E898" s="827"/>
      <c r="F898" s="420"/>
    </row>
    <row r="899" spans="1:6" x14ac:dyDescent="0.2">
      <c r="A899" s="565">
        <f>MAX($A$875:$A898)+1</f>
        <v>4</v>
      </c>
      <c r="B899" s="416" t="s">
        <v>3159</v>
      </c>
      <c r="C899" s="495" t="s">
        <v>38</v>
      </c>
      <c r="D899" s="496">
        <v>1</v>
      </c>
      <c r="E899" s="826"/>
      <c r="F899" s="420">
        <f>+E899*D899</f>
        <v>0</v>
      </c>
    </row>
    <row r="900" spans="1:6" x14ac:dyDescent="0.2">
      <c r="A900" s="565"/>
      <c r="B900" s="416"/>
      <c r="C900" s="495"/>
      <c r="D900" s="496"/>
      <c r="E900" s="827"/>
      <c r="F900" s="420"/>
    </row>
    <row r="901" spans="1:6" ht="25.5" x14ac:dyDescent="0.2">
      <c r="A901" s="565">
        <f>MAX($A$875:$A900)+1</f>
        <v>5</v>
      </c>
      <c r="B901" s="416" t="s">
        <v>3160</v>
      </c>
      <c r="C901" s="495" t="s">
        <v>38</v>
      </c>
      <c r="D901" s="496">
        <v>1</v>
      </c>
      <c r="E901" s="826"/>
      <c r="F901" s="420">
        <f>+E901*D901</f>
        <v>0</v>
      </c>
    </row>
    <row r="902" spans="1:6" x14ac:dyDescent="0.2">
      <c r="A902" s="565"/>
      <c r="B902" s="416"/>
      <c r="C902" s="495"/>
      <c r="D902" s="496"/>
      <c r="E902" s="827"/>
      <c r="F902" s="420"/>
    </row>
    <row r="903" spans="1:6" ht="25.5" x14ac:dyDescent="0.2">
      <c r="A903" s="565">
        <f>MAX($A$875:$A902)+1</f>
        <v>6</v>
      </c>
      <c r="B903" s="416" t="s">
        <v>3161</v>
      </c>
      <c r="C903" s="495" t="s">
        <v>38</v>
      </c>
      <c r="D903" s="496">
        <v>1</v>
      </c>
      <c r="E903" s="826"/>
      <c r="F903" s="420">
        <f>+E903*D903</f>
        <v>0</v>
      </c>
    </row>
    <row r="904" spans="1:6" x14ac:dyDescent="0.2">
      <c r="A904" s="391"/>
      <c r="B904" s="416"/>
      <c r="C904" s="495"/>
      <c r="D904" s="496"/>
      <c r="E904" s="480"/>
      <c r="F904" s="420"/>
    </row>
    <row r="905" spans="1:6" x14ac:dyDescent="0.2">
      <c r="A905" s="565">
        <f>MAX($A$875:$A904)+1</f>
        <v>7</v>
      </c>
      <c r="B905" s="416" t="s">
        <v>3118</v>
      </c>
      <c r="C905" s="495" t="s">
        <v>1393</v>
      </c>
      <c r="D905" s="496">
        <v>5</v>
      </c>
      <c r="E905" s="475"/>
      <c r="F905" s="420">
        <f>SUM(F893:F897)*D905%</f>
        <v>0</v>
      </c>
    </row>
    <row r="906" spans="1:6" ht="13.5" thickBot="1" x14ac:dyDescent="0.25">
      <c r="A906" s="438"/>
      <c r="B906" s="579"/>
      <c r="C906" s="639"/>
      <c r="D906" s="640"/>
      <c r="E906" s="523"/>
      <c r="F906" s="641"/>
    </row>
    <row r="907" spans="1:6" ht="13.5" thickTop="1" x14ac:dyDescent="0.2">
      <c r="A907" s="344"/>
      <c r="B907" s="726"/>
      <c r="C907" s="248"/>
      <c r="D907" s="249"/>
      <c r="E907" s="666"/>
      <c r="F907" s="373"/>
    </row>
    <row r="908" spans="1:6" x14ac:dyDescent="0.2">
      <c r="A908" s="389" t="s">
        <v>1774</v>
      </c>
      <c r="B908" s="241" t="s">
        <v>3162</v>
      </c>
      <c r="C908" s="242"/>
      <c r="D908" s="405"/>
      <c r="E908" s="406"/>
      <c r="F908" s="444">
        <f>SUM(F912:F942)</f>
        <v>0</v>
      </c>
    </row>
    <row r="909" spans="1:6" x14ac:dyDescent="0.2">
      <c r="A909" s="389"/>
      <c r="B909" s="241" t="s">
        <v>2874</v>
      </c>
      <c r="C909" s="242"/>
      <c r="D909" s="245"/>
      <c r="E909" s="308"/>
      <c r="F909" s="234"/>
    </row>
    <row r="910" spans="1:6" x14ac:dyDescent="0.2">
      <c r="A910" s="390"/>
      <c r="B910" s="236"/>
      <c r="C910" s="233"/>
      <c r="D910" s="408"/>
      <c r="E910" s="406"/>
      <c r="F910" s="635"/>
    </row>
    <row r="911" spans="1:6" x14ac:dyDescent="0.2">
      <c r="A911" s="410"/>
      <c r="B911" s="410" t="s">
        <v>1806</v>
      </c>
      <c r="C911" s="411" t="s">
        <v>1807</v>
      </c>
      <c r="D911" s="412" t="s">
        <v>1808</v>
      </c>
      <c r="E911" s="413" t="s">
        <v>1809</v>
      </c>
      <c r="F911" s="633" t="s">
        <v>1772</v>
      </c>
    </row>
    <row r="912" spans="1:6" x14ac:dyDescent="0.2">
      <c r="A912" s="391"/>
      <c r="B912" s="244"/>
      <c r="C912" s="233"/>
      <c r="D912" s="408"/>
      <c r="E912" s="406"/>
      <c r="F912" s="635"/>
    </row>
    <row r="913" spans="1:6" ht="25.5" x14ac:dyDescent="0.2">
      <c r="A913" s="642">
        <f>MAX($A$895:$A910)+1</f>
        <v>8</v>
      </c>
      <c r="B913" s="649" t="s">
        <v>3163</v>
      </c>
      <c r="C913" s="473" t="s">
        <v>38</v>
      </c>
      <c r="D913" s="643">
        <v>1</v>
      </c>
      <c r="E913" s="826"/>
      <c r="F913" s="476">
        <f>+D913*E913</f>
        <v>0</v>
      </c>
    </row>
    <row r="914" spans="1:6" x14ac:dyDescent="0.2">
      <c r="A914" s="391"/>
      <c r="B914" s="244"/>
      <c r="C914" s="233"/>
      <c r="D914" s="408"/>
      <c r="E914" s="810"/>
      <c r="F914" s="635"/>
    </row>
    <row r="915" spans="1:6" ht="25.5" x14ac:dyDescent="0.2">
      <c r="A915" s="642">
        <f>MAX($A$895:$A913)+1</f>
        <v>9</v>
      </c>
      <c r="B915" s="649" t="s">
        <v>3164</v>
      </c>
      <c r="C915" s="473" t="s">
        <v>38</v>
      </c>
      <c r="D915" s="643">
        <v>1</v>
      </c>
      <c r="E915" s="826"/>
      <c r="F915" s="476">
        <f>+D915*E915</f>
        <v>0</v>
      </c>
    </row>
    <row r="916" spans="1:6" x14ac:dyDescent="0.2">
      <c r="A916" s="642"/>
      <c r="B916" s="649"/>
      <c r="C916" s="473"/>
      <c r="D916" s="643"/>
      <c r="E916" s="810"/>
      <c r="F916" s="476"/>
    </row>
    <row r="917" spans="1:6" ht="25.5" x14ac:dyDescent="0.2">
      <c r="A917" s="642">
        <f>MAX($A$895:$A915)+1</f>
        <v>10</v>
      </c>
      <c r="B917" s="649" t="s">
        <v>3165</v>
      </c>
      <c r="C917" s="473" t="s">
        <v>38</v>
      </c>
      <c r="D917" s="643">
        <v>1</v>
      </c>
      <c r="E917" s="826"/>
      <c r="F917" s="476">
        <f>+D917*E917</f>
        <v>0</v>
      </c>
    </row>
    <row r="918" spans="1:6" x14ac:dyDescent="0.2">
      <c r="A918" s="391"/>
      <c r="B918" s="649"/>
      <c r="C918" s="233"/>
      <c r="D918" s="408"/>
      <c r="E918" s="810"/>
      <c r="F918" s="635"/>
    </row>
    <row r="919" spans="1:6" x14ac:dyDescent="0.2">
      <c r="A919" s="642">
        <f>MAX($A$895:$A917)+1</f>
        <v>11</v>
      </c>
      <c r="B919" s="649" t="s">
        <v>3166</v>
      </c>
      <c r="C919" s="473" t="s">
        <v>2003</v>
      </c>
      <c r="D919" s="643">
        <v>25</v>
      </c>
      <c r="E919" s="826"/>
      <c r="F919" s="476">
        <f>+D919*E919</f>
        <v>0</v>
      </c>
    </row>
    <row r="920" spans="1:6" x14ac:dyDescent="0.2">
      <c r="A920" s="391"/>
      <c r="B920" s="647"/>
      <c r="C920" s="473"/>
      <c r="D920" s="474"/>
      <c r="E920" s="828"/>
      <c r="F920" s="644"/>
    </row>
    <row r="921" spans="1:6" x14ac:dyDescent="0.2">
      <c r="A921" s="642">
        <f>MAX($A$895:$A919)+1</f>
        <v>12</v>
      </c>
      <c r="B921" s="649" t="s">
        <v>3167</v>
      </c>
      <c r="C921" s="473" t="s">
        <v>2003</v>
      </c>
      <c r="D921" s="474">
        <v>15</v>
      </c>
      <c r="E921" s="826"/>
      <c r="F921" s="476">
        <f>+D921*E921</f>
        <v>0</v>
      </c>
    </row>
    <row r="922" spans="1:6" x14ac:dyDescent="0.2">
      <c r="A922" s="642"/>
      <c r="B922" s="649"/>
      <c r="C922" s="473"/>
      <c r="D922" s="474"/>
      <c r="E922" s="828"/>
      <c r="F922" s="476"/>
    </row>
    <row r="923" spans="1:6" ht="51" customHeight="1" x14ac:dyDescent="0.2">
      <c r="A923" s="642">
        <f>MAX($A$895:$A921)+1</f>
        <v>13</v>
      </c>
      <c r="B923" s="649" t="s">
        <v>3168</v>
      </c>
      <c r="C923" s="473" t="s">
        <v>38</v>
      </c>
      <c r="D923" s="474">
        <v>1</v>
      </c>
      <c r="E923" s="826"/>
      <c r="F923" s="476">
        <f>+D923*E923</f>
        <v>0</v>
      </c>
    </row>
    <row r="924" spans="1:6" x14ac:dyDescent="0.2">
      <c r="A924" s="642"/>
      <c r="B924" s="647"/>
      <c r="C924" s="645"/>
      <c r="D924" s="474"/>
      <c r="E924" s="828"/>
      <c r="F924" s="646"/>
    </row>
    <row r="925" spans="1:6" ht="25.5" x14ac:dyDescent="0.2">
      <c r="A925" s="642">
        <f>MAX($A$895:$A923)+1</f>
        <v>14</v>
      </c>
      <c r="B925" s="649" t="s">
        <v>3169</v>
      </c>
      <c r="C925" s="473" t="s">
        <v>2003</v>
      </c>
      <c r="D925" s="474">
        <v>15</v>
      </c>
      <c r="E925" s="826"/>
      <c r="F925" s="476">
        <f>+D925*E925</f>
        <v>0</v>
      </c>
    </row>
    <row r="926" spans="1:6" x14ac:dyDescent="0.2">
      <c r="A926" s="391"/>
      <c r="B926" s="649"/>
      <c r="C926" s="473"/>
      <c r="D926" s="474"/>
      <c r="E926" s="829"/>
      <c r="F926" s="476"/>
    </row>
    <row r="927" spans="1:6" x14ac:dyDescent="0.2">
      <c r="A927" s="642">
        <f>MAX($A$895:$A925)+1</f>
        <v>15</v>
      </c>
      <c r="B927" s="649" t="s">
        <v>3170</v>
      </c>
      <c r="C927" s="473" t="s">
        <v>119</v>
      </c>
      <c r="D927" s="474">
        <v>5</v>
      </c>
      <c r="E927" s="826"/>
      <c r="F927" s="476">
        <f>+D927*E927</f>
        <v>0</v>
      </c>
    </row>
    <row r="928" spans="1:6" x14ac:dyDescent="0.2">
      <c r="A928" s="642"/>
      <c r="B928" s="649"/>
      <c r="C928" s="473"/>
      <c r="D928" s="474"/>
      <c r="E928" s="829"/>
      <c r="F928" s="476"/>
    </row>
    <row r="929" spans="1:6" x14ac:dyDescent="0.2">
      <c r="A929" s="642">
        <f>MAX($A$895:$A927)+1</f>
        <v>16</v>
      </c>
      <c r="B929" s="649" t="s">
        <v>3171</v>
      </c>
      <c r="C929" s="473" t="s">
        <v>119</v>
      </c>
      <c r="D929" s="474">
        <v>1</v>
      </c>
      <c r="E929" s="826"/>
      <c r="F929" s="476">
        <f>+D929*E929</f>
        <v>0</v>
      </c>
    </row>
    <row r="930" spans="1:6" x14ac:dyDescent="0.2">
      <c r="A930" s="391"/>
      <c r="B930" s="649"/>
      <c r="C930" s="473"/>
      <c r="D930" s="643"/>
      <c r="E930" s="829"/>
      <c r="F930" s="476"/>
    </row>
    <row r="931" spans="1:6" ht="64.5" customHeight="1" x14ac:dyDescent="0.2">
      <c r="A931" s="642">
        <f>MAX($A$895:$A929)+1</f>
        <v>17</v>
      </c>
      <c r="B931" s="649" t="s">
        <v>3172</v>
      </c>
      <c r="C931" s="473" t="s">
        <v>38</v>
      </c>
      <c r="D931" s="643">
        <v>1</v>
      </c>
      <c r="E931" s="826"/>
      <c r="F931" s="476">
        <f>+D931*E931</f>
        <v>0</v>
      </c>
    </row>
    <row r="932" spans="1:6" x14ac:dyDescent="0.2">
      <c r="A932" s="642"/>
      <c r="B932" s="649"/>
      <c r="C932" s="473"/>
      <c r="D932" s="643"/>
      <c r="E932" s="829"/>
      <c r="F932" s="476"/>
    </row>
    <row r="933" spans="1:6" x14ac:dyDescent="0.2">
      <c r="A933" s="642">
        <f>MAX($A$895:$A931)+1</f>
        <v>18</v>
      </c>
      <c r="B933" s="757" t="s">
        <v>3173</v>
      </c>
      <c r="C933" s="473" t="s">
        <v>2003</v>
      </c>
      <c r="D933" s="643">
        <v>15</v>
      </c>
      <c r="E933" s="826"/>
      <c r="F933" s="476">
        <f>+D933*E933</f>
        <v>0</v>
      </c>
    </row>
    <row r="934" spans="1:6" x14ac:dyDescent="0.2">
      <c r="A934" s="642"/>
      <c r="B934" s="757"/>
      <c r="C934" s="473"/>
      <c r="D934" s="643"/>
      <c r="E934" s="829"/>
      <c r="F934" s="476"/>
    </row>
    <row r="935" spans="1:6" ht="25.5" x14ac:dyDescent="0.2">
      <c r="A935" s="642">
        <f>MAX($A$895:$A933)+1</f>
        <v>19</v>
      </c>
      <c r="B935" s="757" t="s">
        <v>3174</v>
      </c>
      <c r="C935" s="473" t="s">
        <v>38</v>
      </c>
      <c r="D935" s="643">
        <v>1</v>
      </c>
      <c r="E935" s="826"/>
      <c r="F935" s="476">
        <f>+D935*E935</f>
        <v>0</v>
      </c>
    </row>
    <row r="936" spans="1:6" x14ac:dyDescent="0.2">
      <c r="A936" s="391"/>
      <c r="B936" s="757"/>
      <c r="C936" s="473"/>
      <c r="D936" s="643"/>
      <c r="E936" s="829"/>
      <c r="F936" s="476"/>
    </row>
    <row r="937" spans="1:6" ht="25.5" x14ac:dyDescent="0.2">
      <c r="A937" s="642">
        <f>MAX($A$895:$A935)+1</f>
        <v>20</v>
      </c>
      <c r="B937" s="757" t="s">
        <v>3175</v>
      </c>
      <c r="C937" s="473" t="s">
        <v>38</v>
      </c>
      <c r="D937" s="643">
        <v>1</v>
      </c>
      <c r="E937" s="826"/>
      <c r="F937" s="476">
        <f>+D937*E937</f>
        <v>0</v>
      </c>
    </row>
    <row r="938" spans="1:6" x14ac:dyDescent="0.2">
      <c r="A938" s="391"/>
      <c r="B938" s="649"/>
      <c r="C938" s="473"/>
      <c r="D938" s="643"/>
      <c r="E938" s="686"/>
      <c r="F938" s="476"/>
    </row>
    <row r="939" spans="1:6" x14ac:dyDescent="0.2">
      <c r="A939" s="642">
        <f>MAX($A$895:$A937)+1</f>
        <v>21</v>
      </c>
      <c r="B939" s="437" t="s">
        <v>2872</v>
      </c>
      <c r="C939" s="505" t="s">
        <v>1393</v>
      </c>
      <c r="D939" s="506">
        <v>5</v>
      </c>
      <c r="E939" s="419"/>
      <c r="F939" s="420">
        <f>SUM(F919:F937)*D939%</f>
        <v>0</v>
      </c>
    </row>
    <row r="940" spans="1:6" x14ac:dyDescent="0.2">
      <c r="A940" s="391"/>
      <c r="B940" s="437"/>
      <c r="C940" s="505"/>
      <c r="D940" s="506"/>
      <c r="E940" s="419"/>
      <c r="F940" s="420"/>
    </row>
    <row r="941" spans="1:6" x14ac:dyDescent="0.2">
      <c r="A941" s="642">
        <f>MAX($A$895:$A939)+1</f>
        <v>22</v>
      </c>
      <c r="B941" s="437" t="s">
        <v>3118</v>
      </c>
      <c r="C941" s="505" t="s">
        <v>1393</v>
      </c>
      <c r="D941" s="506">
        <v>5</v>
      </c>
      <c r="E941" s="419"/>
      <c r="F941" s="420">
        <f>SUM(F919:F939)*D941%</f>
        <v>0</v>
      </c>
    </row>
    <row r="942" spans="1:6" ht="13.5" thickBot="1" x14ac:dyDescent="0.25">
      <c r="A942" s="438"/>
      <c r="B942" s="758"/>
      <c r="C942" s="639"/>
      <c r="D942" s="640"/>
      <c r="E942" s="523"/>
      <c r="F942" s="641"/>
    </row>
    <row r="943" spans="1:6" ht="13.5" thickTop="1" x14ac:dyDescent="0.2">
      <c r="A943" s="344"/>
      <c r="B943" s="726"/>
      <c r="C943" s="248"/>
      <c r="D943" s="249"/>
      <c r="E943" s="666"/>
      <c r="F943" s="373"/>
    </row>
    <row r="944" spans="1:6" x14ac:dyDescent="0.2">
      <c r="A944" s="389" t="s">
        <v>1775</v>
      </c>
      <c r="B944" s="241" t="s">
        <v>3087</v>
      </c>
      <c r="C944" s="551"/>
      <c r="D944" s="552"/>
      <c r="E944" s="406"/>
      <c r="F944" s="444">
        <f>SUM(F948:F953)</f>
        <v>0</v>
      </c>
    </row>
    <row r="945" spans="1:6" x14ac:dyDescent="0.2">
      <c r="A945" s="390"/>
      <c r="B945" s="236"/>
      <c r="C945" s="251"/>
      <c r="D945" s="553"/>
      <c r="E945" s="406"/>
      <c r="F945" s="635"/>
    </row>
    <row r="946" spans="1:6" x14ac:dyDescent="0.2">
      <c r="A946" s="410"/>
      <c r="B946" s="410" t="s">
        <v>1806</v>
      </c>
      <c r="C946" s="411" t="s">
        <v>1807</v>
      </c>
      <c r="D946" s="412" t="s">
        <v>1808</v>
      </c>
      <c r="E946" s="413" t="s">
        <v>1809</v>
      </c>
      <c r="F946" s="633" t="s">
        <v>1772</v>
      </c>
    </row>
    <row r="947" spans="1:6" x14ac:dyDescent="0.2">
      <c r="A947" s="391"/>
      <c r="B947" s="244"/>
      <c r="C947" s="251"/>
      <c r="D947" s="553"/>
      <c r="E947" s="406"/>
      <c r="F947" s="635"/>
    </row>
    <row r="948" spans="1:6" ht="39" customHeight="1" x14ac:dyDescent="0.2">
      <c r="A948" s="642">
        <f>MAX($A$931:$A947)+1</f>
        <v>23</v>
      </c>
      <c r="B948" s="647" t="s">
        <v>3176</v>
      </c>
      <c r="C948" s="4" t="s">
        <v>38</v>
      </c>
      <c r="D948" s="648">
        <v>1</v>
      </c>
      <c r="E948" s="830"/>
      <c r="F948" s="476">
        <f>E948*D948</f>
        <v>0</v>
      </c>
    </row>
    <row r="949" spans="1:6" x14ac:dyDescent="0.2">
      <c r="A949" s="391"/>
      <c r="B949" s="649"/>
      <c r="C949" s="4"/>
      <c r="D949" s="648"/>
      <c r="E949" s="831"/>
      <c r="F949" s="635"/>
    </row>
    <row r="950" spans="1:6" x14ac:dyDescent="0.2">
      <c r="A950" s="642">
        <f>MAX($A$931:$A949)+1</f>
        <v>24</v>
      </c>
      <c r="B950" s="647" t="s">
        <v>3177</v>
      </c>
      <c r="C950" s="4" t="s">
        <v>38</v>
      </c>
      <c r="D950" s="648">
        <v>1</v>
      </c>
      <c r="E950" s="830"/>
      <c r="F950" s="476">
        <f>E950*D950</f>
        <v>0</v>
      </c>
    </row>
    <row r="951" spans="1:6" x14ac:dyDescent="0.2">
      <c r="A951" s="391"/>
      <c r="B951" s="647"/>
      <c r="C951" s="4"/>
      <c r="D951" s="648"/>
      <c r="E951" s="831"/>
      <c r="F951" s="635"/>
    </row>
    <row r="952" spans="1:6" x14ac:dyDescent="0.2">
      <c r="A952" s="642">
        <f>MAX($A$931:$A951)+1</f>
        <v>25</v>
      </c>
      <c r="B952" s="647" t="s">
        <v>3178</v>
      </c>
      <c r="C952" s="4" t="s">
        <v>38</v>
      </c>
      <c r="D952" s="648">
        <v>1</v>
      </c>
      <c r="E952" s="830"/>
      <c r="F952" s="476">
        <f>E952*D952</f>
        <v>0</v>
      </c>
    </row>
    <row r="953" spans="1:6" x14ac:dyDescent="0.2">
      <c r="A953" s="391"/>
      <c r="B953" s="647" t="s">
        <v>3179</v>
      </c>
      <c r="C953" s="4"/>
      <c r="D953" s="648"/>
      <c r="E953" s="687"/>
      <c r="F953" s="635"/>
    </row>
    <row r="954" spans="1:6" x14ac:dyDescent="0.2">
      <c r="A954" s="344"/>
      <c r="B954" s="726"/>
      <c r="C954" s="248"/>
      <c r="D954" s="249"/>
      <c r="E954" s="666"/>
      <c r="F954" s="373"/>
    </row>
    <row r="955" spans="1:6" x14ac:dyDescent="0.2">
      <c r="B955" s="759"/>
    </row>
    <row r="956" spans="1:6" x14ac:dyDescent="0.2">
      <c r="B956" s="759"/>
    </row>
    <row r="957" spans="1:6" x14ac:dyDescent="0.2">
      <c r="B957" s="759"/>
    </row>
    <row r="958" spans="1:6" x14ac:dyDescent="0.2">
      <c r="B958" s="759"/>
    </row>
    <row r="959" spans="1:6" x14ac:dyDescent="0.2">
      <c r="B959" s="759"/>
    </row>
    <row r="960" spans="1:6" x14ac:dyDescent="0.2">
      <c r="B960" s="759"/>
    </row>
    <row r="961" spans="2:2" x14ac:dyDescent="0.2">
      <c r="B961" s="759"/>
    </row>
    <row r="962" spans="2:2" x14ac:dyDescent="0.2">
      <c r="B962" s="759"/>
    </row>
  </sheetData>
  <sheetProtection password="CC2D" sheet="1" objects="1" scenarios="1"/>
  <protectedRanges>
    <protectedRange sqref="E1:E1048576" name="Obseg1"/>
  </protectedRanges>
  <pageMargins left="0.78740157480314965" right="0.19685039370078741" top="0.98425196850393704" bottom="0.59055118110236227" header="0.39370078740157483" footer="0.19685039370078741"/>
  <pageSetup paperSize="9" orientation="portrait" r:id="rId1"/>
  <headerFooter alignWithMargins="0">
    <oddFooter>&amp;L&amp;"Arial,Navadno"&amp;8Elektroinstalacije&amp;R&amp;"Arial,Navadno"&amp;8&amp;P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84"/>
  <sheetViews>
    <sheetView topLeftCell="A88" zoomScale="78" zoomScaleNormal="78" workbookViewId="0">
      <selection activeCell="E88" sqref="E1:E1048576"/>
    </sheetView>
  </sheetViews>
  <sheetFormatPr defaultColWidth="9" defaultRowHeight="12.75" x14ac:dyDescent="0.2"/>
  <cols>
    <col min="1" max="1" width="5.85546875" style="266" customWidth="1"/>
    <col min="2" max="2" width="48.85546875" style="805" customWidth="1"/>
    <col min="3" max="3" width="5.7109375" style="230" customWidth="1"/>
    <col min="4" max="4" width="8.5703125" style="230" customWidth="1"/>
    <col min="5" max="5" width="13.7109375" style="288" customWidth="1"/>
    <col min="6" max="6" width="14.7109375" style="288" customWidth="1"/>
    <col min="7" max="16384" width="9" style="230"/>
  </cols>
  <sheetData>
    <row r="1" spans="1:6" s="60" customFormat="1" ht="15.75" thickTop="1" x14ac:dyDescent="0.25">
      <c r="A1" s="55"/>
      <c r="B1" s="772"/>
      <c r="C1" s="57"/>
      <c r="D1" s="58"/>
      <c r="E1" s="58"/>
      <c r="F1" s="58"/>
    </row>
    <row r="2" spans="1:6" s="60" customFormat="1" ht="15.75" x14ac:dyDescent="0.25">
      <c r="A2" s="61"/>
      <c r="B2" s="807" t="s">
        <v>1767</v>
      </c>
      <c r="C2" s="63"/>
      <c r="D2" s="64"/>
      <c r="E2" s="64"/>
      <c r="F2" s="64"/>
    </row>
    <row r="3" spans="1:6" s="60" customFormat="1" ht="15.75" x14ac:dyDescent="0.25">
      <c r="A3" s="61"/>
      <c r="B3" s="773"/>
      <c r="C3" s="63"/>
      <c r="D3" s="64"/>
      <c r="E3" s="64"/>
      <c r="F3" s="64"/>
    </row>
    <row r="4" spans="1:6" s="60" customFormat="1" ht="15.75" x14ac:dyDescent="0.25">
      <c r="A4" s="61"/>
      <c r="B4" s="773"/>
      <c r="C4" s="63"/>
      <c r="D4" s="64"/>
      <c r="E4" s="64"/>
      <c r="F4" s="64"/>
    </row>
    <row r="5" spans="1:6" s="60" customFormat="1" ht="15.75" x14ac:dyDescent="0.25">
      <c r="A5" s="61"/>
      <c r="B5" s="773" t="s">
        <v>604</v>
      </c>
      <c r="C5" s="63"/>
      <c r="D5" s="64"/>
      <c r="E5" s="64"/>
      <c r="F5" s="832"/>
    </row>
    <row r="6" spans="1:6" s="60" customFormat="1" ht="15.75" x14ac:dyDescent="0.25">
      <c r="A6" s="61"/>
      <c r="B6" s="773"/>
      <c r="C6" s="63"/>
      <c r="D6" s="64"/>
      <c r="E6" s="64"/>
      <c r="F6" s="832"/>
    </row>
    <row r="7" spans="1:6" s="60" customFormat="1" ht="31.5" x14ac:dyDescent="0.25">
      <c r="A7" s="61"/>
      <c r="B7" s="773" t="s">
        <v>605</v>
      </c>
      <c r="C7" s="63"/>
      <c r="D7" s="64"/>
      <c r="E7" s="64"/>
      <c r="F7" s="832"/>
    </row>
    <row r="8" spans="1:6" s="60" customFormat="1" ht="15.75" x14ac:dyDescent="0.25">
      <c r="A8" s="61"/>
      <c r="B8" s="773"/>
      <c r="C8" s="63"/>
      <c r="D8" s="64"/>
      <c r="E8" s="64"/>
      <c r="F8" s="832"/>
    </row>
    <row r="9" spans="1:6" s="60" customFormat="1" ht="15.75" x14ac:dyDescent="0.25">
      <c r="A9" s="61"/>
      <c r="B9" s="773" t="s">
        <v>3182</v>
      </c>
      <c r="C9" s="63"/>
      <c r="D9" s="64"/>
      <c r="E9" s="64"/>
      <c r="F9" s="64"/>
    </row>
    <row r="10" spans="1:6" s="60" customFormat="1" ht="15.75" x14ac:dyDescent="0.25">
      <c r="A10" s="61"/>
      <c r="B10" s="773"/>
      <c r="C10" s="67"/>
      <c r="D10" s="64"/>
      <c r="E10" s="64"/>
      <c r="F10" s="64"/>
    </row>
    <row r="11" spans="1:6" s="60" customFormat="1" ht="15.75" x14ac:dyDescent="0.25">
      <c r="A11" s="61"/>
      <c r="B11" s="773" t="s">
        <v>606</v>
      </c>
      <c r="C11" s="67"/>
      <c r="D11" s="68" t="s">
        <v>1768</v>
      </c>
      <c r="E11" s="64"/>
      <c r="F11" s="64"/>
    </row>
    <row r="12" spans="1:6" s="60" customFormat="1" ht="16.5" thickBot="1" x14ac:dyDescent="0.3">
      <c r="A12" s="69"/>
      <c r="B12" s="774"/>
      <c r="C12" s="71"/>
      <c r="D12" s="72"/>
      <c r="E12" s="72"/>
      <c r="F12" s="72"/>
    </row>
    <row r="13" spans="1:6" s="166" customFormat="1" ht="13.5" thickTop="1" x14ac:dyDescent="0.2">
      <c r="A13" s="315"/>
      <c r="B13" s="775"/>
      <c r="E13" s="316"/>
      <c r="F13" s="316"/>
    </row>
    <row r="14" spans="1:6" s="321" customFormat="1" x14ac:dyDescent="0.2">
      <c r="A14" s="317"/>
      <c r="B14" s="776"/>
      <c r="C14" s="318"/>
      <c r="D14" s="319"/>
      <c r="E14" s="320"/>
      <c r="F14" s="320"/>
    </row>
    <row r="15" spans="1:6" s="321" customFormat="1" x14ac:dyDescent="0.2">
      <c r="A15" s="317"/>
      <c r="B15" s="776"/>
      <c r="C15" s="318"/>
      <c r="D15" s="319"/>
      <c r="E15" s="320"/>
      <c r="F15" s="320"/>
    </row>
    <row r="16" spans="1:6" s="325" customFormat="1" ht="15" x14ac:dyDescent="0.25">
      <c r="A16" s="322"/>
      <c r="B16" s="777" t="s">
        <v>1771</v>
      </c>
      <c r="C16" s="324"/>
      <c r="D16" s="324"/>
      <c r="F16" s="326"/>
    </row>
    <row r="17" spans="1:6" s="330" customFormat="1" ht="15" x14ac:dyDescent="0.25">
      <c r="A17" s="327"/>
      <c r="B17" s="778"/>
      <c r="C17" s="328"/>
      <c r="D17" s="328"/>
      <c r="E17" s="328"/>
      <c r="F17" s="329"/>
    </row>
    <row r="18" spans="1:6" s="330" customFormat="1" ht="15" x14ac:dyDescent="0.25">
      <c r="A18" s="331"/>
      <c r="B18" s="779"/>
      <c r="C18" s="324"/>
      <c r="D18" s="324"/>
      <c r="E18" s="324"/>
      <c r="F18" s="326"/>
    </row>
    <row r="19" spans="1:6" s="334" customFormat="1" ht="15" x14ac:dyDescent="0.25">
      <c r="A19" s="332" t="s">
        <v>1773</v>
      </c>
      <c r="B19" s="780" t="s">
        <v>1781</v>
      </c>
      <c r="C19" s="323"/>
      <c r="D19" s="323"/>
      <c r="E19" s="323"/>
      <c r="F19" s="333">
        <f>F763</f>
        <v>0</v>
      </c>
    </row>
    <row r="20" spans="1:6" s="334" customFormat="1" ht="15" x14ac:dyDescent="0.25">
      <c r="A20" s="332"/>
      <c r="B20" s="780"/>
      <c r="C20" s="323"/>
      <c r="D20" s="323"/>
      <c r="E20" s="323"/>
      <c r="F20" s="333"/>
    </row>
    <row r="21" spans="1:6" s="334" customFormat="1" ht="15" x14ac:dyDescent="0.25">
      <c r="A21" s="332" t="s">
        <v>1774</v>
      </c>
      <c r="B21" s="780" t="s">
        <v>1782</v>
      </c>
      <c r="C21" s="323"/>
      <c r="D21" s="323"/>
      <c r="E21" s="323"/>
      <c r="F21" s="333">
        <f>F1331</f>
        <v>0</v>
      </c>
    </row>
    <row r="22" spans="1:6" s="334" customFormat="1" ht="15" x14ac:dyDescent="0.25">
      <c r="A22" s="332"/>
      <c r="B22" s="780"/>
      <c r="C22" s="323"/>
      <c r="D22" s="323"/>
      <c r="E22" s="323"/>
      <c r="F22" s="333"/>
    </row>
    <row r="23" spans="1:6" s="334" customFormat="1" ht="15" x14ac:dyDescent="0.25">
      <c r="A23" s="332" t="s">
        <v>1775</v>
      </c>
      <c r="B23" s="780" t="s">
        <v>1783</v>
      </c>
      <c r="C23" s="323"/>
      <c r="D23" s="323"/>
      <c r="E23" s="323"/>
      <c r="F23" s="333">
        <f>F1792</f>
        <v>0</v>
      </c>
    </row>
    <row r="24" spans="1:6" s="334" customFormat="1" ht="15" x14ac:dyDescent="0.25">
      <c r="A24" s="332"/>
      <c r="B24" s="777"/>
      <c r="C24" s="323"/>
      <c r="D24" s="323"/>
      <c r="E24" s="323"/>
      <c r="F24" s="326"/>
    </row>
    <row r="25" spans="1:6" s="334" customFormat="1" ht="15" x14ac:dyDescent="0.25">
      <c r="A25" s="332" t="s">
        <v>1776</v>
      </c>
      <c r="B25" s="777" t="s">
        <v>1784</v>
      </c>
      <c r="C25" s="323"/>
      <c r="D25" s="323"/>
      <c r="E25" s="323"/>
      <c r="F25" s="333">
        <f>F1908</f>
        <v>0</v>
      </c>
    </row>
    <row r="26" spans="1:6" s="338" customFormat="1" ht="15" thickBot="1" x14ac:dyDescent="0.25">
      <c r="A26" s="335"/>
      <c r="B26" s="779"/>
      <c r="C26" s="336"/>
      <c r="D26" s="336"/>
      <c r="E26" s="336"/>
      <c r="F26" s="337"/>
    </row>
    <row r="27" spans="1:6" s="338" customFormat="1" ht="15.75" thickTop="1" x14ac:dyDescent="0.25">
      <c r="A27" s="339"/>
      <c r="B27" s="781" t="s">
        <v>2</v>
      </c>
      <c r="C27" s="340"/>
      <c r="D27" s="340"/>
      <c r="E27" s="340"/>
      <c r="F27" s="341">
        <f>SUM(F19:F25)</f>
        <v>0</v>
      </c>
    </row>
    <row r="28" spans="1:6" s="80" customFormat="1" ht="15" x14ac:dyDescent="0.25">
      <c r="A28" s="79"/>
      <c r="B28" s="782"/>
      <c r="C28" s="76"/>
      <c r="D28" s="77"/>
      <c r="E28" s="84"/>
    </row>
    <row r="29" spans="1:6" s="80" customFormat="1" ht="15" x14ac:dyDescent="0.25">
      <c r="A29" s="79"/>
      <c r="B29" s="782" t="s">
        <v>1451</v>
      </c>
      <c r="C29" s="76"/>
      <c r="D29" s="77"/>
      <c r="E29" s="84"/>
      <c r="F29" s="84">
        <f>+F27*0.22</f>
        <v>0</v>
      </c>
    </row>
    <row r="30" spans="1:6" s="80" customFormat="1" ht="15" x14ac:dyDescent="0.25">
      <c r="A30" s="79"/>
      <c r="B30" s="782"/>
      <c r="C30" s="76"/>
      <c r="D30" s="77"/>
      <c r="E30" s="84"/>
      <c r="F30" s="84"/>
    </row>
    <row r="31" spans="1:6" s="80" customFormat="1" ht="15.75" thickBot="1" x14ac:dyDescent="0.3">
      <c r="A31" s="85"/>
      <c r="B31" s="783" t="s">
        <v>245</v>
      </c>
      <c r="C31" s="86"/>
      <c r="D31" s="87"/>
      <c r="E31" s="88"/>
      <c r="F31" s="88">
        <f>SUM(F27:F30)</f>
        <v>0</v>
      </c>
    </row>
    <row r="32" spans="1:6" s="321" customFormat="1" ht="13.5" thickTop="1" x14ac:dyDescent="0.2">
      <c r="A32" s="342"/>
      <c r="B32" s="784"/>
      <c r="C32" s="343"/>
      <c r="F32" s="320"/>
    </row>
    <row r="33" spans="1:6" s="321" customFormat="1" x14ac:dyDescent="0.2">
      <c r="A33" s="342"/>
      <c r="B33" s="776" t="s">
        <v>1778</v>
      </c>
      <c r="C33" s="343"/>
      <c r="D33" s="320"/>
      <c r="E33" s="320"/>
      <c r="F33" s="320"/>
    </row>
    <row r="34" spans="1:6" s="321" customFormat="1" x14ac:dyDescent="0.2">
      <c r="A34" s="342"/>
      <c r="B34" s="784"/>
      <c r="C34" s="343"/>
      <c r="D34" s="320"/>
      <c r="E34" s="320"/>
      <c r="F34" s="320"/>
    </row>
    <row r="35" spans="1:6" s="321" customFormat="1" ht="40.9" customHeight="1" x14ac:dyDescent="0.2">
      <c r="A35" s="342"/>
      <c r="B35" s="835" t="s">
        <v>1779</v>
      </c>
      <c r="C35" s="835"/>
      <c r="D35" s="835"/>
      <c r="E35" s="835"/>
      <c r="F35" s="320"/>
    </row>
    <row r="36" spans="1:6" s="321" customFormat="1" x14ac:dyDescent="0.2">
      <c r="A36" s="342"/>
      <c r="B36" s="722"/>
      <c r="C36" s="343"/>
      <c r="D36" s="320"/>
      <c r="E36" s="320"/>
      <c r="F36" s="320"/>
    </row>
    <row r="37" spans="1:6" s="321" customFormat="1" ht="53.25" customHeight="1" x14ac:dyDescent="0.2">
      <c r="A37" s="342"/>
      <c r="B37" s="835" t="s">
        <v>1780</v>
      </c>
      <c r="C37" s="835"/>
      <c r="D37" s="835"/>
      <c r="E37" s="835"/>
      <c r="F37" s="320"/>
    </row>
    <row r="38" spans="1:6" s="93" customFormat="1" ht="15.75" x14ac:dyDescent="0.25">
      <c r="A38" s="89"/>
      <c r="B38" s="785"/>
      <c r="C38" s="90"/>
      <c r="D38" s="91"/>
      <c r="E38" s="92"/>
    </row>
    <row r="39" spans="1:6" s="94" customFormat="1" x14ac:dyDescent="0.25">
      <c r="B39" s="786" t="s">
        <v>1213</v>
      </c>
      <c r="C39" s="95"/>
    </row>
    <row r="40" spans="1:6" s="94" customFormat="1" x14ac:dyDescent="0.25">
      <c r="B40" s="787"/>
      <c r="C40" s="95"/>
    </row>
    <row r="41" spans="1:6" s="94" customFormat="1" x14ac:dyDescent="0.25">
      <c r="B41" s="787"/>
      <c r="C41" s="95"/>
      <c r="D41" s="96"/>
    </row>
    <row r="42" spans="1:6" s="94" customFormat="1" x14ac:dyDescent="0.25">
      <c r="B42" s="787"/>
      <c r="C42" s="95"/>
    </row>
    <row r="43" spans="1:6" s="94" customFormat="1" x14ac:dyDescent="0.25">
      <c r="B43" s="787"/>
      <c r="C43" s="95"/>
    </row>
    <row r="44" spans="1:6" s="94" customFormat="1" x14ac:dyDescent="0.25">
      <c r="B44" s="786"/>
      <c r="C44" s="95"/>
    </row>
    <row r="45" spans="1:6" s="94" customFormat="1" x14ac:dyDescent="0.25">
      <c r="B45" s="786" t="s">
        <v>1214</v>
      </c>
      <c r="C45" s="95"/>
      <c r="E45" s="96" t="s">
        <v>1215</v>
      </c>
    </row>
    <row r="46" spans="1:6" s="94" customFormat="1" x14ac:dyDescent="0.25">
      <c r="B46" s="787"/>
      <c r="C46" s="95"/>
    </row>
    <row r="47" spans="1:6" s="247" customFormat="1" x14ac:dyDescent="0.2">
      <c r="A47" s="267"/>
      <c r="B47" s="788"/>
      <c r="C47" s="248"/>
      <c r="D47" s="249"/>
      <c r="E47" s="249"/>
      <c r="F47" s="249"/>
    </row>
    <row r="49" spans="1:6" s="235" customFormat="1" x14ac:dyDescent="0.2">
      <c r="A49" s="268"/>
      <c r="B49" s="232" t="s">
        <v>106</v>
      </c>
      <c r="C49" s="233"/>
      <c r="D49" s="233"/>
      <c r="E49" s="234"/>
      <c r="F49" s="234"/>
    </row>
    <row r="50" spans="1:6" s="239" customFormat="1" ht="49.5" customHeight="1" x14ac:dyDescent="0.2">
      <c r="A50" s="268"/>
      <c r="B50" s="244" t="s">
        <v>1785</v>
      </c>
      <c r="C50" s="237"/>
      <c r="D50" s="237"/>
      <c r="E50" s="289"/>
      <c r="F50" s="289"/>
    </row>
    <row r="51" spans="1:6" s="239" customFormat="1" x14ac:dyDescent="0.2">
      <c r="A51" s="268"/>
      <c r="B51" s="232"/>
      <c r="C51" s="237"/>
      <c r="D51" s="237"/>
      <c r="E51" s="289"/>
      <c r="F51" s="289"/>
    </row>
    <row r="52" spans="1:6" s="239" customFormat="1" ht="103.5" customHeight="1" x14ac:dyDescent="0.2">
      <c r="A52" s="268"/>
      <c r="B52" s="771" t="s">
        <v>1786</v>
      </c>
      <c r="C52" s="240"/>
      <c r="D52" s="240"/>
      <c r="E52" s="290"/>
      <c r="F52" s="290"/>
    </row>
    <row r="53" spans="1:6" s="239" customFormat="1" x14ac:dyDescent="0.2">
      <c r="A53" s="268"/>
      <c r="B53" s="771"/>
      <c r="C53" s="240"/>
      <c r="D53" s="240"/>
      <c r="E53" s="290"/>
      <c r="F53" s="290"/>
    </row>
    <row r="54" spans="1:6" s="239" customFormat="1" ht="82.5" customHeight="1" x14ac:dyDescent="0.2">
      <c r="A54" s="268"/>
      <c r="B54" s="771" t="s">
        <v>3184</v>
      </c>
      <c r="C54" s="240"/>
      <c r="D54" s="240"/>
      <c r="E54" s="290"/>
      <c r="F54" s="290"/>
    </row>
    <row r="55" spans="1:6" s="239" customFormat="1" x14ac:dyDescent="0.2">
      <c r="A55" s="268"/>
      <c r="B55" s="771"/>
      <c r="C55" s="240"/>
      <c r="D55" s="240"/>
      <c r="E55" s="290"/>
      <c r="F55" s="290"/>
    </row>
    <row r="56" spans="1:6" s="239" customFormat="1" ht="111" customHeight="1" x14ac:dyDescent="0.2">
      <c r="A56" s="268"/>
      <c r="B56" s="771" t="s">
        <v>1788</v>
      </c>
      <c r="C56" s="240"/>
      <c r="D56" s="240"/>
      <c r="E56" s="290"/>
      <c r="F56" s="290"/>
    </row>
    <row r="57" spans="1:6" s="239" customFormat="1" x14ac:dyDescent="0.2">
      <c r="A57" s="268"/>
      <c r="B57" s="771"/>
      <c r="C57" s="240"/>
      <c r="D57" s="240"/>
      <c r="E57" s="290"/>
      <c r="F57" s="290"/>
    </row>
    <row r="58" spans="1:6" s="239" customFormat="1" ht="53.25" customHeight="1" x14ac:dyDescent="0.2">
      <c r="A58" s="268"/>
      <c r="B58" s="771" t="s">
        <v>1789</v>
      </c>
      <c r="C58" s="240"/>
      <c r="D58" s="240"/>
      <c r="E58" s="290"/>
      <c r="F58" s="290"/>
    </row>
    <row r="59" spans="1:6" s="239" customFormat="1" x14ac:dyDescent="0.2">
      <c r="A59" s="268"/>
      <c r="B59" s="771"/>
      <c r="C59" s="240"/>
      <c r="D59" s="240"/>
      <c r="E59" s="290"/>
      <c r="F59" s="290"/>
    </row>
    <row r="60" spans="1:6" s="239" customFormat="1" ht="78.75" customHeight="1" x14ac:dyDescent="0.2">
      <c r="A60" s="268"/>
      <c r="B60" s="771" t="s">
        <v>1790</v>
      </c>
      <c r="C60" s="240"/>
      <c r="D60" s="240"/>
      <c r="E60" s="290"/>
      <c r="F60" s="290"/>
    </row>
    <row r="61" spans="1:6" s="239" customFormat="1" x14ac:dyDescent="0.2">
      <c r="A61" s="268"/>
      <c r="B61" s="771"/>
      <c r="C61" s="240"/>
      <c r="D61" s="240"/>
      <c r="E61" s="290"/>
      <c r="F61" s="290"/>
    </row>
    <row r="62" spans="1:6" s="239" customFormat="1" ht="80.25" customHeight="1" x14ac:dyDescent="0.2">
      <c r="A62" s="268"/>
      <c r="B62" s="771" t="s">
        <v>1791</v>
      </c>
      <c r="C62" s="240"/>
      <c r="D62" s="240"/>
      <c r="E62" s="290"/>
      <c r="F62" s="290"/>
    </row>
    <row r="63" spans="1:6" s="239" customFormat="1" x14ac:dyDescent="0.2">
      <c r="A63" s="268"/>
      <c r="B63" s="771"/>
      <c r="C63" s="240"/>
      <c r="D63" s="240"/>
      <c r="E63" s="290"/>
      <c r="F63" s="290"/>
    </row>
    <row r="64" spans="1:6" s="239" customFormat="1" x14ac:dyDescent="0.2">
      <c r="A64" s="268"/>
      <c r="B64" s="771" t="s">
        <v>1792</v>
      </c>
      <c r="C64" s="240"/>
      <c r="D64" s="240"/>
      <c r="E64" s="290"/>
      <c r="F64" s="290"/>
    </row>
    <row r="65" spans="1:6" s="239" customFormat="1" x14ac:dyDescent="0.2">
      <c r="A65" s="268"/>
      <c r="B65" s="771"/>
      <c r="C65" s="240"/>
      <c r="D65" s="240"/>
      <c r="E65" s="290"/>
      <c r="F65" s="290"/>
    </row>
    <row r="66" spans="1:6" s="239" customFormat="1" ht="123" customHeight="1" x14ac:dyDescent="0.2">
      <c r="A66" s="268"/>
      <c r="B66" s="771" t="s">
        <v>1793</v>
      </c>
      <c r="C66" s="240"/>
      <c r="D66" s="240"/>
      <c r="E66" s="290"/>
      <c r="F66" s="290"/>
    </row>
    <row r="67" spans="1:6" s="239" customFormat="1" x14ac:dyDescent="0.2">
      <c r="A67" s="268"/>
      <c r="B67" s="771"/>
      <c r="C67" s="240"/>
      <c r="D67" s="240"/>
      <c r="E67" s="290"/>
      <c r="F67" s="290"/>
    </row>
    <row r="68" spans="1:6" s="239" customFormat="1" ht="66.75" customHeight="1" x14ac:dyDescent="0.2">
      <c r="A68" s="268"/>
      <c r="B68" s="771" t="s">
        <v>1794</v>
      </c>
      <c r="C68" s="240"/>
      <c r="D68" s="240"/>
      <c r="E68" s="290"/>
      <c r="F68" s="290"/>
    </row>
    <row r="69" spans="1:6" s="239" customFormat="1" x14ac:dyDescent="0.2">
      <c r="A69" s="268"/>
      <c r="B69" s="771"/>
      <c r="C69" s="240"/>
      <c r="D69" s="240"/>
      <c r="E69" s="290"/>
      <c r="F69" s="290"/>
    </row>
    <row r="70" spans="1:6" s="239" customFormat="1" ht="80.25" customHeight="1" x14ac:dyDescent="0.2">
      <c r="A70" s="268"/>
      <c r="B70" s="771" t="s">
        <v>1795</v>
      </c>
      <c r="C70" s="240"/>
      <c r="D70" s="240"/>
      <c r="E70" s="290"/>
      <c r="F70" s="290"/>
    </row>
    <row r="71" spans="1:6" s="239" customFormat="1" x14ac:dyDescent="0.2">
      <c r="A71" s="268"/>
      <c r="B71" s="771"/>
      <c r="C71" s="240"/>
      <c r="D71" s="240"/>
      <c r="E71" s="290"/>
      <c r="F71" s="290"/>
    </row>
    <row r="72" spans="1:6" s="239" customFormat="1" ht="69" customHeight="1" x14ac:dyDescent="0.2">
      <c r="A72" s="268"/>
      <c r="B72" s="771" t="s">
        <v>1796</v>
      </c>
      <c r="C72" s="240"/>
      <c r="D72" s="240"/>
      <c r="E72" s="290"/>
      <c r="F72" s="290"/>
    </row>
    <row r="73" spans="1:6" s="239" customFormat="1" x14ac:dyDescent="0.2">
      <c r="A73" s="268"/>
      <c r="B73" s="771"/>
      <c r="C73" s="240"/>
      <c r="D73" s="240"/>
      <c r="E73" s="290"/>
      <c r="F73" s="290"/>
    </row>
    <row r="74" spans="1:6" s="239" customFormat="1" ht="25.5" x14ac:dyDescent="0.2">
      <c r="A74" s="268"/>
      <c r="B74" s="771" t="s">
        <v>1797</v>
      </c>
      <c r="C74" s="240"/>
      <c r="D74" s="240"/>
      <c r="E74" s="290"/>
      <c r="F74" s="290"/>
    </row>
    <row r="75" spans="1:6" s="239" customFormat="1" x14ac:dyDescent="0.2">
      <c r="A75" s="268"/>
      <c r="B75" s="771"/>
      <c r="C75" s="240"/>
      <c r="D75" s="240"/>
      <c r="E75" s="290"/>
      <c r="F75" s="290"/>
    </row>
    <row r="76" spans="1:6" s="239" customFormat="1" ht="93.75" customHeight="1" x14ac:dyDescent="0.2">
      <c r="A76" s="268"/>
      <c r="B76" s="771" t="s">
        <v>1798</v>
      </c>
      <c r="C76" s="240"/>
      <c r="D76" s="240"/>
      <c r="E76" s="290"/>
      <c r="F76" s="290"/>
    </row>
    <row r="77" spans="1:6" s="239" customFormat="1" x14ac:dyDescent="0.2">
      <c r="A77" s="268"/>
      <c r="B77" s="771"/>
      <c r="C77" s="240"/>
      <c r="D77" s="240"/>
      <c r="E77" s="290"/>
      <c r="F77" s="290"/>
    </row>
    <row r="78" spans="1:6" s="239" customFormat="1" ht="52.5" customHeight="1" x14ac:dyDescent="0.2">
      <c r="A78" s="268"/>
      <c r="B78" s="771" t="s">
        <v>1799</v>
      </c>
      <c r="C78" s="240"/>
      <c r="D78" s="240"/>
      <c r="E78" s="290"/>
      <c r="F78" s="290"/>
    </row>
    <row r="79" spans="1:6" s="239" customFormat="1" x14ac:dyDescent="0.2">
      <c r="A79" s="268"/>
      <c r="B79" s="771"/>
      <c r="C79" s="240"/>
      <c r="D79" s="240"/>
      <c r="E79" s="290"/>
      <c r="F79" s="290"/>
    </row>
    <row r="80" spans="1:6" s="239" customFormat="1" ht="39" customHeight="1" x14ac:dyDescent="0.2">
      <c r="A80" s="268"/>
      <c r="B80" s="771" t="s">
        <v>1800</v>
      </c>
      <c r="C80" s="240"/>
      <c r="D80" s="240"/>
      <c r="E80" s="290"/>
      <c r="F80" s="290"/>
    </row>
    <row r="81" spans="1:6" s="239" customFormat="1" x14ac:dyDescent="0.2">
      <c r="A81" s="268"/>
      <c r="B81" s="771"/>
      <c r="C81" s="240"/>
      <c r="D81" s="240"/>
      <c r="E81" s="290"/>
      <c r="F81" s="290"/>
    </row>
    <row r="82" spans="1:6" s="239" customFormat="1" ht="39" customHeight="1" x14ac:dyDescent="0.2">
      <c r="A82" s="268"/>
      <c r="B82" s="771" t="s">
        <v>1801</v>
      </c>
      <c r="C82" s="240"/>
      <c r="D82" s="240"/>
      <c r="E82" s="290"/>
      <c r="F82" s="290"/>
    </row>
    <row r="83" spans="1:6" s="239" customFormat="1" x14ac:dyDescent="0.2">
      <c r="A83" s="268"/>
      <c r="B83" s="771"/>
      <c r="C83" s="240"/>
      <c r="D83" s="240"/>
      <c r="E83" s="290"/>
      <c r="F83" s="290"/>
    </row>
    <row r="84" spans="1:6" s="239" customFormat="1" ht="53.25" customHeight="1" x14ac:dyDescent="0.2">
      <c r="A84" s="268"/>
      <c r="B84" s="771" t="s">
        <v>1802</v>
      </c>
      <c r="C84" s="240"/>
      <c r="D84" s="240"/>
      <c r="E84" s="290"/>
      <c r="F84" s="290"/>
    </row>
    <row r="85" spans="1:6" s="239" customFormat="1" x14ac:dyDescent="0.2">
      <c r="A85" s="268"/>
      <c r="B85" s="771"/>
      <c r="C85" s="240"/>
      <c r="D85" s="240"/>
      <c r="E85" s="290"/>
      <c r="F85" s="290"/>
    </row>
    <row r="86" spans="1:6" s="239" customFormat="1" ht="36.75" customHeight="1" x14ac:dyDescent="0.2">
      <c r="A86" s="268"/>
      <c r="B86" s="771" t="s">
        <v>1803</v>
      </c>
      <c r="C86" s="240"/>
      <c r="D86" s="240"/>
      <c r="E86" s="290"/>
      <c r="F86" s="290"/>
    </row>
    <row r="87" spans="1:6" s="239" customFormat="1" x14ac:dyDescent="0.2">
      <c r="A87" s="268"/>
      <c r="B87" s="771"/>
      <c r="C87" s="240"/>
      <c r="D87" s="240"/>
      <c r="E87" s="290"/>
      <c r="F87" s="290"/>
    </row>
    <row r="88" spans="1:6" s="239" customFormat="1" ht="66.75" customHeight="1" x14ac:dyDescent="0.2">
      <c r="A88" s="268"/>
      <c r="B88" s="771" t="s">
        <v>1804</v>
      </c>
      <c r="C88" s="240"/>
      <c r="D88" s="240"/>
      <c r="E88" s="290"/>
      <c r="F88" s="290"/>
    </row>
    <row r="89" spans="1:6" s="239" customFormat="1" x14ac:dyDescent="0.2">
      <c r="A89" s="268"/>
      <c r="B89" s="771"/>
      <c r="C89" s="240"/>
      <c r="D89" s="240"/>
      <c r="E89" s="290"/>
      <c r="F89" s="290"/>
    </row>
    <row r="90" spans="1:6" s="239" customFormat="1" ht="40.5" customHeight="1" x14ac:dyDescent="0.2">
      <c r="A90" s="268"/>
      <c r="B90" s="771" t="s">
        <v>1805</v>
      </c>
      <c r="C90" s="240"/>
      <c r="D90" s="240"/>
      <c r="E90" s="290"/>
      <c r="F90" s="290"/>
    </row>
    <row r="91" spans="1:6" s="250" customFormat="1" x14ac:dyDescent="0.2">
      <c r="A91" s="269" t="s">
        <v>1773</v>
      </c>
      <c r="B91" s="789" t="s">
        <v>1781</v>
      </c>
      <c r="C91" s="242"/>
      <c r="D91" s="243"/>
      <c r="E91" s="276"/>
      <c r="F91" s="278"/>
    </row>
    <row r="92" spans="1:6" s="250" customFormat="1" x14ac:dyDescent="0.2">
      <c r="A92" s="270"/>
      <c r="B92" s="244"/>
      <c r="C92" s="233"/>
      <c r="D92" s="251"/>
      <c r="E92" s="234"/>
      <c r="F92" s="234"/>
    </row>
    <row r="93" spans="1:6" s="252" customFormat="1" x14ac:dyDescent="0.2">
      <c r="A93" s="270"/>
      <c r="B93" s="244" t="s">
        <v>1806</v>
      </c>
      <c r="C93" s="233" t="s">
        <v>1807</v>
      </c>
      <c r="D93" s="233" t="s">
        <v>1808</v>
      </c>
      <c r="E93" s="259" t="s">
        <v>1809</v>
      </c>
      <c r="F93" s="259" t="s">
        <v>1772</v>
      </c>
    </row>
    <row r="94" spans="1:6" s="252" customFormat="1" x14ac:dyDescent="0.2">
      <c r="A94" s="270"/>
      <c r="B94" s="244"/>
      <c r="C94" s="233"/>
      <c r="D94" s="251"/>
      <c r="E94" s="234"/>
      <c r="F94" s="234"/>
    </row>
    <row r="95" spans="1:6" s="238" customFormat="1" ht="48" customHeight="1" x14ac:dyDescent="0.2">
      <c r="A95" s="272"/>
      <c r="B95" s="790" t="s">
        <v>1810</v>
      </c>
      <c r="C95" s="237"/>
      <c r="D95" s="254"/>
      <c r="E95" s="291"/>
      <c r="F95" s="291"/>
    </row>
    <row r="96" spans="1:6" s="238" customFormat="1" x14ac:dyDescent="0.2">
      <c r="A96" s="272"/>
      <c r="B96" s="791"/>
      <c r="C96" s="237"/>
      <c r="D96" s="254"/>
      <c r="E96" s="291"/>
      <c r="F96" s="291"/>
    </row>
    <row r="97" spans="1:6" s="238" customFormat="1" ht="82.5" customHeight="1" x14ac:dyDescent="0.2">
      <c r="A97" s="271">
        <v>1</v>
      </c>
      <c r="B97" s="760" t="s">
        <v>1811</v>
      </c>
      <c r="C97" s="262"/>
      <c r="D97" s="260"/>
      <c r="E97" s="291"/>
      <c r="F97" s="291"/>
    </row>
    <row r="98" spans="1:6" s="238" customFormat="1" ht="45.75" customHeight="1" x14ac:dyDescent="0.2">
      <c r="A98" s="272"/>
      <c r="B98" s="760" t="s">
        <v>1812</v>
      </c>
      <c r="C98" s="262"/>
      <c r="D98" s="260"/>
      <c r="E98" s="291"/>
      <c r="F98" s="291"/>
    </row>
    <row r="99" spans="1:6" s="238" customFormat="1" ht="155.25" customHeight="1" x14ac:dyDescent="0.2">
      <c r="A99" s="272"/>
      <c r="B99" s="760" t="s">
        <v>1813</v>
      </c>
      <c r="C99" s="262"/>
      <c r="D99" s="260"/>
      <c r="E99" s="291"/>
      <c r="F99" s="291"/>
    </row>
    <row r="100" spans="1:6" s="238" customFormat="1" ht="67.5" customHeight="1" x14ac:dyDescent="0.2">
      <c r="A100" s="272"/>
      <c r="B100" s="760" t="s">
        <v>1814</v>
      </c>
      <c r="C100" s="262"/>
      <c r="D100" s="260"/>
      <c r="E100" s="291"/>
      <c r="F100" s="291"/>
    </row>
    <row r="101" spans="1:6" s="238" customFormat="1" x14ac:dyDescent="0.2">
      <c r="A101" s="272"/>
      <c r="B101" s="760" t="s">
        <v>1815</v>
      </c>
      <c r="C101" s="262"/>
      <c r="D101" s="260"/>
      <c r="E101" s="291"/>
      <c r="F101" s="291"/>
    </row>
    <row r="102" spans="1:6" s="238" customFormat="1" x14ac:dyDescent="0.2">
      <c r="A102" s="272"/>
      <c r="B102" s="760" t="s">
        <v>1816</v>
      </c>
      <c r="C102" s="262" t="s">
        <v>38</v>
      </c>
      <c r="D102" s="279">
        <v>1</v>
      </c>
      <c r="E102" s="833"/>
      <c r="F102" s="278">
        <f>+E102*D102</f>
        <v>0</v>
      </c>
    </row>
    <row r="103" spans="1:6" s="238" customFormat="1" ht="15" x14ac:dyDescent="0.25">
      <c r="A103" s="272"/>
      <c r="B103" s="760" t="s">
        <v>1817</v>
      </c>
      <c r="C103" s="262"/>
      <c r="D103" s="279"/>
      <c r="E103" s="834"/>
      <c r="F103" s="291"/>
    </row>
    <row r="104" spans="1:6" s="238" customFormat="1" ht="15" x14ac:dyDescent="0.25">
      <c r="A104" s="272"/>
      <c r="B104" s="760" t="s">
        <v>1818</v>
      </c>
      <c r="C104" s="262"/>
      <c r="D104" s="279"/>
      <c r="E104" s="834"/>
      <c r="F104" s="291"/>
    </row>
    <row r="105" spans="1:6" s="238" customFormat="1" ht="15" x14ac:dyDescent="0.25">
      <c r="A105" s="272"/>
      <c r="B105" s="760" t="s">
        <v>1819</v>
      </c>
      <c r="C105" s="262"/>
      <c r="D105" s="279"/>
      <c r="E105" s="834"/>
      <c r="F105" s="291"/>
    </row>
    <row r="106" spans="1:6" s="238" customFormat="1" ht="15" x14ac:dyDescent="0.25">
      <c r="A106" s="272"/>
      <c r="B106" s="760"/>
      <c r="C106" s="262"/>
      <c r="D106" s="279"/>
      <c r="E106" s="834"/>
      <c r="F106" s="291"/>
    </row>
    <row r="107" spans="1:6" s="238" customFormat="1" ht="191.25" x14ac:dyDescent="0.2">
      <c r="A107" s="271">
        <f>MAX($A$5:A106)+1</f>
        <v>2</v>
      </c>
      <c r="B107" s="760" t="s">
        <v>1820</v>
      </c>
      <c r="C107" s="262" t="s">
        <v>38</v>
      </c>
      <c r="D107" s="279">
        <v>1</v>
      </c>
      <c r="E107" s="833"/>
      <c r="F107" s="278">
        <f>+E107*D107</f>
        <v>0</v>
      </c>
    </row>
    <row r="108" spans="1:6" s="238" customFormat="1" ht="15" x14ac:dyDescent="0.25">
      <c r="A108" s="272"/>
      <c r="B108" s="760" t="s">
        <v>1821</v>
      </c>
      <c r="C108" s="262"/>
      <c r="D108" s="279"/>
      <c r="E108" s="834"/>
      <c r="F108" s="291"/>
    </row>
    <row r="109" spans="1:6" s="238" customFormat="1" ht="15" x14ac:dyDescent="0.25">
      <c r="A109" s="272"/>
      <c r="B109" s="760" t="s">
        <v>1822</v>
      </c>
      <c r="C109" s="262"/>
      <c r="D109" s="279"/>
      <c r="E109" s="834"/>
      <c r="F109" s="291"/>
    </row>
    <row r="110" spans="1:6" s="238" customFormat="1" ht="15" x14ac:dyDescent="0.25">
      <c r="A110" s="272"/>
      <c r="B110" s="760" t="s">
        <v>1823</v>
      </c>
      <c r="C110" s="262"/>
      <c r="D110" s="279"/>
      <c r="E110" s="834"/>
      <c r="F110" s="291"/>
    </row>
    <row r="111" spans="1:6" s="238" customFormat="1" ht="15" x14ac:dyDescent="0.25">
      <c r="A111" s="272"/>
      <c r="B111" s="760"/>
      <c r="C111" s="262"/>
      <c r="D111" s="279"/>
      <c r="E111" s="834"/>
      <c r="F111" s="291"/>
    </row>
    <row r="112" spans="1:6" s="238" customFormat="1" ht="25.5" x14ac:dyDescent="0.2">
      <c r="A112" s="271">
        <f>MAX($A$5:A111)+1</f>
        <v>3</v>
      </c>
      <c r="B112" s="760" t="s">
        <v>1824</v>
      </c>
      <c r="C112" s="262" t="s">
        <v>1825</v>
      </c>
      <c r="D112" s="279">
        <v>1</v>
      </c>
      <c r="E112" s="833"/>
      <c r="F112" s="278">
        <f>+E112*D112</f>
        <v>0</v>
      </c>
    </row>
    <row r="113" spans="1:6" s="238" customFormat="1" ht="15" x14ac:dyDescent="0.25">
      <c r="A113" s="272"/>
      <c r="B113" s="760"/>
      <c r="C113" s="262"/>
      <c r="D113" s="279"/>
      <c r="E113" s="834"/>
      <c r="F113" s="291"/>
    </row>
    <row r="114" spans="1:6" s="238" customFormat="1" ht="93.75" customHeight="1" x14ac:dyDescent="0.25">
      <c r="A114" s="271">
        <f>MAX($A$5:A113)+1</f>
        <v>4</v>
      </c>
      <c r="B114" s="760" t="s">
        <v>3305</v>
      </c>
      <c r="C114" s="262"/>
      <c r="D114" s="279"/>
      <c r="E114" s="834"/>
      <c r="F114" s="291"/>
    </row>
    <row r="115" spans="1:6" s="238" customFormat="1" ht="15" x14ac:dyDescent="0.25">
      <c r="A115" s="272"/>
      <c r="B115" s="760" t="s">
        <v>1826</v>
      </c>
      <c r="C115" s="262"/>
      <c r="D115" s="279"/>
      <c r="E115" s="834"/>
      <c r="F115" s="291"/>
    </row>
    <row r="116" spans="1:6" s="238" customFormat="1" ht="31.5" customHeight="1" x14ac:dyDescent="0.25">
      <c r="A116" s="272"/>
      <c r="B116" s="760" t="s">
        <v>1827</v>
      </c>
      <c r="C116" s="262"/>
      <c r="D116" s="279"/>
      <c r="E116" s="834"/>
      <c r="F116" s="291"/>
    </row>
    <row r="117" spans="1:6" s="238" customFormat="1" ht="15" x14ac:dyDescent="0.25">
      <c r="A117" s="272"/>
      <c r="B117" s="760" t="s">
        <v>1828</v>
      </c>
      <c r="C117" s="262"/>
      <c r="D117" s="279"/>
      <c r="E117" s="834"/>
      <c r="F117" s="291"/>
    </row>
    <row r="118" spans="1:6" s="238" customFormat="1" ht="38.25" x14ac:dyDescent="0.2">
      <c r="A118" s="272"/>
      <c r="B118" s="760" t="s">
        <v>1829</v>
      </c>
      <c r="C118" s="262" t="s">
        <v>38</v>
      </c>
      <c r="D118" s="279">
        <v>1</v>
      </c>
      <c r="E118" s="833"/>
      <c r="F118" s="278">
        <f>+E118*D118</f>
        <v>0</v>
      </c>
    </row>
    <row r="119" spans="1:6" s="238" customFormat="1" ht="15" x14ac:dyDescent="0.25">
      <c r="A119" s="272"/>
      <c r="B119" s="760" t="s">
        <v>1817</v>
      </c>
      <c r="C119" s="262"/>
      <c r="D119" s="279"/>
      <c r="E119" s="834"/>
      <c r="F119" s="291"/>
    </row>
    <row r="120" spans="1:6" s="238" customFormat="1" ht="15" x14ac:dyDescent="0.25">
      <c r="A120" s="272"/>
      <c r="B120" s="760" t="s">
        <v>1830</v>
      </c>
      <c r="C120" s="262"/>
      <c r="D120" s="279"/>
      <c r="E120" s="834"/>
      <c r="F120" s="291"/>
    </row>
    <row r="121" spans="1:6" s="238" customFormat="1" ht="15" x14ac:dyDescent="0.25">
      <c r="A121" s="272"/>
      <c r="B121" s="760" t="s">
        <v>1819</v>
      </c>
      <c r="C121" s="262"/>
      <c r="D121" s="279"/>
      <c r="E121" s="834"/>
      <c r="F121" s="291"/>
    </row>
    <row r="122" spans="1:6" s="238" customFormat="1" ht="15" x14ac:dyDescent="0.25">
      <c r="A122" s="272"/>
      <c r="B122" s="760"/>
      <c r="C122" s="262"/>
      <c r="D122" s="279"/>
      <c r="E122" s="834"/>
      <c r="F122" s="291"/>
    </row>
    <row r="123" spans="1:6" s="238" customFormat="1" ht="42.75" customHeight="1" x14ac:dyDescent="0.25">
      <c r="A123" s="271">
        <f>MAX($A$5:A122)+1</f>
        <v>5</v>
      </c>
      <c r="B123" s="760" t="s">
        <v>1831</v>
      </c>
      <c r="C123" s="262"/>
      <c r="D123" s="279"/>
      <c r="E123" s="834"/>
      <c r="F123" s="291"/>
    </row>
    <row r="124" spans="1:6" s="238" customFormat="1" ht="15" x14ac:dyDescent="0.25">
      <c r="A124" s="272"/>
      <c r="B124" s="760" t="s">
        <v>1832</v>
      </c>
      <c r="C124" s="262"/>
      <c r="D124" s="279"/>
      <c r="E124" s="834"/>
      <c r="F124" s="291"/>
    </row>
    <row r="125" spans="1:6" s="238" customFormat="1" ht="15" x14ac:dyDescent="0.25">
      <c r="A125" s="272"/>
      <c r="B125" s="760" t="s">
        <v>1833</v>
      </c>
      <c r="C125" s="262"/>
      <c r="D125" s="279"/>
      <c r="E125" s="834"/>
      <c r="F125" s="291"/>
    </row>
    <row r="126" spans="1:6" s="238" customFormat="1" ht="15" x14ac:dyDescent="0.25">
      <c r="A126" s="272"/>
      <c r="B126" s="760" t="s">
        <v>1834</v>
      </c>
      <c r="C126" s="262"/>
      <c r="D126" s="279"/>
      <c r="E126" s="834"/>
      <c r="F126" s="291"/>
    </row>
    <row r="127" spans="1:6" s="238" customFormat="1" ht="15.75" x14ac:dyDescent="0.25">
      <c r="A127" s="272"/>
      <c r="B127" s="760" t="s">
        <v>1835</v>
      </c>
      <c r="C127" s="262"/>
      <c r="D127" s="279"/>
      <c r="E127" s="834"/>
      <c r="F127" s="291"/>
    </row>
    <row r="128" spans="1:6" s="238" customFormat="1" ht="15" x14ac:dyDescent="0.25">
      <c r="A128" s="272"/>
      <c r="B128" s="760" t="s">
        <v>1836</v>
      </c>
      <c r="C128" s="262"/>
      <c r="D128" s="279"/>
      <c r="E128" s="834"/>
      <c r="F128" s="291"/>
    </row>
    <row r="129" spans="1:6" s="238" customFormat="1" ht="15" x14ac:dyDescent="0.25">
      <c r="A129" s="272"/>
      <c r="B129" s="760" t="s">
        <v>1837</v>
      </c>
      <c r="C129" s="262"/>
      <c r="D129" s="279"/>
      <c r="E129" s="834"/>
      <c r="F129" s="291"/>
    </row>
    <row r="130" spans="1:6" s="238" customFormat="1" ht="15" x14ac:dyDescent="0.25">
      <c r="A130" s="272"/>
      <c r="B130" s="760" t="s">
        <v>1838</v>
      </c>
      <c r="C130" s="262"/>
      <c r="D130" s="279"/>
      <c r="E130" s="834"/>
      <c r="F130" s="291"/>
    </row>
    <row r="131" spans="1:6" s="238" customFormat="1" ht="15" x14ac:dyDescent="0.25">
      <c r="A131" s="272"/>
      <c r="B131" s="760" t="s">
        <v>1839</v>
      </c>
      <c r="C131" s="262"/>
      <c r="D131" s="279"/>
      <c r="E131" s="834"/>
      <c r="F131" s="291"/>
    </row>
    <row r="132" spans="1:6" s="238" customFormat="1" ht="15" x14ac:dyDescent="0.25">
      <c r="A132" s="272"/>
      <c r="B132" s="760" t="s">
        <v>1817</v>
      </c>
      <c r="C132" s="262"/>
      <c r="D132" s="279"/>
      <c r="E132" s="834"/>
      <c r="F132" s="291"/>
    </row>
    <row r="133" spans="1:6" s="238" customFormat="1" ht="15" x14ac:dyDescent="0.25">
      <c r="A133" s="272"/>
      <c r="B133" s="760" t="s">
        <v>1840</v>
      </c>
      <c r="C133" s="262"/>
      <c r="D133" s="279"/>
      <c r="E133" s="834"/>
      <c r="F133" s="291"/>
    </row>
    <row r="134" spans="1:6" s="238" customFormat="1" ht="15" x14ac:dyDescent="0.25">
      <c r="A134" s="272"/>
      <c r="B134" s="760" t="s">
        <v>1823</v>
      </c>
      <c r="C134" s="262"/>
      <c r="D134" s="279"/>
      <c r="E134" s="834"/>
      <c r="F134" s="291"/>
    </row>
    <row r="135" spans="1:6" s="238" customFormat="1" ht="15" x14ac:dyDescent="0.25">
      <c r="A135" s="272"/>
      <c r="B135" s="760" t="s">
        <v>1841</v>
      </c>
      <c r="C135" s="262"/>
      <c r="D135" s="279"/>
      <c r="E135" s="834"/>
      <c r="F135" s="291"/>
    </row>
    <row r="136" spans="1:6" s="238" customFormat="1" ht="68.25" customHeight="1" x14ac:dyDescent="0.25">
      <c r="A136" s="272"/>
      <c r="B136" s="760" t="s">
        <v>1842</v>
      </c>
      <c r="C136" s="262"/>
      <c r="D136" s="279"/>
      <c r="E136" s="834"/>
      <c r="F136" s="291"/>
    </row>
    <row r="137" spans="1:6" s="238" customFormat="1" ht="65.25" customHeight="1" x14ac:dyDescent="0.25">
      <c r="A137" s="272"/>
      <c r="B137" s="760" t="s">
        <v>1843</v>
      </c>
      <c r="C137" s="262"/>
      <c r="D137" s="279"/>
      <c r="E137" s="834"/>
      <c r="F137" s="291"/>
    </row>
    <row r="138" spans="1:6" s="238" customFormat="1" ht="66" customHeight="1" x14ac:dyDescent="0.25">
      <c r="A138" s="272"/>
      <c r="B138" s="760" t="s">
        <v>1844</v>
      </c>
      <c r="C138" s="262"/>
      <c r="D138" s="279"/>
      <c r="E138" s="834"/>
      <c r="F138" s="291"/>
    </row>
    <row r="139" spans="1:6" s="238" customFormat="1" ht="15" x14ac:dyDescent="0.25">
      <c r="A139" s="272"/>
      <c r="B139" s="760" t="s">
        <v>1845</v>
      </c>
      <c r="C139" s="262"/>
      <c r="D139" s="279"/>
      <c r="E139" s="834"/>
      <c r="F139" s="291"/>
    </row>
    <row r="140" spans="1:6" s="238" customFormat="1" x14ac:dyDescent="0.2">
      <c r="A140" s="272"/>
      <c r="B140" s="760" t="s">
        <v>1846</v>
      </c>
      <c r="C140" s="262" t="s">
        <v>1825</v>
      </c>
      <c r="D140" s="279">
        <v>1</v>
      </c>
      <c r="E140" s="833"/>
      <c r="F140" s="278">
        <f>+E140*D140</f>
        <v>0</v>
      </c>
    </row>
    <row r="141" spans="1:6" s="238" customFormat="1" ht="15" x14ac:dyDescent="0.25">
      <c r="A141" s="272"/>
      <c r="B141" s="760" t="s">
        <v>1817</v>
      </c>
      <c r="C141" s="262"/>
      <c r="D141" s="279"/>
      <c r="E141" s="834"/>
      <c r="F141" s="291"/>
    </row>
    <row r="142" spans="1:6" s="238" customFormat="1" ht="15" x14ac:dyDescent="0.25">
      <c r="A142" s="272"/>
      <c r="B142" s="760" t="s">
        <v>1847</v>
      </c>
      <c r="C142" s="262"/>
      <c r="D142" s="279"/>
      <c r="E142" s="834"/>
      <c r="F142" s="291"/>
    </row>
    <row r="143" spans="1:6" s="238" customFormat="1" ht="15" x14ac:dyDescent="0.25">
      <c r="A143" s="272"/>
      <c r="B143" s="760" t="s">
        <v>1823</v>
      </c>
      <c r="C143" s="262"/>
      <c r="D143" s="279"/>
      <c r="E143" s="834"/>
      <c r="F143" s="291"/>
    </row>
    <row r="144" spans="1:6" s="238" customFormat="1" ht="49.5" customHeight="1" x14ac:dyDescent="0.25">
      <c r="A144" s="272"/>
      <c r="B144" s="760" t="s">
        <v>1848</v>
      </c>
      <c r="C144" s="262"/>
      <c r="D144" s="279"/>
      <c r="E144" s="834"/>
      <c r="F144" s="291"/>
    </row>
    <row r="145" spans="1:6" s="238" customFormat="1" ht="15" x14ac:dyDescent="0.25">
      <c r="A145" s="272"/>
      <c r="B145" s="760"/>
      <c r="C145" s="262"/>
      <c r="D145" s="279"/>
      <c r="E145" s="834"/>
      <c r="F145" s="291"/>
    </row>
    <row r="146" spans="1:6" s="238" customFormat="1" ht="107.25" customHeight="1" x14ac:dyDescent="0.25">
      <c r="A146" s="271">
        <f>MAX($A$5:A145)+1</f>
        <v>6</v>
      </c>
      <c r="B146" s="760" t="s">
        <v>1849</v>
      </c>
      <c r="C146" s="262"/>
      <c r="D146" s="279"/>
      <c r="E146" s="834"/>
      <c r="F146" s="291"/>
    </row>
    <row r="147" spans="1:6" s="238" customFormat="1" ht="15" x14ac:dyDescent="0.25">
      <c r="A147" s="272"/>
      <c r="B147" s="760" t="s">
        <v>1850</v>
      </c>
      <c r="C147" s="262"/>
      <c r="D147" s="279"/>
      <c r="E147" s="834"/>
      <c r="F147" s="291"/>
    </row>
    <row r="148" spans="1:6" s="238" customFormat="1" ht="15" x14ac:dyDescent="0.25">
      <c r="A148" s="272"/>
      <c r="B148" s="760" t="s">
        <v>1851</v>
      </c>
      <c r="C148" s="262"/>
      <c r="D148" s="279"/>
      <c r="E148" s="834"/>
      <c r="F148" s="291"/>
    </row>
    <row r="149" spans="1:6" s="238" customFormat="1" ht="15" x14ac:dyDescent="0.25">
      <c r="A149" s="272"/>
      <c r="B149" s="760" t="s">
        <v>1852</v>
      </c>
      <c r="C149" s="262"/>
      <c r="D149" s="279"/>
      <c r="E149" s="834"/>
      <c r="F149" s="291"/>
    </row>
    <row r="150" spans="1:6" s="238" customFormat="1" ht="15" x14ac:dyDescent="0.25">
      <c r="A150" s="272"/>
      <c r="B150" s="760" t="s">
        <v>1853</v>
      </c>
      <c r="C150" s="262"/>
      <c r="D150" s="279"/>
      <c r="E150" s="834"/>
      <c r="F150" s="291"/>
    </row>
    <row r="151" spans="1:6" s="238" customFormat="1" ht="15" x14ac:dyDescent="0.25">
      <c r="A151" s="272"/>
      <c r="B151" s="760" t="s">
        <v>1854</v>
      </c>
      <c r="C151" s="262"/>
      <c r="D151" s="279"/>
      <c r="E151" s="834"/>
      <c r="F151" s="291"/>
    </row>
    <row r="152" spans="1:6" s="238" customFormat="1" ht="25.5" x14ac:dyDescent="0.25">
      <c r="A152" s="272"/>
      <c r="B152" s="760" t="s">
        <v>1855</v>
      </c>
      <c r="C152" s="262"/>
      <c r="D152" s="279"/>
      <c r="E152" s="834"/>
      <c r="F152" s="291"/>
    </row>
    <row r="153" spans="1:6" s="238" customFormat="1" ht="15" x14ac:dyDescent="0.25">
      <c r="A153" s="272"/>
      <c r="B153" s="760" t="s">
        <v>1856</v>
      </c>
      <c r="C153" s="262"/>
      <c r="D153" s="279"/>
      <c r="E153" s="834"/>
      <c r="F153" s="291"/>
    </row>
    <row r="154" spans="1:6" s="238" customFormat="1" ht="63.75" customHeight="1" x14ac:dyDescent="0.25">
      <c r="A154" s="272"/>
      <c r="B154" s="760" t="s">
        <v>1857</v>
      </c>
      <c r="C154" s="262"/>
      <c r="D154" s="279"/>
      <c r="E154" s="834"/>
      <c r="F154" s="291"/>
    </row>
    <row r="155" spans="1:6" s="238" customFormat="1" ht="15" x14ac:dyDescent="0.25">
      <c r="A155" s="272"/>
      <c r="B155" s="760" t="s">
        <v>1858</v>
      </c>
      <c r="C155" s="262"/>
      <c r="D155" s="279"/>
      <c r="E155" s="834"/>
      <c r="F155" s="291"/>
    </row>
    <row r="156" spans="1:6" s="238" customFormat="1" x14ac:dyDescent="0.2">
      <c r="A156" s="272"/>
      <c r="B156" s="760" t="s">
        <v>1859</v>
      </c>
      <c r="C156" s="262" t="s">
        <v>38</v>
      </c>
      <c r="D156" s="279">
        <v>1</v>
      </c>
      <c r="E156" s="833"/>
      <c r="F156" s="278">
        <f>+E156*D156</f>
        <v>0</v>
      </c>
    </row>
    <row r="157" spans="1:6" s="238" customFormat="1" ht="15" x14ac:dyDescent="0.25">
      <c r="A157" s="272"/>
      <c r="B157" s="760" t="s">
        <v>1823</v>
      </c>
      <c r="C157" s="262"/>
      <c r="D157" s="279"/>
      <c r="E157" s="834"/>
      <c r="F157" s="291"/>
    </row>
    <row r="158" spans="1:6" s="238" customFormat="1" ht="15" x14ac:dyDescent="0.25">
      <c r="A158" s="272"/>
      <c r="B158" s="760"/>
      <c r="C158" s="262"/>
      <c r="D158" s="279"/>
      <c r="E158" s="834"/>
      <c r="F158" s="291"/>
    </row>
    <row r="159" spans="1:6" s="238" customFormat="1" ht="96" customHeight="1" x14ac:dyDescent="0.25">
      <c r="A159" s="271">
        <f>MAX($A$5:A158)+1</f>
        <v>7</v>
      </c>
      <c r="B159" s="760" t="s">
        <v>1860</v>
      </c>
      <c r="C159" s="262"/>
      <c r="D159" s="279"/>
      <c r="E159" s="834"/>
      <c r="F159" s="291"/>
    </row>
    <row r="160" spans="1:6" s="238" customFormat="1" ht="15" x14ac:dyDescent="0.25">
      <c r="A160" s="272"/>
      <c r="B160" s="760" t="s">
        <v>1861</v>
      </c>
      <c r="C160" s="262"/>
      <c r="D160" s="279"/>
      <c r="E160" s="834"/>
      <c r="F160" s="291"/>
    </row>
    <row r="161" spans="1:6" s="238" customFormat="1" ht="15" x14ac:dyDescent="0.25">
      <c r="A161" s="272"/>
      <c r="B161" s="760" t="s">
        <v>1862</v>
      </c>
      <c r="C161" s="262"/>
      <c r="D161" s="279"/>
      <c r="E161" s="834"/>
      <c r="F161" s="291"/>
    </row>
    <row r="162" spans="1:6" s="238" customFormat="1" ht="15" x14ac:dyDescent="0.25">
      <c r="A162" s="272"/>
      <c r="B162" s="760" t="s">
        <v>1863</v>
      </c>
      <c r="C162" s="262"/>
      <c r="D162" s="279"/>
      <c r="E162" s="834"/>
      <c r="F162" s="291"/>
    </row>
    <row r="163" spans="1:6" s="238" customFormat="1" ht="15" x14ac:dyDescent="0.25">
      <c r="A163" s="272"/>
      <c r="B163" s="760" t="s">
        <v>1864</v>
      </c>
      <c r="C163" s="262"/>
      <c r="D163" s="279"/>
      <c r="E163" s="834"/>
      <c r="F163" s="291"/>
    </row>
    <row r="164" spans="1:6" s="238" customFormat="1" ht="15" x14ac:dyDescent="0.25">
      <c r="A164" s="272"/>
      <c r="B164" s="760" t="s">
        <v>1865</v>
      </c>
      <c r="C164" s="262"/>
      <c r="D164" s="279"/>
      <c r="E164" s="834"/>
      <c r="F164" s="291"/>
    </row>
    <row r="165" spans="1:6" s="238" customFormat="1" ht="15" x14ac:dyDescent="0.25">
      <c r="A165" s="272"/>
      <c r="B165" s="760" t="s">
        <v>1866</v>
      </c>
      <c r="C165" s="262"/>
      <c r="D165" s="279"/>
      <c r="E165" s="834"/>
      <c r="F165" s="291"/>
    </row>
    <row r="166" spans="1:6" s="238" customFormat="1" ht="15" x14ac:dyDescent="0.25">
      <c r="A166" s="272"/>
      <c r="B166" s="760" t="s">
        <v>1867</v>
      </c>
      <c r="C166" s="262"/>
      <c r="D166" s="279"/>
      <c r="E166" s="834"/>
      <c r="F166" s="291"/>
    </row>
    <row r="167" spans="1:6" s="238" customFormat="1" ht="15" x14ac:dyDescent="0.25">
      <c r="A167" s="272"/>
      <c r="B167" s="760" t="s">
        <v>1868</v>
      </c>
      <c r="C167" s="262"/>
      <c r="D167" s="279"/>
      <c r="E167" s="834"/>
      <c r="F167" s="291"/>
    </row>
    <row r="168" spans="1:6" s="238" customFormat="1" ht="15" x14ac:dyDescent="0.25">
      <c r="A168" s="272"/>
      <c r="B168" s="760" t="s">
        <v>1869</v>
      </c>
      <c r="C168" s="262"/>
      <c r="D168" s="279"/>
      <c r="E168" s="834"/>
      <c r="F168" s="291"/>
    </row>
    <row r="169" spans="1:6" s="238" customFormat="1" ht="72.75" customHeight="1" x14ac:dyDescent="0.25">
      <c r="A169" s="272"/>
      <c r="B169" s="760" t="s">
        <v>1870</v>
      </c>
      <c r="C169" s="262"/>
      <c r="D169" s="279"/>
      <c r="E169" s="834"/>
      <c r="F169" s="291"/>
    </row>
    <row r="170" spans="1:6" s="238" customFormat="1" ht="15" x14ac:dyDescent="0.25">
      <c r="A170" s="272"/>
      <c r="B170" s="760" t="s">
        <v>1858</v>
      </c>
      <c r="C170" s="262"/>
      <c r="D170" s="279"/>
      <c r="E170" s="834"/>
      <c r="F170" s="291"/>
    </row>
    <row r="171" spans="1:6" s="238" customFormat="1" x14ac:dyDescent="0.2">
      <c r="A171" s="272"/>
      <c r="B171" s="760" t="s">
        <v>1859</v>
      </c>
      <c r="C171" s="262" t="s">
        <v>38</v>
      </c>
      <c r="D171" s="279">
        <v>1</v>
      </c>
      <c r="E171" s="833"/>
      <c r="F171" s="278">
        <f>+E171*D171</f>
        <v>0</v>
      </c>
    </row>
    <row r="172" spans="1:6" s="238" customFormat="1" ht="15" x14ac:dyDescent="0.25">
      <c r="A172" s="272"/>
      <c r="B172" s="760" t="s">
        <v>1823</v>
      </c>
      <c r="C172" s="262"/>
      <c r="D172" s="279"/>
      <c r="E172" s="834"/>
      <c r="F172" s="291"/>
    </row>
    <row r="173" spans="1:6" s="238" customFormat="1" ht="15" x14ac:dyDescent="0.25">
      <c r="A173" s="272"/>
      <c r="B173" s="760"/>
      <c r="C173" s="262"/>
      <c r="D173" s="279"/>
      <c r="E173" s="834"/>
      <c r="F173" s="291"/>
    </row>
    <row r="174" spans="1:6" s="238" customFormat="1" ht="34.5" customHeight="1" x14ac:dyDescent="0.2">
      <c r="A174" s="271">
        <f>MAX($A$5:A173)+1</f>
        <v>8</v>
      </c>
      <c r="B174" s="760" t="s">
        <v>1824</v>
      </c>
      <c r="C174" s="262" t="s">
        <v>1825</v>
      </c>
      <c r="D174" s="279">
        <v>1</v>
      </c>
      <c r="E174" s="833"/>
      <c r="F174" s="278">
        <f>+E174*D174</f>
        <v>0</v>
      </c>
    </row>
    <row r="175" spans="1:6" s="238" customFormat="1" ht="15" x14ac:dyDescent="0.25">
      <c r="A175" s="272"/>
      <c r="B175" s="760"/>
      <c r="C175" s="262"/>
      <c r="D175" s="279"/>
      <c r="E175" s="834"/>
      <c r="F175" s="291"/>
    </row>
    <row r="176" spans="1:6" s="238" customFormat="1" ht="48.75" customHeight="1" x14ac:dyDescent="0.25">
      <c r="A176" s="271">
        <f>MAX($A$5:A175)+1</f>
        <v>9</v>
      </c>
      <c r="B176" s="760" t="s">
        <v>1871</v>
      </c>
      <c r="C176" s="262"/>
      <c r="D176" s="279"/>
      <c r="E176" s="834"/>
      <c r="F176" s="291"/>
    </row>
    <row r="177" spans="1:6" s="238" customFormat="1" ht="25.5" x14ac:dyDescent="0.25">
      <c r="A177" s="272"/>
      <c r="B177" s="760" t="s">
        <v>1872</v>
      </c>
      <c r="C177" s="262"/>
      <c r="D177" s="279"/>
      <c r="E177" s="834"/>
      <c r="F177" s="291"/>
    </row>
    <row r="178" spans="1:6" s="238" customFormat="1" ht="15" x14ac:dyDescent="0.25">
      <c r="A178" s="272"/>
      <c r="B178" s="760" t="s">
        <v>1873</v>
      </c>
      <c r="C178" s="262"/>
      <c r="D178" s="279"/>
      <c r="E178" s="834"/>
      <c r="F178" s="291"/>
    </row>
    <row r="179" spans="1:6" s="238" customFormat="1" ht="25.5" x14ac:dyDescent="0.25">
      <c r="A179" s="272"/>
      <c r="B179" s="760" t="s">
        <v>1874</v>
      </c>
      <c r="C179" s="262"/>
      <c r="D179" s="279"/>
      <c r="E179" s="834"/>
      <c r="F179" s="291"/>
    </row>
    <row r="180" spans="1:6" s="238" customFormat="1" ht="15" x14ac:dyDescent="0.25">
      <c r="A180" s="272"/>
      <c r="B180" s="760" t="s">
        <v>1875</v>
      </c>
      <c r="C180" s="262"/>
      <c r="D180" s="279"/>
      <c r="E180" s="834"/>
      <c r="F180" s="291"/>
    </row>
    <row r="181" spans="1:6" s="238" customFormat="1" ht="15" x14ac:dyDescent="0.25">
      <c r="A181" s="272"/>
      <c r="B181" s="760" t="s">
        <v>1876</v>
      </c>
      <c r="C181" s="262"/>
      <c r="D181" s="279"/>
      <c r="E181" s="834"/>
      <c r="F181" s="291"/>
    </row>
    <row r="182" spans="1:6" s="238" customFormat="1" ht="25.5" x14ac:dyDescent="0.25">
      <c r="A182" s="272"/>
      <c r="B182" s="760" t="s">
        <v>1877</v>
      </c>
      <c r="C182" s="262"/>
      <c r="D182" s="279"/>
      <c r="E182" s="834"/>
      <c r="F182" s="291"/>
    </row>
    <row r="183" spans="1:6" s="238" customFormat="1" ht="15" x14ac:dyDescent="0.25">
      <c r="A183" s="272"/>
      <c r="B183" s="760" t="s">
        <v>1878</v>
      </c>
      <c r="C183" s="262"/>
      <c r="D183" s="279"/>
      <c r="E183" s="834"/>
      <c r="F183" s="291"/>
    </row>
    <row r="184" spans="1:6" s="238" customFormat="1" ht="15" x14ac:dyDescent="0.25">
      <c r="A184" s="272"/>
      <c r="B184" s="760" t="s">
        <v>1879</v>
      </c>
      <c r="C184" s="262"/>
      <c r="D184" s="279"/>
      <c r="E184" s="834"/>
      <c r="F184" s="291"/>
    </row>
    <row r="185" spans="1:6" s="238" customFormat="1" ht="25.5" x14ac:dyDescent="0.25">
      <c r="A185" s="272"/>
      <c r="B185" s="760" t="s">
        <v>1880</v>
      </c>
      <c r="C185" s="262"/>
      <c r="D185" s="279"/>
      <c r="E185" s="834"/>
      <c r="F185" s="291"/>
    </row>
    <row r="186" spans="1:6" s="238" customFormat="1" ht="15" x14ac:dyDescent="0.25">
      <c r="A186" s="272"/>
      <c r="B186" s="760" t="s">
        <v>1881</v>
      </c>
      <c r="C186" s="262"/>
      <c r="D186" s="279"/>
      <c r="E186" s="834"/>
      <c r="F186" s="291"/>
    </row>
    <row r="187" spans="1:6" s="238" customFormat="1" ht="15" x14ac:dyDescent="0.25">
      <c r="A187" s="272"/>
      <c r="B187" s="760" t="s">
        <v>1882</v>
      </c>
      <c r="C187" s="262"/>
      <c r="D187" s="279"/>
      <c r="E187" s="834"/>
      <c r="F187" s="291"/>
    </row>
    <row r="188" spans="1:6" s="238" customFormat="1" ht="15" x14ac:dyDescent="0.25">
      <c r="A188" s="272"/>
      <c r="B188" s="760" t="s">
        <v>1883</v>
      </c>
      <c r="C188" s="262"/>
      <c r="D188" s="279"/>
      <c r="E188" s="834"/>
      <c r="F188" s="291"/>
    </row>
    <row r="189" spans="1:6" s="238" customFormat="1" ht="51.75" customHeight="1" x14ac:dyDescent="0.2">
      <c r="A189" s="272"/>
      <c r="B189" s="760" t="s">
        <v>1884</v>
      </c>
      <c r="C189" s="262" t="s">
        <v>119</v>
      </c>
      <c r="D189" s="279">
        <v>1</v>
      </c>
      <c r="E189" s="833"/>
      <c r="F189" s="278">
        <f>+E189*D189</f>
        <v>0</v>
      </c>
    </row>
    <row r="190" spans="1:6" s="238" customFormat="1" ht="15" x14ac:dyDescent="0.25">
      <c r="A190" s="272"/>
      <c r="B190" s="760" t="s">
        <v>1817</v>
      </c>
      <c r="C190" s="262"/>
      <c r="D190" s="279"/>
      <c r="E190" s="834"/>
      <c r="F190" s="291"/>
    </row>
    <row r="191" spans="1:6" s="238" customFormat="1" ht="15" x14ac:dyDescent="0.25">
      <c r="A191" s="272"/>
      <c r="B191" s="760" t="s">
        <v>1885</v>
      </c>
      <c r="C191" s="262"/>
      <c r="D191" s="279"/>
      <c r="E191" s="834"/>
      <c r="F191" s="291"/>
    </row>
    <row r="192" spans="1:6" s="238" customFormat="1" ht="15" x14ac:dyDescent="0.25">
      <c r="A192" s="272"/>
      <c r="B192" s="760" t="s">
        <v>1823</v>
      </c>
      <c r="C192" s="262"/>
      <c r="D192" s="279"/>
      <c r="E192" s="834"/>
      <c r="F192" s="291"/>
    </row>
    <row r="193" spans="1:6" s="238" customFormat="1" ht="15" x14ac:dyDescent="0.25">
      <c r="A193" s="272"/>
      <c r="B193" s="760"/>
      <c r="C193" s="262"/>
      <c r="D193" s="279"/>
      <c r="E193" s="834"/>
      <c r="F193" s="291"/>
    </row>
    <row r="194" spans="1:6" s="238" customFormat="1" ht="78.75" customHeight="1" x14ac:dyDescent="0.25">
      <c r="A194" s="271">
        <f>MAX($A$5:A193)+1</f>
        <v>10</v>
      </c>
      <c r="B194" s="760" t="s">
        <v>1886</v>
      </c>
      <c r="C194" s="262"/>
      <c r="D194" s="279"/>
      <c r="E194" s="834"/>
      <c r="F194" s="291"/>
    </row>
    <row r="195" spans="1:6" s="238" customFormat="1" ht="15" x14ac:dyDescent="0.25">
      <c r="A195" s="272"/>
      <c r="B195" s="760" t="s">
        <v>1826</v>
      </c>
      <c r="C195" s="262"/>
      <c r="D195" s="279"/>
      <c r="E195" s="834"/>
      <c r="F195" s="291"/>
    </row>
    <row r="196" spans="1:6" s="238" customFormat="1" ht="15" x14ac:dyDescent="0.25">
      <c r="A196" s="272"/>
      <c r="B196" s="760" t="s">
        <v>1887</v>
      </c>
      <c r="C196" s="262"/>
      <c r="D196" s="279"/>
      <c r="E196" s="834"/>
      <c r="F196" s="291"/>
    </row>
    <row r="197" spans="1:6" s="238" customFormat="1" ht="15" x14ac:dyDescent="0.25">
      <c r="A197" s="272"/>
      <c r="B197" s="760" t="s">
        <v>1888</v>
      </c>
      <c r="C197" s="262"/>
      <c r="D197" s="279"/>
      <c r="E197" s="834"/>
      <c r="F197" s="291"/>
    </row>
    <row r="198" spans="1:6" s="238" customFormat="1" ht="15" x14ac:dyDescent="0.25">
      <c r="A198" s="272"/>
      <c r="B198" s="760" t="s">
        <v>1889</v>
      </c>
      <c r="C198" s="262"/>
      <c r="D198" s="279"/>
      <c r="E198" s="834"/>
      <c r="F198" s="291"/>
    </row>
    <row r="199" spans="1:6" s="238" customFormat="1" ht="15" x14ac:dyDescent="0.25">
      <c r="A199" s="272"/>
      <c r="B199" s="760" t="s">
        <v>1890</v>
      </c>
      <c r="C199" s="262"/>
      <c r="D199" s="279"/>
      <c r="E199" s="834"/>
      <c r="F199" s="291"/>
    </row>
    <row r="200" spans="1:6" s="238" customFormat="1" ht="42.75" customHeight="1" x14ac:dyDescent="0.2">
      <c r="A200" s="272"/>
      <c r="B200" s="760" t="s">
        <v>3306</v>
      </c>
      <c r="C200" s="262" t="s">
        <v>1825</v>
      </c>
      <c r="D200" s="279">
        <v>1</v>
      </c>
      <c r="E200" s="833"/>
      <c r="F200" s="278">
        <f>+E200*D200</f>
        <v>0</v>
      </c>
    </row>
    <row r="201" spans="1:6" s="238" customFormat="1" ht="15" x14ac:dyDescent="0.25">
      <c r="A201" s="272"/>
      <c r="B201" s="760" t="s">
        <v>1817</v>
      </c>
      <c r="C201" s="262"/>
      <c r="D201" s="279"/>
      <c r="E201" s="834"/>
      <c r="F201" s="291"/>
    </row>
    <row r="202" spans="1:6" s="238" customFormat="1" ht="15" x14ac:dyDescent="0.25">
      <c r="A202" s="272"/>
      <c r="B202" s="760" t="s">
        <v>1891</v>
      </c>
      <c r="C202" s="262"/>
      <c r="D202" s="279"/>
      <c r="E202" s="834"/>
      <c r="F202" s="291"/>
    </row>
    <row r="203" spans="1:6" s="238" customFormat="1" ht="15" x14ac:dyDescent="0.25">
      <c r="A203" s="272"/>
      <c r="B203" s="760" t="s">
        <v>1823</v>
      </c>
      <c r="C203" s="262"/>
      <c r="D203" s="279"/>
      <c r="E203" s="834"/>
      <c r="F203" s="291"/>
    </row>
    <row r="204" spans="1:6" s="238" customFormat="1" ht="15" x14ac:dyDescent="0.25">
      <c r="A204" s="272"/>
      <c r="B204" s="760"/>
      <c r="C204" s="262"/>
      <c r="D204" s="279"/>
      <c r="E204" s="834"/>
      <c r="F204" s="291"/>
    </row>
    <row r="205" spans="1:6" s="238" customFormat="1" ht="156.75" customHeight="1" x14ac:dyDescent="0.25">
      <c r="A205" s="271">
        <f>MAX($A$5:A204)+1</f>
        <v>11</v>
      </c>
      <c r="B205" s="760" t="s">
        <v>1892</v>
      </c>
      <c r="C205" s="262"/>
      <c r="D205" s="279"/>
      <c r="E205" s="834"/>
      <c r="F205" s="291"/>
    </row>
    <row r="206" spans="1:6" s="238" customFormat="1" x14ac:dyDescent="0.2">
      <c r="A206" s="272"/>
      <c r="B206" s="760" t="s">
        <v>1893</v>
      </c>
      <c r="C206" s="262" t="s">
        <v>119</v>
      </c>
      <c r="D206" s="279">
        <v>1</v>
      </c>
      <c r="E206" s="833"/>
      <c r="F206" s="278">
        <f>+E206*D206</f>
        <v>0</v>
      </c>
    </row>
    <row r="207" spans="1:6" s="238" customFormat="1" ht="15" x14ac:dyDescent="0.25">
      <c r="A207" s="272"/>
      <c r="B207" s="760"/>
      <c r="C207" s="262"/>
      <c r="D207" s="279"/>
      <c r="E207" s="834"/>
      <c r="F207" s="291"/>
    </row>
    <row r="208" spans="1:6" s="238" customFormat="1" ht="46.5" customHeight="1" x14ac:dyDescent="0.25">
      <c r="A208" s="271">
        <f>MAX($A$5:A207)+1</f>
        <v>12</v>
      </c>
      <c r="B208" s="760" t="s">
        <v>3307</v>
      </c>
      <c r="C208" s="262"/>
      <c r="D208" s="279"/>
      <c r="E208" s="834"/>
      <c r="F208" s="291"/>
    </row>
    <row r="209" spans="1:6" s="238" customFormat="1" ht="15" x14ac:dyDescent="0.25">
      <c r="A209" s="272"/>
      <c r="B209" s="760" t="s">
        <v>1894</v>
      </c>
      <c r="C209" s="262"/>
      <c r="D209" s="279"/>
      <c r="E209" s="834"/>
      <c r="F209" s="291"/>
    </row>
    <row r="210" spans="1:6" s="238" customFormat="1" x14ac:dyDescent="0.2">
      <c r="A210" s="272"/>
      <c r="B210" s="760" t="s">
        <v>1895</v>
      </c>
      <c r="C210" s="262" t="s">
        <v>119</v>
      </c>
      <c r="D210" s="279">
        <v>1</v>
      </c>
      <c r="E210" s="833"/>
      <c r="F210" s="278">
        <f>+E210*D210</f>
        <v>0</v>
      </c>
    </row>
    <row r="211" spans="1:6" s="238" customFormat="1" ht="15" x14ac:dyDescent="0.25">
      <c r="A211" s="272"/>
      <c r="B211" s="760" t="s">
        <v>1817</v>
      </c>
      <c r="C211" s="262"/>
      <c r="D211" s="279"/>
      <c r="E211" s="834"/>
      <c r="F211" s="291"/>
    </row>
    <row r="212" spans="1:6" s="238" customFormat="1" ht="15" x14ac:dyDescent="0.25">
      <c r="A212" s="272"/>
      <c r="B212" s="760" t="s">
        <v>1896</v>
      </c>
      <c r="C212" s="262"/>
      <c r="D212" s="279"/>
      <c r="E212" s="834"/>
      <c r="F212" s="291"/>
    </row>
    <row r="213" spans="1:6" s="238" customFormat="1" ht="15" x14ac:dyDescent="0.25">
      <c r="A213" s="272"/>
      <c r="B213" s="760" t="s">
        <v>1823</v>
      </c>
      <c r="C213" s="262"/>
      <c r="D213" s="279"/>
      <c r="E213" s="834"/>
      <c r="F213" s="291"/>
    </row>
    <row r="214" spans="1:6" s="238" customFormat="1" ht="15" x14ac:dyDescent="0.25">
      <c r="A214" s="272"/>
      <c r="B214" s="760"/>
      <c r="C214" s="262"/>
      <c r="D214" s="279"/>
      <c r="E214" s="834"/>
      <c r="F214" s="291"/>
    </row>
    <row r="215" spans="1:6" s="238" customFormat="1" ht="15" x14ac:dyDescent="0.25">
      <c r="A215" s="272"/>
      <c r="B215" s="760" t="s">
        <v>1897</v>
      </c>
      <c r="C215" s="262"/>
      <c r="D215" s="279"/>
      <c r="E215" s="834"/>
      <c r="F215" s="291"/>
    </row>
    <row r="216" spans="1:6" s="238" customFormat="1" x14ac:dyDescent="0.2">
      <c r="A216" s="272"/>
      <c r="B216" s="760" t="s">
        <v>1898</v>
      </c>
      <c r="C216" s="262" t="s">
        <v>119</v>
      </c>
      <c r="D216" s="279">
        <v>1</v>
      </c>
      <c r="E216" s="833"/>
      <c r="F216" s="278">
        <f>+E216*D216</f>
        <v>0</v>
      </c>
    </row>
    <row r="217" spans="1:6" s="238" customFormat="1" ht="15" x14ac:dyDescent="0.25">
      <c r="A217" s="272"/>
      <c r="B217" s="760" t="s">
        <v>1817</v>
      </c>
      <c r="C217" s="262"/>
      <c r="D217" s="279"/>
      <c r="E217" s="834"/>
      <c r="F217" s="291"/>
    </row>
    <row r="218" spans="1:6" s="238" customFormat="1" ht="15" x14ac:dyDescent="0.25">
      <c r="A218" s="272"/>
      <c r="B218" s="760" t="s">
        <v>1899</v>
      </c>
      <c r="C218" s="262"/>
      <c r="D218" s="279"/>
      <c r="E218" s="834"/>
      <c r="F218" s="291"/>
    </row>
    <row r="219" spans="1:6" s="238" customFormat="1" ht="15" x14ac:dyDescent="0.25">
      <c r="A219" s="272"/>
      <c r="B219" s="760" t="s">
        <v>1823</v>
      </c>
      <c r="C219" s="262"/>
      <c r="D219" s="279"/>
      <c r="E219" s="834"/>
      <c r="F219" s="291"/>
    </row>
    <row r="220" spans="1:6" s="238" customFormat="1" ht="15" x14ac:dyDescent="0.25">
      <c r="A220" s="272"/>
      <c r="B220" s="760"/>
      <c r="C220" s="262"/>
      <c r="D220" s="279"/>
      <c r="E220" s="834"/>
      <c r="F220" s="291"/>
    </row>
    <row r="221" spans="1:6" s="238" customFormat="1" ht="54.75" customHeight="1" x14ac:dyDescent="0.25">
      <c r="A221" s="271">
        <f>MAX($A$5:A220)+1</f>
        <v>13</v>
      </c>
      <c r="B221" s="760" t="s">
        <v>1900</v>
      </c>
      <c r="C221" s="262"/>
      <c r="D221" s="279"/>
      <c r="E221" s="834"/>
      <c r="F221" s="291"/>
    </row>
    <row r="222" spans="1:6" s="238" customFormat="1" x14ac:dyDescent="0.2">
      <c r="A222" s="272"/>
      <c r="B222" s="760" t="s">
        <v>1901</v>
      </c>
      <c r="C222" s="262" t="s">
        <v>119</v>
      </c>
      <c r="D222" s="279">
        <v>1</v>
      </c>
      <c r="E222" s="833"/>
      <c r="F222" s="278">
        <f>+E222*D222</f>
        <v>0</v>
      </c>
    </row>
    <row r="223" spans="1:6" s="238" customFormat="1" ht="15" x14ac:dyDescent="0.25">
      <c r="A223" s="272"/>
      <c r="B223" s="760"/>
      <c r="C223" s="262"/>
      <c r="D223" s="279"/>
      <c r="E223" s="834"/>
      <c r="F223" s="291"/>
    </row>
    <row r="224" spans="1:6" s="238" customFormat="1" ht="15" x14ac:dyDescent="0.25">
      <c r="A224" s="271">
        <f>MAX($A$5:A223)+1</f>
        <v>14</v>
      </c>
      <c r="B224" s="760" t="s">
        <v>1902</v>
      </c>
      <c r="C224" s="262"/>
      <c r="D224" s="279"/>
      <c r="E224" s="834"/>
      <c r="F224" s="291"/>
    </row>
    <row r="225" spans="1:6" s="238" customFormat="1" x14ac:dyDescent="0.2">
      <c r="B225" s="760" t="s">
        <v>1903</v>
      </c>
      <c r="C225" s="262" t="s">
        <v>119</v>
      </c>
      <c r="D225" s="279">
        <v>1</v>
      </c>
      <c r="E225" s="833"/>
      <c r="F225" s="278">
        <f>+E225*D225</f>
        <v>0</v>
      </c>
    </row>
    <row r="226" spans="1:6" s="238" customFormat="1" ht="15" x14ac:dyDescent="0.25">
      <c r="A226" s="272"/>
      <c r="B226" s="760"/>
      <c r="C226" s="262"/>
      <c r="D226" s="279"/>
      <c r="E226" s="834"/>
      <c r="F226" s="291"/>
    </row>
    <row r="227" spans="1:6" s="238" customFormat="1" ht="39" customHeight="1" x14ac:dyDescent="0.25">
      <c r="A227" s="271">
        <f>MAX($A$5:A226)+1</f>
        <v>15</v>
      </c>
      <c r="B227" s="760" t="s">
        <v>1904</v>
      </c>
      <c r="C227" s="262"/>
      <c r="D227" s="279"/>
      <c r="E227" s="834"/>
      <c r="F227" s="291"/>
    </row>
    <row r="228" spans="1:6" s="238" customFormat="1" ht="15" x14ac:dyDescent="0.25">
      <c r="A228" s="272"/>
      <c r="B228" s="760" t="s">
        <v>1905</v>
      </c>
      <c r="C228" s="262"/>
      <c r="D228" s="279"/>
      <c r="E228" s="834"/>
      <c r="F228" s="291"/>
    </row>
    <row r="229" spans="1:6" s="238" customFormat="1" ht="32.25" customHeight="1" x14ac:dyDescent="0.25">
      <c r="A229" s="272"/>
      <c r="B229" s="760" t="s">
        <v>1906</v>
      </c>
      <c r="C229" s="262"/>
      <c r="D229" s="279"/>
      <c r="E229" s="834"/>
      <c r="F229" s="291"/>
    </row>
    <row r="230" spans="1:6" s="238" customFormat="1" ht="15" x14ac:dyDescent="0.25">
      <c r="A230" s="272"/>
      <c r="B230" s="760"/>
      <c r="C230" s="262"/>
      <c r="D230" s="279"/>
      <c r="E230" s="834"/>
      <c r="F230" s="291"/>
    </row>
    <row r="231" spans="1:6" s="238" customFormat="1" ht="15" x14ac:dyDescent="0.25">
      <c r="A231" s="272"/>
      <c r="B231" s="760" t="s">
        <v>1907</v>
      </c>
      <c r="C231" s="262"/>
      <c r="D231" s="279"/>
      <c r="E231" s="834"/>
      <c r="F231" s="291"/>
    </row>
    <row r="232" spans="1:6" s="238" customFormat="1" ht="15" x14ac:dyDescent="0.25">
      <c r="A232" s="272"/>
      <c r="B232" s="760" t="s">
        <v>1908</v>
      </c>
      <c r="C232" s="262"/>
      <c r="D232" s="279"/>
      <c r="E232" s="834"/>
      <c r="F232" s="291"/>
    </row>
    <row r="233" spans="1:6" s="238" customFormat="1" ht="15" x14ac:dyDescent="0.25">
      <c r="A233" s="272"/>
      <c r="B233" s="760" t="s">
        <v>1909</v>
      </c>
      <c r="C233" s="262"/>
      <c r="D233" s="279"/>
      <c r="E233" s="834"/>
      <c r="F233" s="291"/>
    </row>
    <row r="234" spans="1:6" s="238" customFormat="1" ht="15" x14ac:dyDescent="0.25">
      <c r="A234" s="272"/>
      <c r="B234" s="760" t="s">
        <v>1910</v>
      </c>
      <c r="C234" s="262"/>
      <c r="D234" s="279"/>
      <c r="E234" s="834"/>
      <c r="F234" s="291"/>
    </row>
    <row r="235" spans="1:6" s="238" customFormat="1" x14ac:dyDescent="0.2">
      <c r="A235" s="272"/>
      <c r="B235" s="760" t="s">
        <v>1911</v>
      </c>
      <c r="C235" s="262" t="s">
        <v>119</v>
      </c>
      <c r="D235" s="279">
        <v>1</v>
      </c>
      <c r="E235" s="833"/>
      <c r="F235" s="278">
        <f>+E235*D235</f>
        <v>0</v>
      </c>
    </row>
    <row r="236" spans="1:6" s="238" customFormat="1" ht="15" x14ac:dyDescent="0.25">
      <c r="A236" s="272"/>
      <c r="B236" s="760" t="s">
        <v>1821</v>
      </c>
      <c r="C236" s="262"/>
      <c r="D236" s="279"/>
      <c r="E236" s="834"/>
      <c r="F236" s="291"/>
    </row>
    <row r="237" spans="1:6" s="238" customFormat="1" ht="15" x14ac:dyDescent="0.25">
      <c r="A237" s="272"/>
      <c r="B237" s="760" t="s">
        <v>1912</v>
      </c>
      <c r="C237" s="262"/>
      <c r="D237" s="279"/>
      <c r="E237" s="834"/>
      <c r="F237" s="291"/>
    </row>
    <row r="238" spans="1:6" s="238" customFormat="1" ht="15" x14ac:dyDescent="0.25">
      <c r="A238" s="272"/>
      <c r="B238" s="760" t="s">
        <v>1823</v>
      </c>
      <c r="C238" s="262"/>
      <c r="D238" s="279"/>
      <c r="E238" s="834"/>
      <c r="F238" s="291"/>
    </row>
    <row r="239" spans="1:6" s="238" customFormat="1" ht="15" x14ac:dyDescent="0.25">
      <c r="A239" s="272"/>
      <c r="B239" s="760"/>
      <c r="C239" s="262"/>
      <c r="D239" s="279"/>
      <c r="E239" s="834"/>
      <c r="F239" s="291"/>
    </row>
    <row r="240" spans="1:6" s="238" customFormat="1" ht="15" x14ac:dyDescent="0.25">
      <c r="A240" s="272"/>
      <c r="B240" s="760" t="s">
        <v>1913</v>
      </c>
      <c r="C240" s="262"/>
      <c r="D240" s="279"/>
      <c r="E240" s="834"/>
      <c r="F240" s="291"/>
    </row>
    <row r="241" spans="1:6" s="238" customFormat="1" ht="15" x14ac:dyDescent="0.25">
      <c r="A241" s="272"/>
      <c r="B241" s="760" t="s">
        <v>1914</v>
      </c>
      <c r="C241" s="262"/>
      <c r="D241" s="279"/>
      <c r="E241" s="834"/>
      <c r="F241" s="291"/>
    </row>
    <row r="242" spans="1:6" s="238" customFormat="1" ht="15" x14ac:dyDescent="0.25">
      <c r="A242" s="272"/>
      <c r="B242" s="760" t="s">
        <v>1915</v>
      </c>
      <c r="C242" s="262"/>
      <c r="D242" s="279"/>
      <c r="E242" s="834"/>
      <c r="F242" s="291"/>
    </row>
    <row r="243" spans="1:6" s="238" customFormat="1" ht="15" x14ac:dyDescent="0.25">
      <c r="A243" s="272"/>
      <c r="B243" s="760" t="s">
        <v>1910</v>
      </c>
      <c r="C243" s="262"/>
      <c r="D243" s="279"/>
      <c r="E243" s="834"/>
      <c r="F243" s="291"/>
    </row>
    <row r="244" spans="1:6" s="238" customFormat="1" x14ac:dyDescent="0.2">
      <c r="A244" s="272"/>
      <c r="B244" s="760" t="s">
        <v>1911</v>
      </c>
      <c r="C244" s="262" t="s">
        <v>119</v>
      </c>
      <c r="D244" s="279">
        <v>1</v>
      </c>
      <c r="E244" s="833"/>
      <c r="F244" s="278">
        <f>+E244*D244</f>
        <v>0</v>
      </c>
    </row>
    <row r="245" spans="1:6" s="238" customFormat="1" ht="15" x14ac:dyDescent="0.25">
      <c r="A245" s="272"/>
      <c r="B245" s="760" t="s">
        <v>1821</v>
      </c>
      <c r="C245" s="262"/>
      <c r="D245" s="279"/>
      <c r="E245" s="834"/>
      <c r="F245" s="291"/>
    </row>
    <row r="246" spans="1:6" s="238" customFormat="1" ht="15" x14ac:dyDescent="0.25">
      <c r="A246" s="272"/>
      <c r="B246" s="760" t="s">
        <v>1916</v>
      </c>
      <c r="C246" s="262"/>
      <c r="D246" s="279"/>
      <c r="E246" s="834"/>
      <c r="F246" s="291"/>
    </row>
    <row r="247" spans="1:6" s="238" customFormat="1" ht="15" x14ac:dyDescent="0.25">
      <c r="A247" s="272"/>
      <c r="B247" s="760" t="s">
        <v>1823</v>
      </c>
      <c r="C247" s="262"/>
      <c r="D247" s="279"/>
      <c r="E247" s="834"/>
      <c r="F247" s="291"/>
    </row>
    <row r="248" spans="1:6" s="238" customFormat="1" ht="15" x14ac:dyDescent="0.25">
      <c r="A248" s="272"/>
      <c r="B248" s="760"/>
      <c r="C248" s="262"/>
      <c r="D248" s="279"/>
      <c r="E248" s="834"/>
      <c r="F248" s="291"/>
    </row>
    <row r="249" spans="1:6" s="238" customFormat="1" ht="15" x14ac:dyDescent="0.25">
      <c r="A249" s="272"/>
      <c r="B249" s="760" t="s">
        <v>1917</v>
      </c>
      <c r="C249" s="262"/>
      <c r="D249" s="279"/>
      <c r="E249" s="834"/>
      <c r="F249" s="291"/>
    </row>
    <row r="250" spans="1:6" s="238" customFormat="1" ht="15" x14ac:dyDescent="0.25">
      <c r="A250" s="272"/>
      <c r="B250" s="760" t="s">
        <v>1918</v>
      </c>
      <c r="C250" s="262"/>
      <c r="D250" s="279"/>
      <c r="E250" s="834"/>
      <c r="F250" s="291"/>
    </row>
    <row r="251" spans="1:6" s="238" customFormat="1" ht="15" x14ac:dyDescent="0.25">
      <c r="A251" s="272"/>
      <c r="B251" s="760" t="s">
        <v>1915</v>
      </c>
      <c r="C251" s="262"/>
      <c r="D251" s="279"/>
      <c r="E251" s="834"/>
      <c r="F251" s="291"/>
    </row>
    <row r="252" spans="1:6" s="238" customFormat="1" ht="15" x14ac:dyDescent="0.25">
      <c r="A252" s="272"/>
      <c r="B252" s="760" t="s">
        <v>1910</v>
      </c>
      <c r="C252" s="262"/>
      <c r="D252" s="279"/>
      <c r="E252" s="834"/>
      <c r="F252" s="291"/>
    </row>
    <row r="253" spans="1:6" s="238" customFormat="1" x14ac:dyDescent="0.2">
      <c r="A253" s="272"/>
      <c r="B253" s="760" t="s">
        <v>1911</v>
      </c>
      <c r="C253" s="262" t="s">
        <v>119</v>
      </c>
      <c r="D253" s="279">
        <v>1</v>
      </c>
      <c r="E253" s="833"/>
      <c r="F253" s="278">
        <f>+E253*D253</f>
        <v>0</v>
      </c>
    </row>
    <row r="254" spans="1:6" s="238" customFormat="1" ht="15" x14ac:dyDescent="0.25">
      <c r="A254" s="272"/>
      <c r="B254" s="760" t="s">
        <v>1821</v>
      </c>
      <c r="C254" s="262"/>
      <c r="D254" s="279"/>
      <c r="E254" s="834"/>
      <c r="F254" s="291"/>
    </row>
    <row r="255" spans="1:6" s="238" customFormat="1" ht="15" x14ac:dyDescent="0.25">
      <c r="A255" s="272"/>
      <c r="B255" s="760" t="s">
        <v>1916</v>
      </c>
      <c r="C255" s="262"/>
      <c r="D255" s="279"/>
      <c r="E255" s="834"/>
      <c r="F255" s="291"/>
    </row>
    <row r="256" spans="1:6" s="238" customFormat="1" ht="15" x14ac:dyDescent="0.25">
      <c r="A256" s="272"/>
      <c r="B256" s="760" t="s">
        <v>1823</v>
      </c>
      <c r="C256" s="262"/>
      <c r="D256" s="279"/>
      <c r="E256" s="834"/>
      <c r="F256" s="291"/>
    </row>
    <row r="257" spans="1:6" s="238" customFormat="1" ht="15" x14ac:dyDescent="0.25">
      <c r="A257" s="272"/>
      <c r="B257" s="760"/>
      <c r="C257" s="262"/>
      <c r="D257" s="279"/>
      <c r="E257" s="834"/>
      <c r="F257" s="291"/>
    </row>
    <row r="258" spans="1:6" s="238" customFormat="1" ht="15" x14ac:dyDescent="0.25">
      <c r="A258" s="272"/>
      <c r="B258" s="760" t="s">
        <v>1919</v>
      </c>
      <c r="C258" s="262"/>
      <c r="D258" s="279"/>
      <c r="E258" s="834"/>
      <c r="F258" s="291"/>
    </row>
    <row r="259" spans="1:6" s="238" customFormat="1" ht="15" x14ac:dyDescent="0.25">
      <c r="A259" s="272"/>
      <c r="B259" s="760" t="s">
        <v>1920</v>
      </c>
      <c r="C259" s="262"/>
      <c r="D259" s="279"/>
      <c r="E259" s="834"/>
      <c r="F259" s="291"/>
    </row>
    <row r="260" spans="1:6" s="238" customFormat="1" ht="15" x14ac:dyDescent="0.25">
      <c r="A260" s="272"/>
      <c r="B260" s="760" t="s">
        <v>1921</v>
      </c>
      <c r="C260" s="262"/>
      <c r="D260" s="279"/>
      <c r="E260" s="834"/>
      <c r="F260" s="291"/>
    </row>
    <row r="261" spans="1:6" s="238" customFormat="1" ht="15" x14ac:dyDescent="0.25">
      <c r="A261" s="272"/>
      <c r="B261" s="760" t="s">
        <v>1922</v>
      </c>
      <c r="C261" s="262"/>
      <c r="D261" s="279"/>
      <c r="E261" s="834"/>
      <c r="F261" s="291"/>
    </row>
    <row r="262" spans="1:6" s="238" customFormat="1" x14ac:dyDescent="0.2">
      <c r="A262" s="272"/>
      <c r="B262" s="760" t="s">
        <v>1911</v>
      </c>
      <c r="C262" s="262" t="s">
        <v>119</v>
      </c>
      <c r="D262" s="279">
        <v>1</v>
      </c>
      <c r="E262" s="833"/>
      <c r="F262" s="278">
        <f>+E262*D262</f>
        <v>0</v>
      </c>
    </row>
    <row r="263" spans="1:6" s="238" customFormat="1" ht="15" x14ac:dyDescent="0.25">
      <c r="A263" s="272"/>
      <c r="B263" s="760" t="s">
        <v>1821</v>
      </c>
      <c r="C263" s="262"/>
      <c r="D263" s="279"/>
      <c r="E263" s="834"/>
      <c r="F263" s="291"/>
    </row>
    <row r="264" spans="1:6" s="238" customFormat="1" ht="15" x14ac:dyDescent="0.25">
      <c r="A264" s="272"/>
      <c r="B264" s="760" t="s">
        <v>1923</v>
      </c>
      <c r="C264" s="262"/>
      <c r="D264" s="279"/>
      <c r="E264" s="834"/>
      <c r="F264" s="291"/>
    </row>
    <row r="265" spans="1:6" s="238" customFormat="1" ht="15" x14ac:dyDescent="0.25">
      <c r="A265" s="272"/>
      <c r="B265" s="760" t="s">
        <v>1823</v>
      </c>
      <c r="C265" s="262"/>
      <c r="D265" s="279"/>
      <c r="E265" s="834"/>
      <c r="F265" s="291"/>
    </row>
    <row r="266" spans="1:6" s="238" customFormat="1" ht="15" x14ac:dyDescent="0.25">
      <c r="A266" s="272"/>
      <c r="B266" s="760"/>
      <c r="C266" s="262"/>
      <c r="D266" s="279"/>
      <c r="E266" s="834"/>
      <c r="F266" s="291"/>
    </row>
    <row r="267" spans="1:6" s="238" customFormat="1" ht="50.25" customHeight="1" x14ac:dyDescent="0.25">
      <c r="A267" s="271">
        <f>MAX($A$5:A266)+1</f>
        <v>16</v>
      </c>
      <c r="B267" s="760" t="s">
        <v>1924</v>
      </c>
      <c r="C267" s="262"/>
      <c r="D267" s="279"/>
      <c r="E267" s="834"/>
      <c r="F267" s="291"/>
    </row>
    <row r="268" spans="1:6" s="238" customFormat="1" ht="51.75" customHeight="1" x14ac:dyDescent="0.25">
      <c r="A268" s="272"/>
      <c r="B268" s="760" t="s">
        <v>1925</v>
      </c>
      <c r="C268" s="262"/>
      <c r="D268" s="279"/>
      <c r="E268" s="834"/>
      <c r="F268" s="291"/>
    </row>
    <row r="269" spans="1:6" s="238" customFormat="1" ht="15" x14ac:dyDescent="0.25">
      <c r="A269" s="272"/>
      <c r="B269" s="760" t="s">
        <v>1905</v>
      </c>
      <c r="C269" s="262"/>
      <c r="D269" s="279"/>
      <c r="E269" s="834"/>
      <c r="F269" s="291"/>
    </row>
    <row r="270" spans="1:6" s="238" customFormat="1" ht="33" customHeight="1" x14ac:dyDescent="0.25">
      <c r="A270" s="272"/>
      <c r="B270" s="760" t="s">
        <v>1906</v>
      </c>
      <c r="C270" s="262"/>
      <c r="D270" s="279"/>
      <c r="E270" s="834"/>
      <c r="F270" s="291"/>
    </row>
    <row r="271" spans="1:6" s="238" customFormat="1" ht="15" x14ac:dyDescent="0.25">
      <c r="A271" s="272"/>
      <c r="B271" s="760"/>
      <c r="C271" s="262"/>
      <c r="D271" s="279"/>
      <c r="E271" s="834"/>
      <c r="F271" s="291"/>
    </row>
    <row r="272" spans="1:6" s="238" customFormat="1" ht="15" x14ac:dyDescent="0.25">
      <c r="A272" s="272"/>
      <c r="B272" s="760" t="s">
        <v>1926</v>
      </c>
      <c r="C272" s="262"/>
      <c r="D272" s="279"/>
      <c r="E272" s="834"/>
      <c r="F272" s="291"/>
    </row>
    <row r="273" spans="1:6" s="238" customFormat="1" ht="15" x14ac:dyDescent="0.25">
      <c r="A273" s="272"/>
      <c r="B273" s="760" t="s">
        <v>1927</v>
      </c>
      <c r="C273" s="262"/>
      <c r="D273" s="279"/>
      <c r="E273" s="834"/>
      <c r="F273" s="291"/>
    </row>
    <row r="274" spans="1:6" s="238" customFormat="1" ht="15" x14ac:dyDescent="0.25">
      <c r="A274" s="272"/>
      <c r="B274" s="760" t="s">
        <v>1928</v>
      </c>
      <c r="C274" s="262"/>
      <c r="D274" s="279"/>
      <c r="E274" s="834"/>
      <c r="F274" s="291"/>
    </row>
    <row r="275" spans="1:6" s="238" customFormat="1" ht="15" x14ac:dyDescent="0.25">
      <c r="A275" s="272"/>
      <c r="B275" s="760" t="s">
        <v>1910</v>
      </c>
      <c r="C275" s="262"/>
      <c r="D275" s="279"/>
      <c r="E275" s="834"/>
      <c r="F275" s="291"/>
    </row>
    <row r="276" spans="1:6" s="238" customFormat="1" x14ac:dyDescent="0.2">
      <c r="A276" s="272"/>
      <c r="B276" s="760" t="s">
        <v>1929</v>
      </c>
      <c r="C276" s="262" t="s">
        <v>119</v>
      </c>
      <c r="D276" s="279">
        <v>1</v>
      </c>
      <c r="E276" s="833"/>
      <c r="F276" s="278">
        <f>+E276*D276</f>
        <v>0</v>
      </c>
    </row>
    <row r="277" spans="1:6" s="238" customFormat="1" ht="15" x14ac:dyDescent="0.25">
      <c r="A277" s="272"/>
      <c r="B277" s="760" t="s">
        <v>1821</v>
      </c>
      <c r="C277" s="262"/>
      <c r="D277" s="279"/>
      <c r="E277" s="834"/>
      <c r="F277" s="291"/>
    </row>
    <row r="278" spans="1:6" s="238" customFormat="1" ht="15" x14ac:dyDescent="0.25">
      <c r="A278" s="272"/>
      <c r="B278" s="760" t="s">
        <v>1930</v>
      </c>
      <c r="C278" s="262"/>
      <c r="D278" s="279"/>
      <c r="E278" s="834"/>
      <c r="F278" s="291"/>
    </row>
    <row r="279" spans="1:6" s="238" customFormat="1" ht="15" x14ac:dyDescent="0.25">
      <c r="A279" s="272"/>
      <c r="B279" s="760" t="s">
        <v>1823</v>
      </c>
      <c r="C279" s="262"/>
      <c r="D279" s="279"/>
      <c r="E279" s="834"/>
      <c r="F279" s="291"/>
    </row>
    <row r="280" spans="1:6" s="238" customFormat="1" ht="15" x14ac:dyDescent="0.25">
      <c r="A280" s="272"/>
      <c r="B280" s="760"/>
      <c r="C280" s="262"/>
      <c r="D280" s="279"/>
      <c r="E280" s="834"/>
      <c r="F280" s="291"/>
    </row>
    <row r="281" spans="1:6" s="238" customFormat="1" ht="15" x14ac:dyDescent="0.25">
      <c r="A281" s="272"/>
      <c r="B281" s="760" t="s">
        <v>1931</v>
      </c>
      <c r="C281" s="262"/>
      <c r="D281" s="279"/>
      <c r="E281" s="834"/>
      <c r="F281" s="291"/>
    </row>
    <row r="282" spans="1:6" s="238" customFormat="1" ht="15" x14ac:dyDescent="0.25">
      <c r="A282" s="272"/>
      <c r="B282" s="760" t="s">
        <v>1932</v>
      </c>
      <c r="C282" s="262"/>
      <c r="D282" s="279"/>
      <c r="E282" s="834"/>
      <c r="F282" s="291"/>
    </row>
    <row r="283" spans="1:6" s="238" customFormat="1" ht="15" x14ac:dyDescent="0.25">
      <c r="A283" s="272"/>
      <c r="B283" s="760" t="s">
        <v>1933</v>
      </c>
      <c r="C283" s="262"/>
      <c r="D283" s="279"/>
      <c r="E283" s="834"/>
      <c r="F283" s="291"/>
    </row>
    <row r="284" spans="1:6" s="238" customFormat="1" ht="15" x14ac:dyDescent="0.25">
      <c r="A284" s="272"/>
      <c r="B284" s="760" t="s">
        <v>1934</v>
      </c>
      <c r="C284" s="262"/>
      <c r="D284" s="279"/>
      <c r="E284" s="834"/>
      <c r="F284" s="291"/>
    </row>
    <row r="285" spans="1:6" s="238" customFormat="1" x14ac:dyDescent="0.2">
      <c r="A285" s="272"/>
      <c r="B285" s="760" t="s">
        <v>1929</v>
      </c>
      <c r="C285" s="262" t="s">
        <v>119</v>
      </c>
      <c r="D285" s="279">
        <v>1</v>
      </c>
      <c r="E285" s="833"/>
      <c r="F285" s="278">
        <f>+E285*D285</f>
        <v>0</v>
      </c>
    </row>
    <row r="286" spans="1:6" s="238" customFormat="1" ht="15" x14ac:dyDescent="0.25">
      <c r="A286" s="272"/>
      <c r="B286" s="760" t="s">
        <v>1821</v>
      </c>
      <c r="C286" s="262"/>
      <c r="D286" s="279"/>
      <c r="E286" s="834"/>
      <c r="F286" s="291"/>
    </row>
    <row r="287" spans="1:6" s="238" customFormat="1" ht="15" x14ac:dyDescent="0.25">
      <c r="A287" s="272"/>
      <c r="B287" s="760" t="s">
        <v>1935</v>
      </c>
      <c r="C287" s="262"/>
      <c r="D287" s="279"/>
      <c r="E287" s="834"/>
      <c r="F287" s="291"/>
    </row>
    <row r="288" spans="1:6" s="238" customFormat="1" ht="15" x14ac:dyDescent="0.25">
      <c r="A288" s="272"/>
      <c r="B288" s="760" t="s">
        <v>1823</v>
      </c>
      <c r="C288" s="262"/>
      <c r="D288" s="279"/>
      <c r="E288" s="834"/>
      <c r="F288" s="291"/>
    </row>
    <row r="289" spans="1:6" s="238" customFormat="1" ht="15" x14ac:dyDescent="0.25">
      <c r="A289" s="272"/>
      <c r="B289" s="760"/>
      <c r="C289" s="262"/>
      <c r="D289" s="279"/>
      <c r="E289" s="834"/>
      <c r="F289" s="291"/>
    </row>
    <row r="290" spans="1:6" s="238" customFormat="1" ht="15" x14ac:dyDescent="0.25">
      <c r="A290" s="272"/>
      <c r="B290" s="760" t="s">
        <v>1936</v>
      </c>
      <c r="C290" s="262"/>
      <c r="D290" s="279"/>
      <c r="E290" s="834"/>
      <c r="F290" s="291"/>
    </row>
    <row r="291" spans="1:6" s="238" customFormat="1" ht="15" x14ac:dyDescent="0.25">
      <c r="A291" s="272"/>
      <c r="B291" s="760" t="s">
        <v>1937</v>
      </c>
      <c r="C291" s="262"/>
      <c r="D291" s="279"/>
      <c r="E291" s="834"/>
      <c r="F291" s="291"/>
    </row>
    <row r="292" spans="1:6" s="238" customFormat="1" ht="15" x14ac:dyDescent="0.25">
      <c r="A292" s="272"/>
      <c r="B292" s="760" t="s">
        <v>1938</v>
      </c>
      <c r="C292" s="262"/>
      <c r="D292" s="279"/>
      <c r="E292" s="834"/>
      <c r="F292" s="291"/>
    </row>
    <row r="293" spans="1:6" s="238" customFormat="1" ht="15" x14ac:dyDescent="0.25">
      <c r="A293" s="272"/>
      <c r="B293" s="760" t="s">
        <v>1939</v>
      </c>
      <c r="C293" s="262"/>
      <c r="D293" s="279"/>
      <c r="E293" s="834"/>
      <c r="F293" s="291"/>
    </row>
    <row r="294" spans="1:6" s="238" customFormat="1" x14ac:dyDescent="0.2">
      <c r="A294" s="272"/>
      <c r="B294" s="760" t="s">
        <v>1929</v>
      </c>
      <c r="C294" s="262" t="s">
        <v>119</v>
      </c>
      <c r="D294" s="279">
        <v>1</v>
      </c>
      <c r="E294" s="833"/>
      <c r="F294" s="278">
        <f>+E294*D294</f>
        <v>0</v>
      </c>
    </row>
    <row r="295" spans="1:6" s="238" customFormat="1" ht="15" x14ac:dyDescent="0.25">
      <c r="A295" s="272"/>
      <c r="B295" s="760" t="s">
        <v>1821</v>
      </c>
      <c r="C295" s="262"/>
      <c r="D295" s="279"/>
      <c r="E295" s="834"/>
      <c r="F295" s="291"/>
    </row>
    <row r="296" spans="1:6" s="238" customFormat="1" ht="15" x14ac:dyDescent="0.25">
      <c r="A296" s="272"/>
      <c r="B296" s="760" t="s">
        <v>1940</v>
      </c>
      <c r="C296" s="262"/>
      <c r="D296" s="279"/>
      <c r="E296" s="834"/>
      <c r="F296" s="291"/>
    </row>
    <row r="297" spans="1:6" s="238" customFormat="1" ht="15" x14ac:dyDescent="0.25">
      <c r="A297" s="272"/>
      <c r="B297" s="760" t="s">
        <v>1823</v>
      </c>
      <c r="C297" s="262"/>
      <c r="D297" s="279"/>
      <c r="E297" s="834"/>
      <c r="F297" s="291"/>
    </row>
    <row r="298" spans="1:6" s="238" customFormat="1" ht="15" x14ac:dyDescent="0.25">
      <c r="A298" s="272"/>
      <c r="B298" s="760"/>
      <c r="C298" s="262"/>
      <c r="D298" s="279"/>
      <c r="E298" s="834"/>
      <c r="F298" s="291"/>
    </row>
    <row r="299" spans="1:6" s="238" customFormat="1" ht="31.5" customHeight="1" x14ac:dyDescent="0.25">
      <c r="A299" s="271">
        <f>MAX($A$5:A298)+1</f>
        <v>17</v>
      </c>
      <c r="B299" s="760" t="s">
        <v>1941</v>
      </c>
      <c r="C299" s="262"/>
      <c r="D299" s="279"/>
      <c r="E299" s="834"/>
      <c r="F299" s="291"/>
    </row>
    <row r="300" spans="1:6" s="238" customFormat="1" x14ac:dyDescent="0.2">
      <c r="A300" s="272"/>
      <c r="B300" s="760" t="s">
        <v>1942</v>
      </c>
      <c r="C300" s="262" t="s">
        <v>38</v>
      </c>
      <c r="D300" s="279">
        <v>1</v>
      </c>
      <c r="E300" s="833"/>
      <c r="F300" s="278">
        <f>+E300*D300</f>
        <v>0</v>
      </c>
    </row>
    <row r="301" spans="1:6" s="238" customFormat="1" ht="15" x14ac:dyDescent="0.25">
      <c r="A301" s="272"/>
      <c r="B301" s="760" t="s">
        <v>1821</v>
      </c>
      <c r="C301" s="262"/>
      <c r="D301" s="279"/>
      <c r="E301" s="834"/>
      <c r="F301" s="291"/>
    </row>
    <row r="302" spans="1:6" s="238" customFormat="1" ht="15" x14ac:dyDescent="0.25">
      <c r="A302" s="272"/>
      <c r="B302" s="760" t="s">
        <v>1943</v>
      </c>
      <c r="C302" s="262"/>
      <c r="D302" s="279"/>
      <c r="E302" s="834"/>
      <c r="F302" s="291"/>
    </row>
    <row r="303" spans="1:6" s="238" customFormat="1" ht="15" x14ac:dyDescent="0.25">
      <c r="A303" s="272"/>
      <c r="B303" s="760" t="s">
        <v>1823</v>
      </c>
      <c r="C303" s="262"/>
      <c r="D303" s="279"/>
      <c r="E303" s="834"/>
      <c r="F303" s="291"/>
    </row>
    <row r="304" spans="1:6" s="238" customFormat="1" ht="15" x14ac:dyDescent="0.25">
      <c r="A304" s="272"/>
      <c r="B304" s="760"/>
      <c r="C304" s="262"/>
      <c r="D304" s="279"/>
      <c r="E304" s="834"/>
      <c r="F304" s="291"/>
    </row>
    <row r="305" spans="1:6" s="238" customFormat="1" ht="34.5" customHeight="1" x14ac:dyDescent="0.25">
      <c r="A305" s="271">
        <f>MAX($A$5:A304)+1</f>
        <v>18</v>
      </c>
      <c r="B305" s="760" t="s">
        <v>1944</v>
      </c>
      <c r="C305" s="262"/>
      <c r="D305" s="279"/>
      <c r="E305" s="834"/>
      <c r="F305" s="291"/>
    </row>
    <row r="306" spans="1:6" s="238" customFormat="1" x14ac:dyDescent="0.2">
      <c r="A306" s="272"/>
      <c r="B306" s="760" t="s">
        <v>1945</v>
      </c>
      <c r="C306" s="262" t="s">
        <v>38</v>
      </c>
      <c r="D306" s="279">
        <v>1</v>
      </c>
      <c r="E306" s="833"/>
      <c r="F306" s="278">
        <f>+E306*D306</f>
        <v>0</v>
      </c>
    </row>
    <row r="307" spans="1:6" s="238" customFormat="1" ht="15" x14ac:dyDescent="0.25">
      <c r="A307" s="272"/>
      <c r="B307" s="760" t="s">
        <v>1821</v>
      </c>
      <c r="C307" s="262"/>
      <c r="D307" s="279"/>
      <c r="E307" s="834"/>
      <c r="F307" s="291"/>
    </row>
    <row r="308" spans="1:6" s="238" customFormat="1" ht="15" x14ac:dyDescent="0.25">
      <c r="A308" s="272"/>
      <c r="B308" s="760" t="s">
        <v>1946</v>
      </c>
      <c r="C308" s="262"/>
      <c r="D308" s="279"/>
      <c r="E308" s="834"/>
      <c r="F308" s="291"/>
    </row>
    <row r="309" spans="1:6" s="238" customFormat="1" ht="15" x14ac:dyDescent="0.25">
      <c r="A309" s="272"/>
      <c r="B309" s="760" t="s">
        <v>1823</v>
      </c>
      <c r="C309" s="262"/>
      <c r="D309" s="279"/>
      <c r="E309" s="834"/>
      <c r="F309" s="291"/>
    </row>
    <row r="310" spans="1:6" s="238" customFormat="1" ht="15" x14ac:dyDescent="0.25">
      <c r="A310" s="272"/>
      <c r="B310" s="760"/>
      <c r="C310" s="262"/>
      <c r="D310" s="279"/>
      <c r="E310" s="834"/>
      <c r="F310" s="291"/>
    </row>
    <row r="311" spans="1:6" s="238" customFormat="1" x14ac:dyDescent="0.2">
      <c r="A311" s="272"/>
      <c r="B311" s="760" t="s">
        <v>1947</v>
      </c>
      <c r="C311" s="262" t="s">
        <v>38</v>
      </c>
      <c r="D311" s="279">
        <v>1</v>
      </c>
      <c r="E311" s="833"/>
      <c r="F311" s="278">
        <f>+E311*D311</f>
        <v>0</v>
      </c>
    </row>
    <row r="312" spans="1:6" s="238" customFormat="1" ht="15" x14ac:dyDescent="0.25">
      <c r="A312" s="272"/>
      <c r="B312" s="760" t="s">
        <v>1821</v>
      </c>
      <c r="C312" s="262"/>
      <c r="D312" s="279"/>
      <c r="E312" s="834"/>
      <c r="F312" s="291"/>
    </row>
    <row r="313" spans="1:6" s="238" customFormat="1" ht="15" x14ac:dyDescent="0.25">
      <c r="A313" s="272"/>
      <c r="B313" s="760" t="s">
        <v>1946</v>
      </c>
      <c r="C313" s="262"/>
      <c r="D313" s="279"/>
      <c r="E313" s="834"/>
      <c r="F313" s="291"/>
    </row>
    <row r="314" spans="1:6" s="238" customFormat="1" ht="15" x14ac:dyDescent="0.25">
      <c r="A314" s="272"/>
      <c r="B314" s="760" t="s">
        <v>1823</v>
      </c>
      <c r="C314" s="262"/>
      <c r="D314" s="279"/>
      <c r="E314" s="834"/>
      <c r="F314" s="291"/>
    </row>
    <row r="315" spans="1:6" s="238" customFormat="1" ht="15" x14ac:dyDescent="0.25">
      <c r="A315" s="272"/>
      <c r="B315" s="760"/>
      <c r="C315" s="262"/>
      <c r="D315" s="279"/>
      <c r="E315" s="834"/>
      <c r="F315" s="291"/>
    </row>
    <row r="316" spans="1:6" s="238" customFormat="1" x14ac:dyDescent="0.2">
      <c r="A316" s="272"/>
      <c r="B316" s="760" t="s">
        <v>1948</v>
      </c>
      <c r="C316" s="262" t="s">
        <v>38</v>
      </c>
      <c r="D316" s="279">
        <v>1</v>
      </c>
      <c r="E316" s="833"/>
      <c r="F316" s="278">
        <f>+E316*D316</f>
        <v>0</v>
      </c>
    </row>
    <row r="317" spans="1:6" s="238" customFormat="1" ht="15" x14ac:dyDescent="0.25">
      <c r="A317" s="272"/>
      <c r="B317" s="760" t="s">
        <v>1821</v>
      </c>
      <c r="C317" s="262"/>
      <c r="D317" s="279"/>
      <c r="E317" s="834"/>
      <c r="F317" s="291"/>
    </row>
    <row r="318" spans="1:6" s="238" customFormat="1" ht="15" x14ac:dyDescent="0.25">
      <c r="A318" s="272"/>
      <c r="B318" s="760" t="s">
        <v>1949</v>
      </c>
      <c r="C318" s="262"/>
      <c r="D318" s="279"/>
      <c r="E318" s="834"/>
      <c r="F318" s="291"/>
    </row>
    <row r="319" spans="1:6" s="238" customFormat="1" ht="15" x14ac:dyDescent="0.25">
      <c r="A319" s="272"/>
      <c r="B319" s="760" t="s">
        <v>1823</v>
      </c>
      <c r="C319" s="262"/>
      <c r="D319" s="279"/>
      <c r="E319" s="834"/>
      <c r="F319" s="291"/>
    </row>
    <row r="320" spans="1:6" s="238" customFormat="1" ht="15" x14ac:dyDescent="0.25">
      <c r="A320" s="272"/>
      <c r="B320" s="760"/>
      <c r="C320" s="262"/>
      <c r="D320" s="279"/>
      <c r="E320" s="834"/>
      <c r="F320" s="291"/>
    </row>
    <row r="321" spans="1:6" s="238" customFormat="1" x14ac:dyDescent="0.2">
      <c r="A321" s="272"/>
      <c r="B321" s="760" t="s">
        <v>1950</v>
      </c>
      <c r="C321" s="262" t="s">
        <v>38</v>
      </c>
      <c r="D321" s="279">
        <v>2</v>
      </c>
      <c r="E321" s="833"/>
      <c r="F321" s="278">
        <f>+E321*D321</f>
        <v>0</v>
      </c>
    </row>
    <row r="322" spans="1:6" s="238" customFormat="1" ht="15" x14ac:dyDescent="0.25">
      <c r="A322" s="272"/>
      <c r="B322" s="760" t="s">
        <v>1821</v>
      </c>
      <c r="C322" s="262"/>
      <c r="D322" s="279"/>
      <c r="E322" s="834"/>
      <c r="F322" s="291"/>
    </row>
    <row r="323" spans="1:6" s="238" customFormat="1" ht="15" x14ac:dyDescent="0.25">
      <c r="A323" s="272"/>
      <c r="B323" s="760" t="s">
        <v>1949</v>
      </c>
      <c r="C323" s="262"/>
      <c r="D323" s="279"/>
      <c r="E323" s="834"/>
      <c r="F323" s="291"/>
    </row>
    <row r="324" spans="1:6" s="238" customFormat="1" ht="15" x14ac:dyDescent="0.25">
      <c r="A324" s="272"/>
      <c r="B324" s="760" t="s">
        <v>1823</v>
      </c>
      <c r="C324" s="262"/>
      <c r="D324" s="279"/>
      <c r="E324" s="834"/>
      <c r="F324" s="291"/>
    </row>
    <row r="325" spans="1:6" s="238" customFormat="1" ht="15" x14ac:dyDescent="0.25">
      <c r="A325" s="272"/>
      <c r="B325" s="760"/>
      <c r="C325" s="262"/>
      <c r="D325" s="279"/>
      <c r="E325" s="834"/>
      <c r="F325" s="291"/>
    </row>
    <row r="326" spans="1:6" s="238" customFormat="1" ht="48" customHeight="1" x14ac:dyDescent="0.25">
      <c r="A326" s="271">
        <f>MAX($A$5:A325)+1</f>
        <v>19</v>
      </c>
      <c r="B326" s="760" t="s">
        <v>1951</v>
      </c>
      <c r="C326" s="262"/>
      <c r="D326" s="279"/>
      <c r="E326" s="834"/>
      <c r="F326" s="291"/>
    </row>
    <row r="327" spans="1:6" s="238" customFormat="1" ht="15" x14ac:dyDescent="0.25">
      <c r="A327" s="272"/>
      <c r="B327" s="760" t="s">
        <v>1952</v>
      </c>
      <c r="C327" s="262"/>
      <c r="D327" s="279"/>
      <c r="E327" s="834"/>
      <c r="F327" s="291"/>
    </row>
    <row r="328" spans="1:6" s="238" customFormat="1" ht="15" x14ac:dyDescent="0.25">
      <c r="A328" s="272"/>
      <c r="B328" s="760" t="s">
        <v>1953</v>
      </c>
      <c r="C328" s="262"/>
      <c r="D328" s="279"/>
      <c r="E328" s="834"/>
      <c r="F328" s="291"/>
    </row>
    <row r="329" spans="1:6" s="238" customFormat="1" ht="15" x14ac:dyDescent="0.25">
      <c r="A329" s="272"/>
      <c r="B329" s="760" t="s">
        <v>1954</v>
      </c>
      <c r="C329" s="262"/>
      <c r="D329" s="279"/>
      <c r="E329" s="834"/>
      <c r="F329" s="291"/>
    </row>
    <row r="330" spans="1:6" s="238" customFormat="1" ht="15" x14ac:dyDescent="0.25">
      <c r="A330" s="272"/>
      <c r="B330" s="760" t="s">
        <v>1955</v>
      </c>
      <c r="C330" s="262"/>
      <c r="D330" s="279"/>
      <c r="E330" s="834"/>
      <c r="F330" s="291"/>
    </row>
    <row r="331" spans="1:6" s="238" customFormat="1" ht="60" customHeight="1" x14ac:dyDescent="0.25">
      <c r="A331" s="272"/>
      <c r="B331" s="760" t="s">
        <v>1956</v>
      </c>
      <c r="C331" s="262"/>
      <c r="D331" s="279"/>
      <c r="E331" s="834"/>
      <c r="F331" s="291"/>
    </row>
    <row r="332" spans="1:6" s="238" customFormat="1" x14ac:dyDescent="0.2">
      <c r="A332" s="272"/>
      <c r="B332" s="760" t="s">
        <v>1957</v>
      </c>
      <c r="C332" s="262" t="s">
        <v>1825</v>
      </c>
      <c r="D332" s="279">
        <v>2</v>
      </c>
      <c r="E332" s="833"/>
      <c r="F332" s="278">
        <f>+E332*D332</f>
        <v>0</v>
      </c>
    </row>
    <row r="333" spans="1:6" s="238" customFormat="1" ht="15" x14ac:dyDescent="0.25">
      <c r="A333" s="272"/>
      <c r="B333" s="760"/>
      <c r="C333" s="262"/>
      <c r="D333" s="279"/>
      <c r="E333" s="834"/>
      <c r="F333" s="291"/>
    </row>
    <row r="334" spans="1:6" s="238" customFormat="1" ht="75" customHeight="1" x14ac:dyDescent="0.2">
      <c r="A334" s="271">
        <f>MAX($A$5:A333)+1</f>
        <v>20</v>
      </c>
      <c r="B334" s="760" t="s">
        <v>1958</v>
      </c>
      <c r="C334" s="262" t="s">
        <v>119</v>
      </c>
      <c r="D334" s="279">
        <v>1</v>
      </c>
      <c r="E334" s="833"/>
      <c r="F334" s="278">
        <f>+E334*D334</f>
        <v>0</v>
      </c>
    </row>
    <row r="335" spans="1:6" s="238" customFormat="1" ht="15" x14ac:dyDescent="0.25">
      <c r="A335" s="272"/>
      <c r="B335" s="760" t="s">
        <v>1821</v>
      </c>
      <c r="C335" s="262"/>
      <c r="D335" s="279"/>
      <c r="E335" s="834"/>
      <c r="F335" s="291"/>
    </row>
    <row r="336" spans="1:6" s="238" customFormat="1" ht="15" x14ac:dyDescent="0.25">
      <c r="A336" s="272"/>
      <c r="B336" s="760" t="s">
        <v>1959</v>
      </c>
      <c r="C336" s="262"/>
      <c r="D336" s="279"/>
      <c r="E336" s="834"/>
      <c r="F336" s="291"/>
    </row>
    <row r="337" spans="1:6" s="238" customFormat="1" ht="15" x14ac:dyDescent="0.25">
      <c r="A337" s="272"/>
      <c r="B337" s="760" t="s">
        <v>1823</v>
      </c>
      <c r="C337" s="262"/>
      <c r="D337" s="279"/>
      <c r="E337" s="834"/>
      <c r="F337" s="291"/>
    </row>
    <row r="338" spans="1:6" s="238" customFormat="1" ht="15" x14ac:dyDescent="0.25">
      <c r="A338" s="272"/>
      <c r="B338" s="760"/>
      <c r="C338" s="262"/>
      <c r="D338" s="279"/>
      <c r="E338" s="834"/>
      <c r="F338" s="291"/>
    </row>
    <row r="339" spans="1:6" s="238" customFormat="1" ht="31.5" customHeight="1" x14ac:dyDescent="0.25">
      <c r="A339" s="271">
        <f>MAX($A$5:A338)+1</f>
        <v>21</v>
      </c>
      <c r="B339" s="760" t="s">
        <v>1960</v>
      </c>
      <c r="C339" s="262"/>
      <c r="D339" s="279"/>
      <c r="E339" s="834"/>
      <c r="F339" s="291"/>
    </row>
    <row r="340" spans="1:6" s="238" customFormat="1" ht="30.75" customHeight="1" x14ac:dyDescent="0.25">
      <c r="A340" s="272"/>
      <c r="B340" s="760" t="s">
        <v>1961</v>
      </c>
      <c r="C340" s="262"/>
      <c r="D340" s="279"/>
      <c r="E340" s="834"/>
      <c r="F340" s="291"/>
    </row>
    <row r="341" spans="1:6" s="238" customFormat="1" ht="61.5" customHeight="1" x14ac:dyDescent="0.25">
      <c r="A341" s="272"/>
      <c r="B341" s="760" t="s">
        <v>1962</v>
      </c>
      <c r="C341" s="262"/>
      <c r="D341" s="279"/>
      <c r="E341" s="834"/>
      <c r="F341" s="291"/>
    </row>
    <row r="342" spans="1:6" s="238" customFormat="1" ht="47.25" customHeight="1" x14ac:dyDescent="0.25">
      <c r="A342" s="272"/>
      <c r="B342" s="760" t="s">
        <v>1963</v>
      </c>
      <c r="C342" s="262"/>
      <c r="D342" s="279"/>
      <c r="E342" s="834"/>
      <c r="F342" s="291"/>
    </row>
    <row r="343" spans="1:6" s="238" customFormat="1" ht="25.5" x14ac:dyDescent="0.25">
      <c r="A343" s="272"/>
      <c r="B343" s="760" t="s">
        <v>3308</v>
      </c>
      <c r="C343" s="262"/>
      <c r="D343" s="279"/>
      <c r="E343" s="834"/>
      <c r="F343" s="291"/>
    </row>
    <row r="344" spans="1:6" s="238" customFormat="1" ht="92.25" customHeight="1" x14ac:dyDescent="0.25">
      <c r="A344" s="272"/>
      <c r="B344" s="760" t="s">
        <v>1964</v>
      </c>
      <c r="C344" s="262"/>
      <c r="D344" s="279"/>
      <c r="E344" s="834"/>
      <c r="F344" s="291"/>
    </row>
    <row r="345" spans="1:6" s="238" customFormat="1" ht="33.75" customHeight="1" x14ac:dyDescent="0.25">
      <c r="A345" s="272"/>
      <c r="B345" s="760" t="s">
        <v>1965</v>
      </c>
      <c r="C345" s="262"/>
      <c r="D345" s="279"/>
      <c r="E345" s="834"/>
      <c r="F345" s="291"/>
    </row>
    <row r="346" spans="1:6" s="238" customFormat="1" ht="37.5" customHeight="1" x14ac:dyDescent="0.25">
      <c r="A346" s="272"/>
      <c r="B346" s="760" t="s">
        <v>1966</v>
      </c>
      <c r="C346" s="262"/>
      <c r="D346" s="279"/>
      <c r="E346" s="834"/>
      <c r="F346" s="291"/>
    </row>
    <row r="347" spans="1:6" s="238" customFormat="1" ht="15" x14ac:dyDescent="0.25">
      <c r="A347" s="272"/>
      <c r="B347" s="760" t="s">
        <v>1967</v>
      </c>
      <c r="C347" s="262"/>
      <c r="D347" s="279"/>
      <c r="E347" s="834"/>
      <c r="F347" s="291"/>
    </row>
    <row r="348" spans="1:6" s="238" customFormat="1" ht="15" x14ac:dyDescent="0.25">
      <c r="A348" s="272"/>
      <c r="B348" s="760" t="s">
        <v>1968</v>
      </c>
      <c r="C348" s="262"/>
      <c r="D348" s="279"/>
      <c r="E348" s="834"/>
      <c r="F348" s="291"/>
    </row>
    <row r="349" spans="1:6" s="238" customFormat="1" x14ac:dyDescent="0.2">
      <c r="A349" s="272"/>
      <c r="B349" s="760" t="s">
        <v>1969</v>
      </c>
      <c r="C349" s="262" t="s">
        <v>119</v>
      </c>
      <c r="D349" s="279">
        <v>1</v>
      </c>
      <c r="E349" s="833"/>
      <c r="F349" s="278">
        <f>+E349*D349</f>
        <v>0</v>
      </c>
    </row>
    <row r="350" spans="1:6" s="238" customFormat="1" ht="15" x14ac:dyDescent="0.25">
      <c r="A350" s="272"/>
      <c r="B350" s="760" t="s">
        <v>1821</v>
      </c>
      <c r="C350" s="262"/>
      <c r="D350" s="279"/>
      <c r="E350" s="834"/>
      <c r="F350" s="291"/>
    </row>
    <row r="351" spans="1:6" s="238" customFormat="1" ht="15" x14ac:dyDescent="0.25">
      <c r="A351" s="272"/>
      <c r="B351" s="760" t="s">
        <v>1970</v>
      </c>
      <c r="C351" s="262"/>
      <c r="D351" s="279"/>
      <c r="E351" s="834"/>
      <c r="F351" s="291"/>
    </row>
    <row r="352" spans="1:6" s="238" customFormat="1" ht="15" x14ac:dyDescent="0.25">
      <c r="A352" s="272"/>
      <c r="B352" s="760" t="s">
        <v>1971</v>
      </c>
      <c r="C352" s="262"/>
      <c r="D352" s="279"/>
      <c r="E352" s="834"/>
      <c r="F352" s="291"/>
    </row>
    <row r="353" spans="1:6" s="238" customFormat="1" ht="15" x14ac:dyDescent="0.25">
      <c r="A353" s="272"/>
      <c r="B353" s="760" t="s">
        <v>1823</v>
      </c>
      <c r="C353" s="262"/>
      <c r="D353" s="279"/>
      <c r="E353" s="834"/>
      <c r="F353" s="291"/>
    </row>
    <row r="354" spans="1:6" s="238" customFormat="1" ht="15" x14ac:dyDescent="0.25">
      <c r="A354" s="272"/>
      <c r="B354" s="760"/>
      <c r="C354" s="262"/>
      <c r="D354" s="279"/>
      <c r="E354" s="834"/>
      <c r="F354" s="291"/>
    </row>
    <row r="355" spans="1:6" s="238" customFormat="1" ht="15" x14ac:dyDescent="0.25">
      <c r="A355" s="272"/>
      <c r="B355" s="760" t="s">
        <v>1972</v>
      </c>
      <c r="C355" s="262"/>
      <c r="D355" s="279"/>
      <c r="E355" s="834"/>
      <c r="F355" s="291"/>
    </row>
    <row r="356" spans="1:6" s="238" customFormat="1" x14ac:dyDescent="0.2">
      <c r="A356" s="272"/>
      <c r="B356" s="760" t="s">
        <v>1973</v>
      </c>
      <c r="C356" s="262" t="s">
        <v>119</v>
      </c>
      <c r="D356" s="279">
        <v>1</v>
      </c>
      <c r="E356" s="833"/>
      <c r="F356" s="278">
        <f>+E356*D356</f>
        <v>0</v>
      </c>
    </row>
    <row r="357" spans="1:6" s="238" customFormat="1" ht="15" x14ac:dyDescent="0.25">
      <c r="A357" s="272"/>
      <c r="B357" s="760" t="s">
        <v>1821</v>
      </c>
      <c r="C357" s="262"/>
      <c r="D357" s="279"/>
      <c r="E357" s="834"/>
      <c r="F357" s="291"/>
    </row>
    <row r="358" spans="1:6" s="238" customFormat="1" ht="15" x14ac:dyDescent="0.25">
      <c r="A358" s="272"/>
      <c r="B358" s="760" t="s">
        <v>1970</v>
      </c>
      <c r="C358" s="262"/>
      <c r="D358" s="279"/>
      <c r="E358" s="834"/>
      <c r="F358" s="291"/>
    </row>
    <row r="359" spans="1:6" s="238" customFormat="1" ht="15" x14ac:dyDescent="0.25">
      <c r="A359" s="272"/>
      <c r="B359" s="760" t="s">
        <v>1974</v>
      </c>
      <c r="C359" s="262"/>
      <c r="D359" s="279"/>
      <c r="E359" s="834"/>
      <c r="F359" s="291"/>
    </row>
    <row r="360" spans="1:6" s="238" customFormat="1" ht="15" x14ac:dyDescent="0.25">
      <c r="A360" s="272"/>
      <c r="B360" s="760" t="s">
        <v>1823</v>
      </c>
      <c r="C360" s="262"/>
      <c r="D360" s="279"/>
      <c r="E360" s="834"/>
      <c r="F360" s="291"/>
    </row>
    <row r="361" spans="1:6" s="238" customFormat="1" ht="15" x14ac:dyDescent="0.25">
      <c r="A361" s="272"/>
      <c r="B361" s="760"/>
      <c r="C361" s="262"/>
      <c r="D361" s="279"/>
      <c r="E361" s="834"/>
      <c r="F361" s="291"/>
    </row>
    <row r="362" spans="1:6" s="238" customFormat="1" ht="15" x14ac:dyDescent="0.25">
      <c r="A362" s="272"/>
      <c r="B362" s="760" t="s">
        <v>1975</v>
      </c>
      <c r="C362" s="262"/>
      <c r="D362" s="279"/>
      <c r="E362" s="834"/>
      <c r="F362" s="291"/>
    </row>
    <row r="363" spans="1:6" s="238" customFormat="1" x14ac:dyDescent="0.2">
      <c r="A363" s="272"/>
      <c r="B363" s="760" t="s">
        <v>1973</v>
      </c>
      <c r="C363" s="262" t="s">
        <v>119</v>
      </c>
      <c r="D363" s="279">
        <v>1</v>
      </c>
      <c r="E363" s="833"/>
      <c r="F363" s="278">
        <f>+E363*D363</f>
        <v>0</v>
      </c>
    </row>
    <row r="364" spans="1:6" s="238" customFormat="1" ht="15" x14ac:dyDescent="0.25">
      <c r="A364" s="272"/>
      <c r="B364" s="760" t="s">
        <v>1821</v>
      </c>
      <c r="C364" s="262"/>
      <c r="D364" s="279"/>
      <c r="E364" s="834"/>
      <c r="F364" s="291"/>
    </row>
    <row r="365" spans="1:6" s="238" customFormat="1" ht="15" x14ac:dyDescent="0.25">
      <c r="A365" s="272"/>
      <c r="B365" s="760" t="s">
        <v>1970</v>
      </c>
      <c r="C365" s="262"/>
      <c r="D365" s="279"/>
      <c r="E365" s="834"/>
      <c r="F365" s="291"/>
    </row>
    <row r="366" spans="1:6" s="238" customFormat="1" ht="15" x14ac:dyDescent="0.25">
      <c r="A366" s="272"/>
      <c r="B366" s="760" t="s">
        <v>1974</v>
      </c>
      <c r="C366" s="262"/>
      <c r="D366" s="279"/>
      <c r="E366" s="834"/>
      <c r="F366" s="291"/>
    </row>
    <row r="367" spans="1:6" s="238" customFormat="1" ht="15" x14ac:dyDescent="0.25">
      <c r="A367" s="272"/>
      <c r="B367" s="760" t="s">
        <v>1823</v>
      </c>
      <c r="C367" s="262"/>
      <c r="D367" s="279"/>
      <c r="E367" s="834"/>
      <c r="F367" s="291"/>
    </row>
    <row r="368" spans="1:6" s="238" customFormat="1" ht="15" x14ac:dyDescent="0.25">
      <c r="A368" s="272"/>
      <c r="B368" s="760"/>
      <c r="C368" s="262"/>
      <c r="D368" s="279"/>
      <c r="E368" s="834"/>
      <c r="F368" s="291"/>
    </row>
    <row r="369" spans="1:6" s="238" customFormat="1" ht="15" x14ac:dyDescent="0.25">
      <c r="A369" s="272"/>
      <c r="B369" s="760" t="s">
        <v>1976</v>
      </c>
      <c r="C369" s="262"/>
      <c r="D369" s="279"/>
      <c r="E369" s="834"/>
      <c r="F369" s="291"/>
    </row>
    <row r="370" spans="1:6" s="238" customFormat="1" x14ac:dyDescent="0.2">
      <c r="A370" s="272"/>
      <c r="B370" s="760" t="s">
        <v>1977</v>
      </c>
      <c r="C370" s="262" t="s">
        <v>119</v>
      </c>
      <c r="D370" s="279">
        <v>1</v>
      </c>
      <c r="E370" s="833"/>
      <c r="F370" s="278">
        <f>+E370*D370</f>
        <v>0</v>
      </c>
    </row>
    <row r="371" spans="1:6" s="238" customFormat="1" ht="15" x14ac:dyDescent="0.25">
      <c r="A371" s="272"/>
      <c r="B371" s="760" t="s">
        <v>1821</v>
      </c>
      <c r="C371" s="262"/>
      <c r="D371" s="279"/>
      <c r="E371" s="834"/>
      <c r="F371" s="291"/>
    </row>
    <row r="372" spans="1:6" s="238" customFormat="1" ht="15" x14ac:dyDescent="0.25">
      <c r="A372" s="272"/>
      <c r="B372" s="760" t="s">
        <v>1970</v>
      </c>
      <c r="C372" s="262"/>
      <c r="D372" s="279"/>
      <c r="E372" s="834"/>
      <c r="F372" s="291"/>
    </row>
    <row r="373" spans="1:6" s="238" customFormat="1" ht="15" x14ac:dyDescent="0.25">
      <c r="A373" s="272"/>
      <c r="B373" s="760" t="s">
        <v>1978</v>
      </c>
      <c r="C373" s="262"/>
      <c r="D373" s="279"/>
      <c r="E373" s="834"/>
      <c r="F373" s="291"/>
    </row>
    <row r="374" spans="1:6" s="238" customFormat="1" ht="15" x14ac:dyDescent="0.25">
      <c r="A374" s="272"/>
      <c r="B374" s="760" t="s">
        <v>1823</v>
      </c>
      <c r="C374" s="262"/>
      <c r="D374" s="279"/>
      <c r="E374" s="834"/>
      <c r="F374" s="291"/>
    </row>
    <row r="375" spans="1:6" s="238" customFormat="1" ht="15" x14ac:dyDescent="0.25">
      <c r="A375" s="272"/>
      <c r="B375" s="760"/>
      <c r="C375" s="262"/>
      <c r="D375" s="279"/>
      <c r="E375" s="834"/>
      <c r="F375" s="291"/>
    </row>
    <row r="376" spans="1:6" s="238" customFormat="1" ht="15" x14ac:dyDescent="0.25">
      <c r="A376" s="271">
        <f>MAX($A$5:A375)+1</f>
        <v>22</v>
      </c>
      <c r="B376" s="760" t="s">
        <v>1979</v>
      </c>
      <c r="C376" s="262"/>
      <c r="D376" s="279"/>
      <c r="E376" s="834"/>
      <c r="F376" s="291"/>
    </row>
    <row r="377" spans="1:6" s="238" customFormat="1" ht="15" x14ac:dyDescent="0.25">
      <c r="A377" s="271"/>
      <c r="B377" s="760" t="s">
        <v>1980</v>
      </c>
      <c r="C377" s="262"/>
      <c r="D377" s="279"/>
      <c r="E377" s="834"/>
      <c r="F377" s="291"/>
    </row>
    <row r="378" spans="1:6" s="238" customFormat="1" ht="15" x14ac:dyDescent="0.25">
      <c r="A378" s="272"/>
      <c r="B378" s="760" t="s">
        <v>1981</v>
      </c>
      <c r="C378" s="262"/>
      <c r="D378" s="279"/>
      <c r="E378" s="834"/>
      <c r="F378" s="291"/>
    </row>
    <row r="379" spans="1:6" s="238" customFormat="1" ht="25.5" x14ac:dyDescent="0.25">
      <c r="A379" s="272"/>
      <c r="B379" s="760" t="s">
        <v>1982</v>
      </c>
      <c r="C379" s="262"/>
      <c r="D379" s="279"/>
      <c r="E379" s="834"/>
      <c r="F379" s="291"/>
    </row>
    <row r="380" spans="1:6" s="238" customFormat="1" x14ac:dyDescent="0.2">
      <c r="A380" s="272"/>
      <c r="B380" s="760" t="s">
        <v>1983</v>
      </c>
      <c r="C380" s="262" t="s">
        <v>38</v>
      </c>
      <c r="D380" s="279">
        <v>1</v>
      </c>
      <c r="E380" s="833"/>
      <c r="F380" s="278">
        <f>+E380*D380</f>
        <v>0</v>
      </c>
    </row>
    <row r="381" spans="1:6" s="238" customFormat="1" ht="15" x14ac:dyDescent="0.25">
      <c r="A381" s="272"/>
      <c r="B381" s="760" t="s">
        <v>1821</v>
      </c>
      <c r="C381" s="262"/>
      <c r="D381" s="279"/>
      <c r="E381" s="834"/>
      <c r="F381" s="291"/>
    </row>
    <row r="382" spans="1:6" s="238" customFormat="1" ht="15" x14ac:dyDescent="0.25">
      <c r="A382" s="272"/>
      <c r="B382" s="760" t="s">
        <v>1984</v>
      </c>
      <c r="C382" s="262"/>
      <c r="D382" s="279"/>
      <c r="E382" s="834"/>
      <c r="F382" s="291"/>
    </row>
    <row r="383" spans="1:6" s="238" customFormat="1" ht="15" x14ac:dyDescent="0.25">
      <c r="A383" s="272"/>
      <c r="B383" s="760" t="s">
        <v>1985</v>
      </c>
      <c r="C383" s="262"/>
      <c r="D383" s="279"/>
      <c r="E383" s="834"/>
      <c r="F383" s="291"/>
    </row>
    <row r="384" spans="1:6" s="238" customFormat="1" ht="15" x14ac:dyDescent="0.25">
      <c r="A384" s="272"/>
      <c r="B384" s="760" t="s">
        <v>1823</v>
      </c>
      <c r="C384" s="262"/>
      <c r="D384" s="279"/>
      <c r="E384" s="834"/>
      <c r="F384" s="291"/>
    </row>
    <row r="385" spans="1:6" s="238" customFormat="1" ht="15" x14ac:dyDescent="0.25">
      <c r="A385" s="272"/>
      <c r="B385" s="760"/>
      <c r="C385" s="262"/>
      <c r="D385" s="279"/>
      <c r="E385" s="834"/>
      <c r="F385" s="291"/>
    </row>
    <row r="386" spans="1:6" s="238" customFormat="1" ht="66" customHeight="1" x14ac:dyDescent="0.25">
      <c r="A386" s="271">
        <f>MAX($A$5:A385)+1</f>
        <v>23</v>
      </c>
      <c r="B386" s="760" t="s">
        <v>1986</v>
      </c>
      <c r="C386" s="262"/>
      <c r="D386" s="279"/>
      <c r="E386" s="834"/>
      <c r="F386" s="291"/>
    </row>
    <row r="387" spans="1:6" s="238" customFormat="1" x14ac:dyDescent="0.2">
      <c r="A387" s="272"/>
      <c r="B387" s="760" t="s">
        <v>1901</v>
      </c>
      <c r="C387" s="262" t="s">
        <v>119</v>
      </c>
      <c r="D387" s="279">
        <v>2</v>
      </c>
      <c r="E387" s="833"/>
      <c r="F387" s="278">
        <f>+E387*D387</f>
        <v>0</v>
      </c>
    </row>
    <row r="388" spans="1:6" s="238" customFormat="1" x14ac:dyDescent="0.2">
      <c r="A388" s="272"/>
      <c r="B388" s="760" t="s">
        <v>1987</v>
      </c>
      <c r="C388" s="262" t="s">
        <v>119</v>
      </c>
      <c r="D388" s="279">
        <v>1</v>
      </c>
      <c r="E388" s="833"/>
      <c r="F388" s="278">
        <f>+E388*D388</f>
        <v>0</v>
      </c>
    </row>
    <row r="389" spans="1:6" s="238" customFormat="1" x14ac:dyDescent="0.2">
      <c r="A389" s="272"/>
      <c r="B389" s="760" t="s">
        <v>1988</v>
      </c>
      <c r="C389" s="262" t="s">
        <v>119</v>
      </c>
      <c r="D389" s="279">
        <v>5</v>
      </c>
      <c r="E389" s="833"/>
      <c r="F389" s="278">
        <f>+E389*D389</f>
        <v>0</v>
      </c>
    </row>
    <row r="390" spans="1:6" s="238" customFormat="1" x14ac:dyDescent="0.2">
      <c r="A390" s="272"/>
      <c r="B390" s="760" t="s">
        <v>1989</v>
      </c>
      <c r="C390" s="262" t="s">
        <v>119</v>
      </c>
      <c r="D390" s="279">
        <v>2</v>
      </c>
      <c r="E390" s="833"/>
      <c r="F390" s="278">
        <f>+E390*D390</f>
        <v>0</v>
      </c>
    </row>
    <row r="391" spans="1:6" s="238" customFormat="1" x14ac:dyDescent="0.2">
      <c r="A391" s="272"/>
      <c r="B391" s="760" t="s">
        <v>1990</v>
      </c>
      <c r="C391" s="262" t="s">
        <v>119</v>
      </c>
      <c r="D391" s="279">
        <v>1</v>
      </c>
      <c r="E391" s="833"/>
      <c r="F391" s="278">
        <f>+E391*D391</f>
        <v>0</v>
      </c>
    </row>
    <row r="392" spans="1:6" s="238" customFormat="1" ht="15" x14ac:dyDescent="0.25">
      <c r="A392" s="272"/>
      <c r="B392" s="760" t="s">
        <v>1821</v>
      </c>
      <c r="C392" s="262"/>
      <c r="D392" s="279"/>
      <c r="E392" s="834"/>
      <c r="F392" s="291"/>
    </row>
    <row r="393" spans="1:6" s="238" customFormat="1" ht="15" x14ac:dyDescent="0.25">
      <c r="A393" s="272"/>
      <c r="B393" s="760" t="s">
        <v>1991</v>
      </c>
      <c r="C393" s="262"/>
      <c r="D393" s="279"/>
      <c r="E393" s="834"/>
      <c r="F393" s="291"/>
    </row>
    <row r="394" spans="1:6" s="238" customFormat="1" ht="15" x14ac:dyDescent="0.25">
      <c r="A394" s="272"/>
      <c r="B394" s="760" t="s">
        <v>1823</v>
      </c>
      <c r="C394" s="262"/>
      <c r="D394" s="279"/>
      <c r="E394" s="834"/>
      <c r="F394" s="291"/>
    </row>
    <row r="395" spans="1:6" s="238" customFormat="1" ht="15" x14ac:dyDescent="0.25">
      <c r="A395" s="272"/>
      <c r="B395" s="760"/>
      <c r="C395" s="262"/>
      <c r="D395" s="279"/>
      <c r="E395" s="834"/>
      <c r="F395" s="291"/>
    </row>
    <row r="396" spans="1:6" s="238" customFormat="1" ht="54.75" customHeight="1" x14ac:dyDescent="0.25">
      <c r="A396" s="271">
        <f>MAX($A$5:A395)+1</f>
        <v>24</v>
      </c>
      <c r="B396" s="760" t="s">
        <v>1992</v>
      </c>
      <c r="C396" s="262"/>
      <c r="D396" s="279"/>
      <c r="E396" s="834"/>
      <c r="F396" s="291"/>
    </row>
    <row r="397" spans="1:6" s="238" customFormat="1" x14ac:dyDescent="0.2">
      <c r="A397" s="272"/>
      <c r="B397" s="760" t="s">
        <v>1987</v>
      </c>
      <c r="C397" s="262" t="s">
        <v>119</v>
      </c>
      <c r="D397" s="279">
        <v>6</v>
      </c>
      <c r="E397" s="833"/>
      <c r="F397" s="278">
        <f>+E397*D397</f>
        <v>0</v>
      </c>
    </row>
    <row r="398" spans="1:6" s="238" customFormat="1" x14ac:dyDescent="0.2">
      <c r="A398" s="272"/>
      <c r="B398" s="760" t="s">
        <v>1988</v>
      </c>
      <c r="C398" s="262" t="s">
        <v>119</v>
      </c>
      <c r="D398" s="279">
        <v>15</v>
      </c>
      <c r="E398" s="833"/>
      <c r="F398" s="278">
        <f>+E398*D398</f>
        <v>0</v>
      </c>
    </row>
    <row r="399" spans="1:6" s="238" customFormat="1" x14ac:dyDescent="0.2">
      <c r="A399" s="272"/>
      <c r="B399" s="760" t="s">
        <v>1989</v>
      </c>
      <c r="C399" s="262" t="s">
        <v>119</v>
      </c>
      <c r="D399" s="279">
        <v>4</v>
      </c>
      <c r="E399" s="833"/>
      <c r="F399" s="278">
        <f>+E399*D399</f>
        <v>0</v>
      </c>
    </row>
    <row r="400" spans="1:6" s="238" customFormat="1" x14ac:dyDescent="0.2">
      <c r="A400" s="272"/>
      <c r="B400" s="760" t="s">
        <v>1990</v>
      </c>
      <c r="C400" s="262" t="s">
        <v>119</v>
      </c>
      <c r="D400" s="279">
        <v>9</v>
      </c>
      <c r="E400" s="833"/>
      <c r="F400" s="278">
        <f>+E400*D400</f>
        <v>0</v>
      </c>
    </row>
    <row r="401" spans="1:6" s="238" customFormat="1" ht="15" x14ac:dyDescent="0.25">
      <c r="A401" s="272"/>
      <c r="B401" s="760"/>
      <c r="C401" s="262"/>
      <c r="D401" s="279"/>
      <c r="E401" s="834"/>
      <c r="F401" s="291"/>
    </row>
    <row r="402" spans="1:6" s="238" customFormat="1" ht="54.75" customHeight="1" x14ac:dyDescent="0.25">
      <c r="A402" s="271">
        <f>MAX($A$5:A401)+1</f>
        <v>25</v>
      </c>
      <c r="B402" s="760" t="s">
        <v>1993</v>
      </c>
      <c r="C402" s="262"/>
      <c r="D402" s="279"/>
      <c r="E402" s="834"/>
      <c r="F402" s="291"/>
    </row>
    <row r="403" spans="1:6" s="238" customFormat="1" x14ac:dyDescent="0.2">
      <c r="A403" s="272"/>
      <c r="B403" s="760" t="s">
        <v>1994</v>
      </c>
      <c r="C403" s="262" t="s">
        <v>119</v>
      </c>
      <c r="D403" s="279">
        <v>17</v>
      </c>
      <c r="E403" s="833"/>
      <c r="F403" s="278">
        <f>+E403*D403</f>
        <v>0</v>
      </c>
    </row>
    <row r="404" spans="1:6" s="238" customFormat="1" ht="15" x14ac:dyDescent="0.25">
      <c r="A404" s="272"/>
      <c r="B404" s="760"/>
      <c r="C404" s="262"/>
      <c r="D404" s="279"/>
      <c r="E404" s="834"/>
      <c r="F404" s="291"/>
    </row>
    <row r="405" spans="1:6" s="238" customFormat="1" ht="37.5" customHeight="1" x14ac:dyDescent="0.25">
      <c r="A405" s="271">
        <f>MAX($A$5:A404)+1</f>
        <v>26</v>
      </c>
      <c r="B405" s="760" t="s">
        <v>1995</v>
      </c>
      <c r="C405" s="262"/>
      <c r="D405" s="279"/>
      <c r="E405" s="834"/>
      <c r="F405" s="291"/>
    </row>
    <row r="406" spans="1:6" s="238" customFormat="1" x14ac:dyDescent="0.2">
      <c r="A406" s="272"/>
      <c r="B406" s="760" t="s">
        <v>1988</v>
      </c>
      <c r="C406" s="262" t="s">
        <v>119</v>
      </c>
      <c r="D406" s="279">
        <v>3</v>
      </c>
      <c r="E406" s="833"/>
      <c r="F406" s="278">
        <f>+E406*D406</f>
        <v>0</v>
      </c>
    </row>
    <row r="407" spans="1:6" s="238" customFormat="1" x14ac:dyDescent="0.2">
      <c r="A407" s="272"/>
      <c r="B407" s="760" t="s">
        <v>1990</v>
      </c>
      <c r="C407" s="262" t="s">
        <v>119</v>
      </c>
      <c r="D407" s="279">
        <v>2</v>
      </c>
      <c r="E407" s="833"/>
      <c r="F407" s="278">
        <f>+E407*D407</f>
        <v>0</v>
      </c>
    </row>
    <row r="408" spans="1:6" s="238" customFormat="1" ht="15" x14ac:dyDescent="0.25">
      <c r="A408" s="272"/>
      <c r="B408" s="760"/>
      <c r="C408" s="262"/>
      <c r="D408" s="279"/>
      <c r="E408" s="834"/>
      <c r="F408" s="291"/>
    </row>
    <row r="409" spans="1:6" s="238" customFormat="1" ht="39" customHeight="1" x14ac:dyDescent="0.25">
      <c r="A409" s="271">
        <f>MAX($A$5:A408)+1</f>
        <v>27</v>
      </c>
      <c r="B409" s="760" t="s">
        <v>1996</v>
      </c>
      <c r="C409" s="262"/>
      <c r="D409" s="279"/>
      <c r="E409" s="834"/>
      <c r="F409" s="291"/>
    </row>
    <row r="410" spans="1:6" s="238" customFormat="1" x14ac:dyDescent="0.2">
      <c r="A410" s="272"/>
      <c r="B410" s="760" t="s">
        <v>1988</v>
      </c>
      <c r="C410" s="262" t="s">
        <v>119</v>
      </c>
      <c r="D410" s="279">
        <v>2</v>
      </c>
      <c r="E410" s="833"/>
      <c r="F410" s="278">
        <f>+E410*D410</f>
        <v>0</v>
      </c>
    </row>
    <row r="411" spans="1:6" s="238" customFormat="1" x14ac:dyDescent="0.2">
      <c r="A411" s="272"/>
      <c r="B411" s="760" t="s">
        <v>1989</v>
      </c>
      <c r="C411" s="262" t="s">
        <v>119</v>
      </c>
      <c r="D411" s="279">
        <v>2</v>
      </c>
      <c r="E411" s="833"/>
      <c r="F411" s="278">
        <f>+E411*D411</f>
        <v>0</v>
      </c>
    </row>
    <row r="412" spans="1:6" s="238" customFormat="1" x14ac:dyDescent="0.2">
      <c r="A412" s="272"/>
      <c r="B412" s="760" t="s">
        <v>1990</v>
      </c>
      <c r="C412" s="262" t="s">
        <v>119</v>
      </c>
      <c r="D412" s="279">
        <v>1</v>
      </c>
      <c r="E412" s="833"/>
      <c r="F412" s="278">
        <f>+E412*D412</f>
        <v>0</v>
      </c>
    </row>
    <row r="413" spans="1:6" s="238" customFormat="1" ht="15" x14ac:dyDescent="0.25">
      <c r="A413" s="272"/>
      <c r="B413" s="760"/>
      <c r="C413" s="262"/>
      <c r="D413" s="279"/>
      <c r="E413" s="834"/>
      <c r="F413" s="291"/>
    </row>
    <row r="414" spans="1:6" s="238" customFormat="1" ht="69" customHeight="1" x14ac:dyDescent="0.2">
      <c r="A414" s="271">
        <f>MAX($A$5:A413)+1</f>
        <v>28</v>
      </c>
      <c r="B414" s="760" t="s">
        <v>1997</v>
      </c>
      <c r="C414" s="262" t="s">
        <v>119</v>
      </c>
      <c r="D414" s="279">
        <v>7</v>
      </c>
      <c r="E414" s="833"/>
      <c r="F414" s="278">
        <f>+E414*D414</f>
        <v>0</v>
      </c>
    </row>
    <row r="415" spans="1:6" s="238" customFormat="1" ht="15" x14ac:dyDescent="0.25">
      <c r="A415" s="272"/>
      <c r="B415" s="760"/>
      <c r="C415" s="262"/>
      <c r="D415" s="279"/>
      <c r="E415" s="834"/>
      <c r="F415" s="291"/>
    </row>
    <row r="416" spans="1:6" s="238" customFormat="1" ht="54" customHeight="1" x14ac:dyDescent="0.25">
      <c r="A416" s="271">
        <f>MAX($A$5:A415)+1</f>
        <v>29</v>
      </c>
      <c r="B416" s="760" t="s">
        <v>1998</v>
      </c>
      <c r="C416" s="262"/>
      <c r="D416" s="279"/>
      <c r="E416" s="834"/>
      <c r="F416" s="291"/>
    </row>
    <row r="417" spans="1:6" s="238" customFormat="1" x14ac:dyDescent="0.2">
      <c r="A417" s="272"/>
      <c r="B417" s="760" t="s">
        <v>1999</v>
      </c>
      <c r="C417" s="262" t="s">
        <v>119</v>
      </c>
      <c r="D417" s="279">
        <v>21</v>
      </c>
      <c r="E417" s="833"/>
      <c r="F417" s="278">
        <f>+E417*D417</f>
        <v>0</v>
      </c>
    </row>
    <row r="418" spans="1:6" s="238" customFormat="1" ht="15" x14ac:dyDescent="0.25">
      <c r="A418" s="272"/>
      <c r="B418" s="760"/>
      <c r="C418" s="262"/>
      <c r="D418" s="279"/>
      <c r="E418" s="834"/>
      <c r="F418" s="291"/>
    </row>
    <row r="419" spans="1:6" s="238" customFormat="1" ht="57" customHeight="1" x14ac:dyDescent="0.25">
      <c r="A419" s="271">
        <f>MAX($A$5:A418)+1</f>
        <v>30</v>
      </c>
      <c r="B419" s="760" t="s">
        <v>2000</v>
      </c>
      <c r="C419" s="262"/>
      <c r="D419" s="279"/>
      <c r="E419" s="834"/>
      <c r="F419" s="291"/>
    </row>
    <row r="420" spans="1:6" s="238" customFormat="1" ht="138" customHeight="1" x14ac:dyDescent="0.25">
      <c r="A420" s="272"/>
      <c r="B420" s="760" t="s">
        <v>2001</v>
      </c>
      <c r="C420" s="262"/>
      <c r="D420" s="279"/>
      <c r="E420" s="834"/>
      <c r="F420" s="291"/>
    </row>
    <row r="421" spans="1:6" s="238" customFormat="1" x14ac:dyDescent="0.2">
      <c r="A421" s="272"/>
      <c r="B421" s="760" t="s">
        <v>2002</v>
      </c>
      <c r="C421" s="262" t="s">
        <v>2003</v>
      </c>
      <c r="D421" s="279">
        <v>4</v>
      </c>
      <c r="E421" s="833"/>
      <c r="F421" s="278">
        <f t="shared" ref="F421:F426" si="0">+E421*D421</f>
        <v>0</v>
      </c>
    </row>
    <row r="422" spans="1:6" s="238" customFormat="1" x14ac:dyDescent="0.2">
      <c r="A422" s="272"/>
      <c r="B422" s="760" t="s">
        <v>2004</v>
      </c>
      <c r="C422" s="262" t="s">
        <v>2003</v>
      </c>
      <c r="D422" s="279">
        <v>24</v>
      </c>
      <c r="E422" s="833"/>
      <c r="F422" s="278">
        <f t="shared" si="0"/>
        <v>0</v>
      </c>
    </row>
    <row r="423" spans="1:6" s="238" customFormat="1" x14ac:dyDescent="0.2">
      <c r="A423" s="272"/>
      <c r="B423" s="760" t="s">
        <v>2005</v>
      </c>
      <c r="C423" s="262" t="s">
        <v>2003</v>
      </c>
      <c r="D423" s="279">
        <v>54</v>
      </c>
      <c r="E423" s="833"/>
      <c r="F423" s="278">
        <f t="shared" si="0"/>
        <v>0</v>
      </c>
    </row>
    <row r="424" spans="1:6" s="238" customFormat="1" x14ac:dyDescent="0.2">
      <c r="A424" s="272"/>
      <c r="B424" s="760" t="s">
        <v>2006</v>
      </c>
      <c r="C424" s="262" t="s">
        <v>2003</v>
      </c>
      <c r="D424" s="279">
        <v>76</v>
      </c>
      <c r="E424" s="833"/>
      <c r="F424" s="278">
        <f t="shared" si="0"/>
        <v>0</v>
      </c>
    </row>
    <row r="425" spans="1:6" s="238" customFormat="1" x14ac:dyDescent="0.2">
      <c r="A425" s="272"/>
      <c r="B425" s="760" t="s">
        <v>2007</v>
      </c>
      <c r="C425" s="262" t="s">
        <v>2003</v>
      </c>
      <c r="D425" s="279">
        <v>19</v>
      </c>
      <c r="E425" s="833"/>
      <c r="F425" s="278">
        <f t="shared" si="0"/>
        <v>0</v>
      </c>
    </row>
    <row r="426" spans="1:6" s="238" customFormat="1" x14ac:dyDescent="0.2">
      <c r="A426" s="272"/>
      <c r="B426" s="760" t="s">
        <v>2008</v>
      </c>
      <c r="C426" s="262" t="s">
        <v>2003</v>
      </c>
      <c r="D426" s="279">
        <v>18</v>
      </c>
      <c r="E426" s="833"/>
      <c r="F426" s="278">
        <f t="shared" si="0"/>
        <v>0</v>
      </c>
    </row>
    <row r="427" spans="1:6" s="238" customFormat="1" ht="15" x14ac:dyDescent="0.25">
      <c r="A427" s="272"/>
      <c r="B427" s="760" t="s">
        <v>1817</v>
      </c>
      <c r="C427" s="262"/>
      <c r="D427" s="279"/>
      <c r="E427" s="834"/>
      <c r="F427" s="291"/>
    </row>
    <row r="428" spans="1:6" s="238" customFormat="1" ht="15" x14ac:dyDescent="0.25">
      <c r="A428" s="272"/>
      <c r="B428" s="760" t="s">
        <v>2009</v>
      </c>
      <c r="C428" s="262"/>
      <c r="D428" s="279"/>
      <c r="E428" s="834"/>
      <c r="F428" s="291"/>
    </row>
    <row r="429" spans="1:6" s="238" customFormat="1" ht="15" x14ac:dyDescent="0.25">
      <c r="A429" s="272"/>
      <c r="B429" s="760" t="s">
        <v>1823</v>
      </c>
      <c r="C429" s="262"/>
      <c r="D429" s="279"/>
      <c r="E429" s="834"/>
      <c r="F429" s="291"/>
    </row>
    <row r="430" spans="1:6" s="238" customFormat="1" ht="15" x14ac:dyDescent="0.25">
      <c r="A430" s="272"/>
      <c r="B430" s="760"/>
      <c r="C430" s="262"/>
      <c r="D430" s="279"/>
      <c r="E430" s="834"/>
      <c r="F430" s="291"/>
    </row>
    <row r="431" spans="1:6" s="238" customFormat="1" ht="159.75" customHeight="1" x14ac:dyDescent="0.25">
      <c r="A431" s="271">
        <f>MAX($A$5:A430)+1</f>
        <v>31</v>
      </c>
      <c r="B431" s="760" t="s">
        <v>2010</v>
      </c>
      <c r="C431" s="262"/>
      <c r="D431" s="279"/>
      <c r="E431" s="834"/>
      <c r="F431" s="291"/>
    </row>
    <row r="432" spans="1:6" s="238" customFormat="1" ht="15" x14ac:dyDescent="0.25">
      <c r="A432" s="272"/>
      <c r="B432" s="760" t="s">
        <v>2011</v>
      </c>
      <c r="C432" s="262"/>
      <c r="D432" s="279"/>
      <c r="E432" s="834"/>
      <c r="F432" s="291"/>
    </row>
    <row r="433" spans="1:6" s="238" customFormat="1" x14ac:dyDescent="0.2">
      <c r="A433" s="272"/>
      <c r="B433" s="760" t="s">
        <v>2002</v>
      </c>
      <c r="C433" s="262" t="s">
        <v>2003</v>
      </c>
      <c r="D433" s="279">
        <v>4</v>
      </c>
      <c r="E433" s="833"/>
      <c r="F433" s="278">
        <f>+E433*D433</f>
        <v>0</v>
      </c>
    </row>
    <row r="434" spans="1:6" s="238" customFormat="1" ht="15" x14ac:dyDescent="0.25">
      <c r="A434" s="272"/>
      <c r="B434" s="760" t="s">
        <v>2012</v>
      </c>
      <c r="C434" s="262"/>
      <c r="D434" s="279"/>
      <c r="E434" s="834"/>
      <c r="F434" s="291"/>
    </row>
    <row r="435" spans="1:6" s="238" customFormat="1" x14ac:dyDescent="0.2">
      <c r="A435" s="272"/>
      <c r="B435" s="760" t="s">
        <v>2004</v>
      </c>
      <c r="C435" s="262" t="s">
        <v>2003</v>
      </c>
      <c r="D435" s="279">
        <v>24</v>
      </c>
      <c r="E435" s="833"/>
      <c r="F435" s="278">
        <f>+E435*D435</f>
        <v>0</v>
      </c>
    </row>
    <row r="436" spans="1:6" s="238" customFormat="1" ht="15" x14ac:dyDescent="0.25">
      <c r="A436" s="272"/>
      <c r="B436" s="760" t="s">
        <v>2013</v>
      </c>
      <c r="C436" s="262"/>
      <c r="D436" s="279"/>
      <c r="E436" s="834"/>
      <c r="F436" s="291"/>
    </row>
    <row r="437" spans="1:6" s="238" customFormat="1" x14ac:dyDescent="0.2">
      <c r="A437" s="272"/>
      <c r="B437" s="760" t="s">
        <v>2005</v>
      </c>
      <c r="C437" s="262" t="s">
        <v>2003</v>
      </c>
      <c r="D437" s="279">
        <v>54</v>
      </c>
      <c r="E437" s="833"/>
      <c r="F437" s="278">
        <f>+E437*D437</f>
        <v>0</v>
      </c>
    </row>
    <row r="438" spans="1:6" s="238" customFormat="1" ht="15" x14ac:dyDescent="0.25">
      <c r="A438" s="272"/>
      <c r="B438" s="760" t="s">
        <v>2014</v>
      </c>
      <c r="C438" s="262"/>
      <c r="D438" s="279"/>
      <c r="E438" s="834"/>
      <c r="F438" s="291"/>
    </row>
    <row r="439" spans="1:6" s="238" customFormat="1" x14ac:dyDescent="0.2">
      <c r="A439" s="272"/>
      <c r="B439" s="760" t="s">
        <v>2006</v>
      </c>
      <c r="C439" s="262" t="s">
        <v>2003</v>
      </c>
      <c r="D439" s="279">
        <v>42</v>
      </c>
      <c r="E439" s="833"/>
      <c r="F439" s="278">
        <f>+E439*D439</f>
        <v>0</v>
      </c>
    </row>
    <row r="440" spans="1:6" s="238" customFormat="1" ht="15" x14ac:dyDescent="0.25">
      <c r="A440" s="272"/>
      <c r="B440" s="760" t="s">
        <v>2014</v>
      </c>
      <c r="C440" s="262"/>
      <c r="D440" s="279"/>
      <c r="E440" s="834"/>
      <c r="F440" s="291"/>
    </row>
    <row r="441" spans="1:6" s="238" customFormat="1" x14ac:dyDescent="0.2">
      <c r="A441" s="272"/>
      <c r="B441" s="760" t="s">
        <v>2007</v>
      </c>
      <c r="C441" s="262" t="s">
        <v>2003</v>
      </c>
      <c r="D441" s="279">
        <v>19</v>
      </c>
      <c r="E441" s="833"/>
      <c r="F441" s="278">
        <f>+E441*D441</f>
        <v>0</v>
      </c>
    </row>
    <row r="442" spans="1:6" s="238" customFormat="1" ht="15" x14ac:dyDescent="0.25">
      <c r="A442" s="272"/>
      <c r="B442" s="760" t="s">
        <v>2015</v>
      </c>
      <c r="C442" s="262"/>
      <c r="D442" s="279"/>
      <c r="E442" s="834"/>
      <c r="F442" s="291"/>
    </row>
    <row r="443" spans="1:6" s="238" customFormat="1" ht="15" x14ac:dyDescent="0.25">
      <c r="A443" s="272"/>
      <c r="B443" s="760" t="s">
        <v>1823</v>
      </c>
      <c r="C443" s="262"/>
      <c r="D443" s="279"/>
      <c r="E443" s="834"/>
      <c r="F443" s="291"/>
    </row>
    <row r="444" spans="1:6" s="238" customFormat="1" ht="15" x14ac:dyDescent="0.25">
      <c r="A444" s="272"/>
      <c r="B444" s="760"/>
      <c r="C444" s="262"/>
      <c r="D444" s="279"/>
      <c r="E444" s="834"/>
      <c r="F444" s="291"/>
    </row>
    <row r="445" spans="1:6" s="238" customFormat="1" ht="83.25" customHeight="1" x14ac:dyDescent="0.25">
      <c r="A445" s="271">
        <f>MAX($A$5:A444)+1</f>
        <v>32</v>
      </c>
      <c r="B445" s="760" t="s">
        <v>2016</v>
      </c>
      <c r="C445" s="262"/>
      <c r="D445" s="279"/>
      <c r="E445" s="834"/>
      <c r="F445" s="291"/>
    </row>
    <row r="446" spans="1:6" s="238" customFormat="1" ht="15" x14ac:dyDescent="0.25">
      <c r="A446" s="272"/>
      <c r="B446" s="760" t="s">
        <v>2017</v>
      </c>
      <c r="C446" s="262"/>
      <c r="D446" s="279"/>
      <c r="E446" s="834"/>
      <c r="F446" s="291"/>
    </row>
    <row r="447" spans="1:6" s="238" customFormat="1" ht="15" x14ac:dyDescent="0.25">
      <c r="A447" s="272"/>
      <c r="B447" s="760" t="s">
        <v>2018</v>
      </c>
      <c r="C447" s="262"/>
      <c r="D447" s="279"/>
      <c r="E447" s="834"/>
      <c r="F447" s="291"/>
    </row>
    <row r="448" spans="1:6" s="238" customFormat="1" ht="15" x14ac:dyDescent="0.25">
      <c r="A448" s="272"/>
      <c r="B448" s="760" t="s">
        <v>2019</v>
      </c>
      <c r="C448" s="262"/>
      <c r="D448" s="279"/>
      <c r="E448" s="834"/>
      <c r="F448" s="291"/>
    </row>
    <row r="449" spans="1:6" s="238" customFormat="1" ht="15" x14ac:dyDescent="0.25">
      <c r="A449" s="272"/>
      <c r="B449" s="760"/>
      <c r="C449" s="262"/>
      <c r="D449" s="279"/>
      <c r="E449" s="834"/>
      <c r="F449" s="291"/>
    </row>
    <row r="450" spans="1:6" s="238" customFormat="1" ht="15" x14ac:dyDescent="0.25">
      <c r="A450" s="272"/>
      <c r="B450" s="760" t="s">
        <v>2020</v>
      </c>
      <c r="C450" s="262"/>
      <c r="D450" s="279"/>
      <c r="E450" s="834"/>
      <c r="F450" s="291"/>
    </row>
    <row r="451" spans="1:6" s="238" customFormat="1" x14ac:dyDescent="0.2">
      <c r="A451" s="272"/>
      <c r="B451" s="760" t="s">
        <v>2006</v>
      </c>
      <c r="C451" s="262" t="s">
        <v>2003</v>
      </c>
      <c r="D451" s="279">
        <v>34</v>
      </c>
      <c r="E451" s="833"/>
      <c r="F451" s="278">
        <f>+E451*D451</f>
        <v>0</v>
      </c>
    </row>
    <row r="452" spans="1:6" s="238" customFormat="1" ht="15" x14ac:dyDescent="0.25">
      <c r="A452" s="272"/>
      <c r="B452" s="760"/>
      <c r="C452" s="262"/>
      <c r="D452" s="279"/>
      <c r="E452" s="834"/>
      <c r="F452" s="291"/>
    </row>
    <row r="453" spans="1:6" s="238" customFormat="1" ht="15" x14ac:dyDescent="0.25">
      <c r="A453" s="272"/>
      <c r="B453" s="760" t="s">
        <v>1821</v>
      </c>
      <c r="C453" s="262"/>
      <c r="D453" s="279"/>
      <c r="E453" s="834"/>
      <c r="F453" s="291"/>
    </row>
    <row r="454" spans="1:6" s="238" customFormat="1" ht="15" x14ac:dyDescent="0.25">
      <c r="A454" s="272"/>
      <c r="B454" s="760" t="s">
        <v>2021</v>
      </c>
      <c r="C454" s="262"/>
      <c r="D454" s="279"/>
      <c r="E454" s="834"/>
      <c r="F454" s="291"/>
    </row>
    <row r="455" spans="1:6" s="238" customFormat="1" ht="15" x14ac:dyDescent="0.25">
      <c r="A455" s="272"/>
      <c r="B455" s="760" t="s">
        <v>1819</v>
      </c>
      <c r="C455" s="262"/>
      <c r="D455" s="279"/>
      <c r="E455" s="834"/>
      <c r="F455" s="291"/>
    </row>
    <row r="456" spans="1:6" s="238" customFormat="1" ht="15" x14ac:dyDescent="0.25">
      <c r="A456" s="272"/>
      <c r="B456" s="760"/>
      <c r="C456" s="262"/>
      <c r="D456" s="279"/>
      <c r="E456" s="834"/>
      <c r="F456" s="291"/>
    </row>
    <row r="457" spans="1:6" s="238" customFormat="1" ht="15" x14ac:dyDescent="0.25">
      <c r="A457" s="272"/>
      <c r="B457" s="760" t="s">
        <v>2022</v>
      </c>
      <c r="C457" s="262"/>
      <c r="D457" s="279"/>
      <c r="E457" s="834"/>
      <c r="F457" s="291"/>
    </row>
    <row r="458" spans="1:6" s="238" customFormat="1" x14ac:dyDescent="0.2">
      <c r="A458" s="272"/>
      <c r="B458" s="760" t="s">
        <v>2008</v>
      </c>
      <c r="C458" s="262" t="s">
        <v>2003</v>
      </c>
      <c r="D458" s="279">
        <v>18</v>
      </c>
      <c r="E458" s="833"/>
      <c r="F458" s="278">
        <f>+E458*D458</f>
        <v>0</v>
      </c>
    </row>
    <row r="459" spans="1:6" s="238" customFormat="1" x14ac:dyDescent="0.2">
      <c r="A459" s="272"/>
      <c r="B459" s="760"/>
      <c r="C459" s="262"/>
      <c r="D459" s="279"/>
      <c r="E459" s="291"/>
      <c r="F459" s="291"/>
    </row>
    <row r="460" spans="1:6" s="238" customFormat="1" x14ac:dyDescent="0.2">
      <c r="A460" s="272"/>
      <c r="B460" s="760" t="s">
        <v>1821</v>
      </c>
      <c r="C460" s="262"/>
      <c r="D460" s="279"/>
      <c r="E460" s="291"/>
      <c r="F460" s="291"/>
    </row>
    <row r="461" spans="1:6" s="238" customFormat="1" x14ac:dyDescent="0.2">
      <c r="A461" s="272"/>
      <c r="B461" s="760" t="s">
        <v>2023</v>
      </c>
      <c r="C461" s="262"/>
      <c r="D461" s="279"/>
      <c r="E461" s="291"/>
      <c r="F461" s="291"/>
    </row>
    <row r="462" spans="1:6" s="238" customFormat="1" x14ac:dyDescent="0.2">
      <c r="A462" s="272"/>
      <c r="B462" s="760" t="s">
        <v>1819</v>
      </c>
      <c r="C462" s="262"/>
      <c r="D462" s="279"/>
      <c r="E462" s="291"/>
      <c r="F462" s="291"/>
    </row>
    <row r="463" spans="1:6" s="238" customFormat="1" x14ac:dyDescent="0.2">
      <c r="A463" s="272"/>
      <c r="B463" s="760"/>
      <c r="C463" s="262"/>
      <c r="D463" s="279"/>
      <c r="E463" s="291"/>
      <c r="F463" s="291"/>
    </row>
    <row r="464" spans="1:6" s="238" customFormat="1" ht="70.5" customHeight="1" x14ac:dyDescent="0.2">
      <c r="A464" s="271">
        <f>MAX($A$5:A463)+1</f>
        <v>33</v>
      </c>
      <c r="B464" s="760" t="s">
        <v>2024</v>
      </c>
      <c r="C464" s="262"/>
      <c r="D464" s="279"/>
      <c r="E464" s="291"/>
      <c r="F464" s="291"/>
    </row>
    <row r="465" spans="1:6" s="238" customFormat="1" x14ac:dyDescent="0.2">
      <c r="A465" s="272"/>
      <c r="B465" s="760" t="s">
        <v>2025</v>
      </c>
      <c r="C465" s="262" t="s">
        <v>38</v>
      </c>
      <c r="D465" s="279">
        <v>1</v>
      </c>
      <c r="E465" s="277" t="s">
        <v>2026</v>
      </c>
      <c r="F465" s="278"/>
    </row>
    <row r="466" spans="1:6" s="238" customFormat="1" x14ac:dyDescent="0.2">
      <c r="A466" s="272"/>
      <c r="B466" s="760" t="s">
        <v>2027</v>
      </c>
      <c r="C466" s="262"/>
      <c r="D466" s="279"/>
      <c r="E466" s="291"/>
      <c r="F466" s="291"/>
    </row>
    <row r="467" spans="1:6" s="238" customFormat="1" x14ac:dyDescent="0.2">
      <c r="A467" s="272"/>
      <c r="B467" s="760"/>
      <c r="C467" s="262"/>
      <c r="D467" s="279"/>
      <c r="E467" s="291"/>
      <c r="F467" s="291"/>
    </row>
    <row r="468" spans="1:6" s="238" customFormat="1" x14ac:dyDescent="0.2">
      <c r="A468" s="272"/>
      <c r="B468" s="760" t="s">
        <v>1821</v>
      </c>
      <c r="C468" s="262"/>
      <c r="D468" s="279"/>
      <c r="E468" s="291"/>
      <c r="F468" s="291"/>
    </row>
    <row r="469" spans="1:6" s="238" customFormat="1" x14ac:dyDescent="0.2">
      <c r="A469" s="272"/>
      <c r="B469" s="760" t="s">
        <v>2028</v>
      </c>
      <c r="C469" s="262"/>
      <c r="D469" s="279"/>
      <c r="E469" s="291"/>
      <c r="F469" s="291"/>
    </row>
    <row r="470" spans="1:6" s="238" customFormat="1" x14ac:dyDescent="0.2">
      <c r="A470" s="272"/>
      <c r="B470" s="760" t="s">
        <v>1819</v>
      </c>
      <c r="C470" s="262"/>
      <c r="D470" s="279"/>
      <c r="E470" s="291"/>
      <c r="F470" s="291"/>
    </row>
    <row r="471" spans="1:6" s="238" customFormat="1" x14ac:dyDescent="0.2">
      <c r="A471" s="272"/>
      <c r="B471" s="760"/>
      <c r="C471" s="262"/>
      <c r="D471" s="279"/>
      <c r="E471" s="291"/>
      <c r="F471" s="291"/>
    </row>
    <row r="472" spans="1:6" s="238" customFormat="1" x14ac:dyDescent="0.2">
      <c r="A472" s="272"/>
      <c r="B472" s="760" t="s">
        <v>2029</v>
      </c>
      <c r="C472" s="262" t="s">
        <v>38</v>
      </c>
      <c r="D472" s="279">
        <v>1</v>
      </c>
      <c r="E472" s="277" t="s">
        <v>2026</v>
      </c>
      <c r="F472" s="278"/>
    </row>
    <row r="473" spans="1:6" s="238" customFormat="1" x14ac:dyDescent="0.2">
      <c r="A473" s="272"/>
      <c r="B473" s="760" t="s">
        <v>2027</v>
      </c>
      <c r="C473" s="262"/>
      <c r="D473" s="279"/>
      <c r="E473" s="291"/>
      <c r="F473" s="291"/>
    </row>
    <row r="474" spans="1:6" s="238" customFormat="1" x14ac:dyDescent="0.2">
      <c r="A474" s="272"/>
      <c r="B474" s="760"/>
      <c r="C474" s="262"/>
      <c r="D474" s="279"/>
      <c r="E474" s="291"/>
      <c r="F474" s="291"/>
    </row>
    <row r="475" spans="1:6" s="238" customFormat="1" x14ac:dyDescent="0.2">
      <c r="A475" s="272"/>
      <c r="B475" s="760" t="s">
        <v>1821</v>
      </c>
      <c r="C475" s="262"/>
      <c r="D475" s="279"/>
      <c r="E475" s="291"/>
      <c r="F475" s="291"/>
    </row>
    <row r="476" spans="1:6" s="238" customFormat="1" x14ac:dyDescent="0.2">
      <c r="A476" s="272"/>
      <c r="B476" s="760" t="s">
        <v>2030</v>
      </c>
      <c r="C476" s="262"/>
      <c r="D476" s="279"/>
      <c r="E476" s="291"/>
      <c r="F476" s="291"/>
    </row>
    <row r="477" spans="1:6" s="238" customFormat="1" x14ac:dyDescent="0.2">
      <c r="A477" s="272"/>
      <c r="B477" s="760" t="s">
        <v>1819</v>
      </c>
      <c r="C477" s="262"/>
      <c r="D477" s="279"/>
      <c r="E477" s="291"/>
      <c r="F477" s="291"/>
    </row>
    <row r="478" spans="1:6" s="238" customFormat="1" x14ac:dyDescent="0.2">
      <c r="A478" s="272"/>
      <c r="B478" s="760"/>
      <c r="C478" s="262"/>
      <c r="D478" s="279"/>
      <c r="E478" s="291"/>
      <c r="F478" s="291"/>
    </row>
    <row r="479" spans="1:6" s="238" customFormat="1" ht="25.5" x14ac:dyDescent="0.2">
      <c r="A479" s="271">
        <f>MAX($A$5:A478)+1</f>
        <v>34</v>
      </c>
      <c r="B479" s="760" t="s">
        <v>2031</v>
      </c>
      <c r="C479" s="262" t="s">
        <v>38</v>
      </c>
      <c r="D479" s="279">
        <v>1</v>
      </c>
      <c r="E479" s="833"/>
      <c r="F479" s="278">
        <f>+E479*D479</f>
        <v>0</v>
      </c>
    </row>
    <row r="480" spans="1:6" s="238" customFormat="1" ht="15" x14ac:dyDescent="0.25">
      <c r="A480" s="272"/>
      <c r="B480" s="760"/>
      <c r="C480" s="262"/>
      <c r="D480" s="279"/>
      <c r="E480" s="834"/>
      <c r="F480" s="291"/>
    </row>
    <row r="481" spans="1:6" s="238" customFormat="1" ht="38.25" x14ac:dyDescent="0.25">
      <c r="A481" s="271">
        <f>MAX($A$5:A480)+1</f>
        <v>35</v>
      </c>
      <c r="B481" s="760" t="s">
        <v>2032</v>
      </c>
      <c r="C481" s="262"/>
      <c r="D481" s="279"/>
      <c r="E481" s="834"/>
      <c r="F481" s="291"/>
    </row>
    <row r="482" spans="1:6" s="238" customFormat="1" x14ac:dyDescent="0.2">
      <c r="A482" s="272"/>
      <c r="B482" s="760" t="s">
        <v>2033</v>
      </c>
      <c r="C482" s="262" t="s">
        <v>1825</v>
      </c>
      <c r="D482" s="279">
        <v>6</v>
      </c>
      <c r="E482" s="833"/>
      <c r="F482" s="278">
        <f>+E482*D482</f>
        <v>0</v>
      </c>
    </row>
    <row r="483" spans="1:6" s="238" customFormat="1" ht="15" x14ac:dyDescent="0.25">
      <c r="A483" s="272"/>
      <c r="B483" s="760"/>
      <c r="C483" s="262"/>
      <c r="D483" s="279"/>
      <c r="E483" s="834"/>
      <c r="F483" s="291"/>
    </row>
    <row r="484" spans="1:6" s="238" customFormat="1" ht="25.5" x14ac:dyDescent="0.2">
      <c r="A484" s="271">
        <f>MAX($A$5:A483)+1</f>
        <v>36</v>
      </c>
      <c r="B484" s="760" t="s">
        <v>2034</v>
      </c>
      <c r="C484" s="262" t="s">
        <v>119</v>
      </c>
      <c r="D484" s="279">
        <v>1</v>
      </c>
      <c r="E484" s="833"/>
      <c r="F484" s="278">
        <f>+E484*D484</f>
        <v>0</v>
      </c>
    </row>
    <row r="485" spans="1:6" s="238" customFormat="1" ht="15" x14ac:dyDescent="0.25">
      <c r="A485" s="272"/>
      <c r="B485" s="760"/>
      <c r="C485" s="262"/>
      <c r="D485" s="279"/>
      <c r="E485" s="834"/>
      <c r="F485" s="291"/>
    </row>
    <row r="486" spans="1:6" s="238" customFormat="1" ht="38.25" x14ac:dyDescent="0.25">
      <c r="A486" s="271">
        <f>MAX($A$5:A485)+1</f>
        <v>37</v>
      </c>
      <c r="B486" s="760" t="s">
        <v>2035</v>
      </c>
      <c r="C486" s="262"/>
      <c r="D486" s="279"/>
      <c r="E486" s="834"/>
      <c r="F486" s="291"/>
    </row>
    <row r="487" spans="1:6" s="238" customFormat="1" x14ac:dyDescent="0.2">
      <c r="A487" s="272"/>
      <c r="B487" s="760" t="s">
        <v>2036</v>
      </c>
      <c r="C487" s="262" t="s">
        <v>119</v>
      </c>
      <c r="D487" s="279">
        <v>2</v>
      </c>
      <c r="E487" s="833"/>
      <c r="F487" s="278">
        <f>+E487*D487</f>
        <v>0</v>
      </c>
    </row>
    <row r="488" spans="1:6" s="238" customFormat="1" ht="15" x14ac:dyDescent="0.25">
      <c r="A488" s="272"/>
      <c r="B488" s="760"/>
      <c r="C488" s="262"/>
      <c r="D488" s="279"/>
      <c r="E488" s="834"/>
      <c r="F488" s="291"/>
    </row>
    <row r="489" spans="1:6" s="238" customFormat="1" ht="15" x14ac:dyDescent="0.25">
      <c r="A489" s="272"/>
      <c r="B489" s="760" t="s">
        <v>1858</v>
      </c>
      <c r="C489" s="262"/>
      <c r="D489" s="279"/>
      <c r="E489" s="834"/>
      <c r="F489" s="291"/>
    </row>
    <row r="490" spans="1:6" s="238" customFormat="1" ht="15" x14ac:dyDescent="0.25">
      <c r="A490" s="272"/>
      <c r="B490" s="760" t="s">
        <v>2037</v>
      </c>
      <c r="C490" s="262"/>
      <c r="D490" s="279"/>
      <c r="E490" s="834"/>
      <c r="F490" s="291"/>
    </row>
    <row r="491" spans="1:6" s="238" customFormat="1" ht="15" x14ac:dyDescent="0.25">
      <c r="A491" s="272"/>
      <c r="B491" s="760" t="s">
        <v>1823</v>
      </c>
      <c r="C491" s="262"/>
      <c r="D491" s="279"/>
      <c r="E491" s="834"/>
      <c r="F491" s="291"/>
    </row>
    <row r="492" spans="1:6" s="238" customFormat="1" ht="15" x14ac:dyDescent="0.25">
      <c r="A492" s="272"/>
      <c r="B492" s="760"/>
      <c r="C492" s="262"/>
      <c r="D492" s="279"/>
      <c r="E492" s="834"/>
      <c r="F492" s="291"/>
    </row>
    <row r="493" spans="1:6" s="238" customFormat="1" ht="38.25" x14ac:dyDescent="0.2">
      <c r="A493" s="271">
        <f>MAX($A$5:A492)+1</f>
        <v>38</v>
      </c>
      <c r="B493" s="760" t="s">
        <v>2038</v>
      </c>
      <c r="C493" s="262" t="s">
        <v>119</v>
      </c>
      <c r="D493" s="279">
        <v>10</v>
      </c>
      <c r="E493" s="833"/>
      <c r="F493" s="278">
        <f>+E493*D493</f>
        <v>0</v>
      </c>
    </row>
    <row r="494" spans="1:6" s="238" customFormat="1" ht="15" x14ac:dyDescent="0.25">
      <c r="A494" s="272"/>
      <c r="B494" s="760"/>
      <c r="C494" s="262"/>
      <c r="D494" s="279"/>
      <c r="E494" s="834"/>
      <c r="F494" s="291"/>
    </row>
    <row r="495" spans="1:6" s="238" customFormat="1" ht="25.5" x14ac:dyDescent="0.2">
      <c r="A495" s="271">
        <f>MAX($A$5:A494)+1</f>
        <v>39</v>
      </c>
      <c r="B495" s="760" t="s">
        <v>2039</v>
      </c>
      <c r="C495" s="262" t="s">
        <v>0</v>
      </c>
      <c r="D495" s="279">
        <v>12</v>
      </c>
      <c r="E495" s="833"/>
      <c r="F495" s="278">
        <f>+E495*D495</f>
        <v>0</v>
      </c>
    </row>
    <row r="496" spans="1:6" s="238" customFormat="1" ht="15" x14ac:dyDescent="0.25">
      <c r="A496" s="272"/>
      <c r="B496" s="760"/>
      <c r="C496" s="262"/>
      <c r="D496" s="279"/>
      <c r="E496" s="834"/>
      <c r="F496" s="291"/>
    </row>
    <row r="497" spans="1:6" s="238" customFormat="1" ht="75" customHeight="1" x14ac:dyDescent="0.25">
      <c r="A497" s="271">
        <f>MAX($A$5:A496)+1</f>
        <v>40</v>
      </c>
      <c r="B497" s="760" t="s">
        <v>2040</v>
      </c>
      <c r="C497" s="262"/>
      <c r="D497" s="279"/>
      <c r="E497" s="834"/>
      <c r="F497" s="291"/>
    </row>
    <row r="498" spans="1:6" s="238" customFormat="1" x14ac:dyDescent="0.2">
      <c r="A498" s="272"/>
      <c r="B498" s="760" t="s">
        <v>2041</v>
      </c>
      <c r="C498" s="262" t="s">
        <v>119</v>
      </c>
      <c r="D498" s="279">
        <v>3</v>
      </c>
      <c r="E498" s="833"/>
      <c r="F498" s="278">
        <f>+E498*D498</f>
        <v>0</v>
      </c>
    </row>
    <row r="499" spans="1:6" s="238" customFormat="1" x14ac:dyDescent="0.2">
      <c r="A499" s="272"/>
      <c r="B499" s="760" t="s">
        <v>2042</v>
      </c>
      <c r="C499" s="262" t="s">
        <v>119</v>
      </c>
      <c r="D499" s="279">
        <v>4</v>
      </c>
      <c r="E499" s="833"/>
      <c r="F499" s="278">
        <f>+E499*D499</f>
        <v>0</v>
      </c>
    </row>
    <row r="500" spans="1:6" s="238" customFormat="1" ht="15" x14ac:dyDescent="0.25">
      <c r="A500" s="272"/>
      <c r="B500" s="760"/>
      <c r="C500" s="262"/>
      <c r="D500" s="279"/>
      <c r="E500" s="834"/>
      <c r="F500" s="278"/>
    </row>
    <row r="501" spans="1:6" s="238" customFormat="1" ht="15" x14ac:dyDescent="0.25">
      <c r="A501" s="271">
        <f>MAX($A$5:A498)+1</f>
        <v>41</v>
      </c>
      <c r="B501" s="790" t="s">
        <v>2043</v>
      </c>
      <c r="C501" s="262"/>
      <c r="D501" s="279"/>
      <c r="E501" s="834"/>
      <c r="F501" s="291"/>
    </row>
    <row r="502" spans="1:6" s="238" customFormat="1" ht="81.75" customHeight="1" x14ac:dyDescent="0.2">
      <c r="A502" s="272"/>
      <c r="B502" s="760" t="s">
        <v>2044</v>
      </c>
      <c r="C502" s="262" t="s">
        <v>119</v>
      </c>
      <c r="D502" s="279">
        <v>3</v>
      </c>
      <c r="E502" s="833"/>
      <c r="F502" s="278">
        <f>+E502*D502</f>
        <v>0</v>
      </c>
    </row>
    <row r="503" spans="1:6" s="238" customFormat="1" ht="15" x14ac:dyDescent="0.25">
      <c r="A503" s="272"/>
      <c r="B503" s="760"/>
      <c r="C503" s="262"/>
      <c r="D503" s="279"/>
      <c r="E503" s="834"/>
      <c r="F503" s="291"/>
    </row>
    <row r="504" spans="1:6" s="238" customFormat="1" ht="78.75" customHeight="1" x14ac:dyDescent="0.2">
      <c r="A504" s="272"/>
      <c r="B504" s="760" t="s">
        <v>2045</v>
      </c>
      <c r="C504" s="262" t="s">
        <v>119</v>
      </c>
      <c r="D504" s="279">
        <v>1</v>
      </c>
      <c r="E504" s="833"/>
      <c r="F504" s="278">
        <f>+E504*D504</f>
        <v>0</v>
      </c>
    </row>
    <row r="505" spans="1:6" s="238" customFormat="1" ht="15" x14ac:dyDescent="0.25">
      <c r="A505" s="272"/>
      <c r="B505" s="760"/>
      <c r="C505" s="262"/>
      <c r="D505" s="279"/>
      <c r="E505" s="834"/>
      <c r="F505" s="291"/>
    </row>
    <row r="506" spans="1:6" s="238" customFormat="1" ht="15" x14ac:dyDescent="0.25">
      <c r="A506" s="271">
        <f>MAX($A$5:A505)+1</f>
        <v>42</v>
      </c>
      <c r="B506" s="790" t="s">
        <v>2046</v>
      </c>
      <c r="C506" s="262"/>
      <c r="D506" s="279"/>
      <c r="E506" s="834"/>
      <c r="F506" s="291"/>
    </row>
    <row r="507" spans="1:6" s="238" customFormat="1" ht="37.5" customHeight="1" x14ac:dyDescent="0.2">
      <c r="A507" s="272"/>
      <c r="B507" s="760" t="s">
        <v>2047</v>
      </c>
      <c r="C507" s="262" t="s">
        <v>1825</v>
      </c>
      <c r="D507" s="279">
        <v>1</v>
      </c>
      <c r="E507" s="833"/>
      <c r="F507" s="278">
        <f>+E507*D507</f>
        <v>0</v>
      </c>
    </row>
    <row r="508" spans="1:6" s="238" customFormat="1" ht="15" x14ac:dyDescent="0.25">
      <c r="A508" s="272"/>
      <c r="B508" s="760"/>
      <c r="C508" s="262"/>
      <c r="D508" s="279"/>
      <c r="E508" s="834"/>
      <c r="F508" s="291"/>
    </row>
    <row r="509" spans="1:6" s="238" customFormat="1" x14ac:dyDescent="0.2">
      <c r="A509" s="272"/>
      <c r="B509" s="760" t="s">
        <v>2048</v>
      </c>
      <c r="C509" s="262" t="s">
        <v>1825</v>
      </c>
      <c r="D509" s="279">
        <v>1</v>
      </c>
      <c r="E509" s="833"/>
      <c r="F509" s="278">
        <f>+E509*D509</f>
        <v>0</v>
      </c>
    </row>
    <row r="510" spans="1:6" s="238" customFormat="1" ht="15" x14ac:dyDescent="0.25">
      <c r="A510" s="272"/>
      <c r="B510" s="760"/>
      <c r="C510" s="262"/>
      <c r="D510" s="279"/>
      <c r="E510" s="834"/>
      <c r="F510" s="291"/>
    </row>
    <row r="511" spans="1:6" s="238" customFormat="1" ht="38.25" x14ac:dyDescent="0.2">
      <c r="A511" s="272"/>
      <c r="B511" s="760" t="s">
        <v>2049</v>
      </c>
      <c r="C511" s="262" t="s">
        <v>38</v>
      </c>
      <c r="D511" s="279">
        <v>1</v>
      </c>
      <c r="E511" s="833"/>
      <c r="F511" s="278">
        <f>+E511*D511</f>
        <v>0</v>
      </c>
    </row>
    <row r="512" spans="1:6" s="238" customFormat="1" ht="15" x14ac:dyDescent="0.25">
      <c r="A512" s="272"/>
      <c r="B512" s="760"/>
      <c r="C512" s="262"/>
      <c r="D512" s="279"/>
      <c r="E512" s="834"/>
      <c r="F512" s="291"/>
    </row>
    <row r="513" spans="1:6" s="238" customFormat="1" ht="25.5" x14ac:dyDescent="0.2">
      <c r="A513" s="272"/>
      <c r="B513" s="760" t="s">
        <v>2050</v>
      </c>
      <c r="C513" s="262" t="s">
        <v>1825</v>
      </c>
      <c r="D513" s="279">
        <v>1</v>
      </c>
      <c r="E513" s="833"/>
      <c r="F513" s="278">
        <f>+E513*D513</f>
        <v>0</v>
      </c>
    </row>
    <row r="514" spans="1:6" s="238" customFormat="1" ht="15" x14ac:dyDescent="0.25">
      <c r="A514" s="272"/>
      <c r="B514" s="760"/>
      <c r="C514" s="262"/>
      <c r="D514" s="279"/>
      <c r="E514" s="834"/>
      <c r="F514" s="278"/>
    </row>
    <row r="515" spans="1:6" s="238" customFormat="1" ht="38.25" x14ac:dyDescent="0.2">
      <c r="A515" s="271">
        <f>MAX($A$5:A514)+1</f>
        <v>43</v>
      </c>
      <c r="B515" s="760" t="s">
        <v>2051</v>
      </c>
      <c r="C515" s="262" t="s">
        <v>1825</v>
      </c>
      <c r="D515" s="279">
        <v>6</v>
      </c>
      <c r="E515" s="833"/>
      <c r="F515" s="278">
        <f>+E515*D515</f>
        <v>0</v>
      </c>
    </row>
    <row r="516" spans="1:6" s="238" customFormat="1" ht="15" x14ac:dyDescent="0.25">
      <c r="A516" s="272"/>
      <c r="B516" s="760"/>
      <c r="C516" s="262"/>
      <c r="D516" s="279"/>
      <c r="E516" s="834"/>
      <c r="F516" s="291"/>
    </row>
    <row r="517" spans="1:6" s="238" customFormat="1" ht="15" x14ac:dyDescent="0.25">
      <c r="A517" s="271">
        <f>MAX($A$5:A516)+1</f>
        <v>44</v>
      </c>
      <c r="B517" s="790" t="s">
        <v>2052</v>
      </c>
      <c r="C517" s="262"/>
      <c r="D517" s="279"/>
      <c r="E517" s="834"/>
      <c r="F517" s="291"/>
    </row>
    <row r="518" spans="1:6" s="238" customFormat="1" ht="25.5" x14ac:dyDescent="0.2">
      <c r="A518" s="272"/>
      <c r="B518" s="760" t="s">
        <v>3261</v>
      </c>
      <c r="C518" s="262" t="s">
        <v>1825</v>
      </c>
      <c r="D518" s="279">
        <v>1</v>
      </c>
      <c r="E518" s="833"/>
      <c r="F518" s="278">
        <f>+E518*D518</f>
        <v>0</v>
      </c>
    </row>
    <row r="519" spans="1:6" s="238" customFormat="1" ht="15" x14ac:dyDescent="0.25">
      <c r="A519" s="272"/>
      <c r="B519" s="760"/>
      <c r="C519" s="262"/>
      <c r="D519" s="279"/>
      <c r="E519" s="834"/>
      <c r="F519" s="291"/>
    </row>
    <row r="520" spans="1:6" s="238" customFormat="1" ht="25.5" x14ac:dyDescent="0.2">
      <c r="A520" s="271">
        <f>MAX($A$5:A519)+1</f>
        <v>45</v>
      </c>
      <c r="B520" s="760" t="s">
        <v>2053</v>
      </c>
      <c r="C520" s="262" t="s">
        <v>1825</v>
      </c>
      <c r="D520" s="279">
        <v>8</v>
      </c>
      <c r="E520" s="833"/>
      <c r="F520" s="278">
        <f>+E520*D520</f>
        <v>0</v>
      </c>
    </row>
    <row r="521" spans="1:6" s="238" customFormat="1" ht="15" x14ac:dyDescent="0.25">
      <c r="A521" s="272"/>
      <c r="B521" s="760"/>
      <c r="C521" s="262"/>
      <c r="D521" s="279"/>
      <c r="E521" s="834"/>
      <c r="F521" s="291"/>
    </row>
    <row r="522" spans="1:6" s="238" customFormat="1" ht="15" x14ac:dyDescent="0.25">
      <c r="A522" s="272"/>
      <c r="B522" s="760"/>
      <c r="C522" s="262"/>
      <c r="D522" s="279"/>
      <c r="E522" s="834"/>
      <c r="F522" s="291"/>
    </row>
    <row r="523" spans="1:6" s="238" customFormat="1" ht="25.5" x14ac:dyDescent="0.25">
      <c r="A523" s="271">
        <f>MAX($A$5:A522)+1</f>
        <v>46</v>
      </c>
      <c r="B523" s="760" t="s">
        <v>2054</v>
      </c>
      <c r="C523" s="262"/>
      <c r="D523" s="279"/>
      <c r="E523" s="834"/>
      <c r="F523" s="291"/>
    </row>
    <row r="524" spans="1:6" s="238" customFormat="1" x14ac:dyDescent="0.2">
      <c r="A524" s="272"/>
      <c r="B524" s="760" t="s">
        <v>2055</v>
      </c>
      <c r="C524" s="262" t="s">
        <v>2003</v>
      </c>
      <c r="D524" s="279">
        <v>70</v>
      </c>
      <c r="E524" s="833"/>
      <c r="F524" s="278">
        <f>+E524*D524</f>
        <v>0</v>
      </c>
    </row>
    <row r="525" spans="1:6" s="238" customFormat="1" x14ac:dyDescent="0.2">
      <c r="A525" s="272"/>
      <c r="B525" s="760" t="s">
        <v>2056</v>
      </c>
      <c r="C525" s="262" t="s">
        <v>2003</v>
      </c>
      <c r="D525" s="279">
        <v>100</v>
      </c>
      <c r="E525" s="833"/>
      <c r="F525" s="278">
        <f>+E525*D525</f>
        <v>0</v>
      </c>
    </row>
    <row r="526" spans="1:6" s="238" customFormat="1" ht="15" x14ac:dyDescent="0.25">
      <c r="A526" s="272"/>
      <c r="B526" s="760"/>
      <c r="C526" s="262"/>
      <c r="D526" s="279"/>
      <c r="E526" s="834"/>
      <c r="F526" s="291"/>
    </row>
    <row r="527" spans="1:6" s="238" customFormat="1" ht="15" x14ac:dyDescent="0.25">
      <c r="A527" s="272"/>
      <c r="B527" s="760"/>
      <c r="C527" s="262"/>
      <c r="D527" s="279"/>
      <c r="E527" s="834"/>
      <c r="F527" s="291"/>
    </row>
    <row r="528" spans="1:6" s="238" customFormat="1" ht="55.5" customHeight="1" x14ac:dyDescent="0.2">
      <c r="A528" s="271">
        <f>MAX($A$5:A527)+1</f>
        <v>47</v>
      </c>
      <c r="B528" s="760" t="s">
        <v>2057</v>
      </c>
      <c r="C528" s="262" t="s">
        <v>1825</v>
      </c>
      <c r="D528" s="279">
        <v>1</v>
      </c>
      <c r="E528" s="833"/>
      <c r="F528" s="278">
        <f>+E528*D528</f>
        <v>0</v>
      </c>
    </row>
    <row r="529" spans="1:6" s="238" customFormat="1" ht="15" x14ac:dyDescent="0.25">
      <c r="A529" s="272"/>
      <c r="B529" s="791"/>
      <c r="C529" s="237"/>
      <c r="D529" s="280"/>
      <c r="E529" s="834"/>
      <c r="F529" s="291"/>
    </row>
    <row r="530" spans="1:6" s="238" customFormat="1" ht="15" x14ac:dyDescent="0.25">
      <c r="A530" s="272"/>
      <c r="B530" s="790" t="s">
        <v>2058</v>
      </c>
      <c r="C530" s="237"/>
      <c r="D530" s="280"/>
      <c r="E530" s="834"/>
      <c r="F530" s="291"/>
    </row>
    <row r="531" spans="1:6" s="238" customFormat="1" ht="15" x14ac:dyDescent="0.25">
      <c r="A531" s="272"/>
      <c r="B531" s="791"/>
      <c r="C531" s="237"/>
      <c r="D531" s="280"/>
      <c r="E531" s="834"/>
      <c r="F531" s="291"/>
    </row>
    <row r="532" spans="1:6" s="238" customFormat="1" ht="38.25" x14ac:dyDescent="0.25">
      <c r="A532" s="271">
        <f>MAX($A$5:A531)+1</f>
        <v>48</v>
      </c>
      <c r="B532" s="760" t="s">
        <v>2059</v>
      </c>
      <c r="C532" s="262"/>
      <c r="D532" s="279"/>
      <c r="E532" s="834"/>
      <c r="F532" s="291"/>
    </row>
    <row r="533" spans="1:6" s="238" customFormat="1" x14ac:dyDescent="0.2">
      <c r="A533" s="272"/>
      <c r="B533" s="760" t="s">
        <v>2060</v>
      </c>
      <c r="C533" s="262" t="s">
        <v>119</v>
      </c>
      <c r="D533" s="279">
        <v>1</v>
      </c>
      <c r="E533" s="833"/>
      <c r="F533" s="278">
        <f>+E533*D533</f>
        <v>0</v>
      </c>
    </row>
    <row r="534" spans="1:6" s="238" customFormat="1" x14ac:dyDescent="0.2">
      <c r="A534" s="272"/>
      <c r="B534" s="760" t="s">
        <v>2061</v>
      </c>
      <c r="C534" s="262" t="s">
        <v>119</v>
      </c>
      <c r="D534" s="279">
        <v>3</v>
      </c>
      <c r="E534" s="833"/>
      <c r="F534" s="278">
        <f>+E534*D534</f>
        <v>0</v>
      </c>
    </row>
    <row r="535" spans="1:6" s="238" customFormat="1" x14ac:dyDescent="0.2">
      <c r="A535" s="272"/>
      <c r="B535" s="760" t="s">
        <v>2062</v>
      </c>
      <c r="C535" s="262" t="s">
        <v>119</v>
      </c>
      <c r="D535" s="279">
        <v>1</v>
      </c>
      <c r="E535" s="833"/>
      <c r="F535" s="278">
        <f>+E535*D535</f>
        <v>0</v>
      </c>
    </row>
    <row r="536" spans="1:6" s="238" customFormat="1" ht="15" x14ac:dyDescent="0.25">
      <c r="A536" s="272"/>
      <c r="B536" s="760" t="s">
        <v>1821</v>
      </c>
      <c r="C536" s="262"/>
      <c r="D536" s="279"/>
      <c r="E536" s="834"/>
      <c r="F536" s="291"/>
    </row>
    <row r="537" spans="1:6" s="238" customFormat="1" ht="15" x14ac:dyDescent="0.25">
      <c r="A537" s="272"/>
      <c r="B537" s="760" t="s">
        <v>2063</v>
      </c>
      <c r="C537" s="262"/>
      <c r="D537" s="279"/>
      <c r="E537" s="834"/>
      <c r="F537" s="291"/>
    </row>
    <row r="538" spans="1:6" s="238" customFormat="1" ht="15" x14ac:dyDescent="0.25">
      <c r="A538" s="272"/>
      <c r="B538" s="760" t="s">
        <v>2064</v>
      </c>
      <c r="C538" s="262"/>
      <c r="D538" s="279"/>
      <c r="E538" s="834"/>
      <c r="F538" s="291"/>
    </row>
    <row r="539" spans="1:6" s="238" customFormat="1" ht="15" x14ac:dyDescent="0.25">
      <c r="A539" s="272"/>
      <c r="B539" s="760"/>
      <c r="C539" s="262"/>
      <c r="D539" s="279"/>
      <c r="E539" s="834"/>
      <c r="F539" s="291"/>
    </row>
    <row r="540" spans="1:6" s="238" customFormat="1" ht="25.5" x14ac:dyDescent="0.25">
      <c r="A540" s="271">
        <f>MAX($A$5:A539)+1</f>
        <v>49</v>
      </c>
      <c r="B540" s="760" t="s">
        <v>2065</v>
      </c>
      <c r="C540" s="262"/>
      <c r="D540" s="279"/>
      <c r="E540" s="834"/>
      <c r="F540" s="291"/>
    </row>
    <row r="541" spans="1:6" s="238" customFormat="1" ht="15" x14ac:dyDescent="0.25">
      <c r="A541" s="272"/>
      <c r="B541" s="760" t="s">
        <v>2066</v>
      </c>
      <c r="C541" s="262"/>
      <c r="D541" s="279"/>
      <c r="E541" s="834"/>
      <c r="F541" s="291"/>
    </row>
    <row r="542" spans="1:6" s="238" customFormat="1" ht="15" x14ac:dyDescent="0.25">
      <c r="A542" s="272"/>
      <c r="B542" s="760" t="s">
        <v>2067</v>
      </c>
      <c r="C542" s="262"/>
      <c r="D542" s="279"/>
      <c r="E542" s="834"/>
      <c r="F542" s="291"/>
    </row>
    <row r="543" spans="1:6" s="238" customFormat="1" ht="25.5" x14ac:dyDescent="0.25">
      <c r="A543" s="272"/>
      <c r="B543" s="760" t="s">
        <v>2068</v>
      </c>
      <c r="C543" s="262"/>
      <c r="D543" s="279"/>
      <c r="E543" s="834"/>
      <c r="F543" s="291"/>
    </row>
    <row r="544" spans="1:6" s="238" customFormat="1" ht="15" x14ac:dyDescent="0.25">
      <c r="A544" s="272"/>
      <c r="B544" s="760" t="s">
        <v>2069</v>
      </c>
      <c r="C544" s="262"/>
      <c r="D544" s="279"/>
      <c r="E544" s="834"/>
      <c r="F544" s="291"/>
    </row>
    <row r="545" spans="1:6" s="238" customFormat="1" ht="15" x14ac:dyDescent="0.25">
      <c r="A545" s="272"/>
      <c r="B545" s="760" t="s">
        <v>2070</v>
      </c>
      <c r="C545" s="262"/>
      <c r="D545" s="279"/>
      <c r="E545" s="834"/>
      <c r="F545" s="291"/>
    </row>
    <row r="546" spans="1:6" s="238" customFormat="1" ht="15" x14ac:dyDescent="0.25">
      <c r="A546" s="272"/>
      <c r="B546" s="760" t="s">
        <v>2071</v>
      </c>
      <c r="C546" s="262"/>
      <c r="D546" s="279"/>
      <c r="E546" s="834"/>
      <c r="F546" s="291"/>
    </row>
    <row r="547" spans="1:6" s="238" customFormat="1" ht="15" x14ac:dyDescent="0.25">
      <c r="A547" s="272"/>
      <c r="B547" s="760" t="s">
        <v>2072</v>
      </c>
      <c r="C547" s="262"/>
      <c r="D547" s="279"/>
      <c r="E547" s="834"/>
      <c r="F547" s="291"/>
    </row>
    <row r="548" spans="1:6" s="238" customFormat="1" ht="15" x14ac:dyDescent="0.25">
      <c r="A548" s="272"/>
      <c r="B548" s="760" t="s">
        <v>2073</v>
      </c>
      <c r="C548" s="262"/>
      <c r="D548" s="279"/>
      <c r="E548" s="834"/>
      <c r="F548" s="291"/>
    </row>
    <row r="549" spans="1:6" s="238" customFormat="1" ht="15" x14ac:dyDescent="0.25">
      <c r="A549" s="272"/>
      <c r="B549" s="760" t="s">
        <v>2074</v>
      </c>
      <c r="C549" s="262"/>
      <c r="D549" s="279"/>
      <c r="E549" s="834"/>
      <c r="F549" s="291"/>
    </row>
    <row r="550" spans="1:6" s="238" customFormat="1" ht="15" x14ac:dyDescent="0.25">
      <c r="A550" s="272"/>
      <c r="B550" s="760" t="s">
        <v>2075</v>
      </c>
      <c r="C550" s="262"/>
      <c r="D550" s="279"/>
      <c r="E550" s="834"/>
      <c r="F550" s="291"/>
    </row>
    <row r="551" spans="1:6" s="238" customFormat="1" ht="15" x14ac:dyDescent="0.25">
      <c r="A551" s="272"/>
      <c r="B551" s="760" t="s">
        <v>2076</v>
      </c>
      <c r="C551" s="262"/>
      <c r="D551" s="279"/>
      <c r="E551" s="834"/>
      <c r="F551" s="291"/>
    </row>
    <row r="552" spans="1:6" s="238" customFormat="1" x14ac:dyDescent="0.2">
      <c r="A552" s="272"/>
      <c r="B552" s="760" t="s">
        <v>2077</v>
      </c>
      <c r="C552" s="262" t="s">
        <v>38</v>
      </c>
      <c r="D552" s="279">
        <v>1</v>
      </c>
      <c r="E552" s="833"/>
      <c r="F552" s="278">
        <f>+E552*D552</f>
        <v>0</v>
      </c>
    </row>
    <row r="553" spans="1:6" s="238" customFormat="1" x14ac:dyDescent="0.2">
      <c r="A553" s="272"/>
      <c r="B553" s="760" t="s">
        <v>2078</v>
      </c>
      <c r="C553" s="262" t="s">
        <v>38</v>
      </c>
      <c r="D553" s="279">
        <v>1</v>
      </c>
      <c r="E553" s="833"/>
      <c r="F553" s="278">
        <f>+E553*D553</f>
        <v>0</v>
      </c>
    </row>
    <row r="554" spans="1:6" s="238" customFormat="1" x14ac:dyDescent="0.2">
      <c r="A554" s="272"/>
      <c r="B554" s="760" t="s">
        <v>2079</v>
      </c>
      <c r="C554" s="262" t="s">
        <v>38</v>
      </c>
      <c r="D554" s="279">
        <v>2</v>
      </c>
      <c r="E554" s="833"/>
      <c r="F554" s="278">
        <f>+E554*D554</f>
        <v>0</v>
      </c>
    </row>
    <row r="555" spans="1:6" s="238" customFormat="1" x14ac:dyDescent="0.2">
      <c r="A555" s="272"/>
      <c r="B555" s="760" t="s">
        <v>2080</v>
      </c>
      <c r="C555" s="262" t="s">
        <v>38</v>
      </c>
      <c r="D555" s="279">
        <v>1</v>
      </c>
      <c r="E555" s="833"/>
      <c r="F555" s="278">
        <f>+E555*D555</f>
        <v>0</v>
      </c>
    </row>
    <row r="556" spans="1:6" s="238" customFormat="1" ht="15" x14ac:dyDescent="0.25">
      <c r="A556" s="272"/>
      <c r="B556" s="760"/>
      <c r="C556" s="262"/>
      <c r="D556" s="279"/>
      <c r="E556" s="834"/>
      <c r="F556" s="291"/>
    </row>
    <row r="557" spans="1:6" s="238" customFormat="1" ht="15" x14ac:dyDescent="0.25">
      <c r="A557" s="272"/>
      <c r="B557" s="760" t="s">
        <v>1821</v>
      </c>
      <c r="C557" s="262"/>
      <c r="D557" s="279"/>
      <c r="E557" s="834"/>
      <c r="F557" s="291"/>
    </row>
    <row r="558" spans="1:6" s="238" customFormat="1" ht="15" x14ac:dyDescent="0.25">
      <c r="A558" s="272"/>
      <c r="B558" s="760" t="s">
        <v>2081</v>
      </c>
      <c r="C558" s="262"/>
      <c r="D558" s="279"/>
      <c r="E558" s="834"/>
      <c r="F558" s="291"/>
    </row>
    <row r="559" spans="1:6" s="238" customFormat="1" ht="15" x14ac:dyDescent="0.25">
      <c r="A559" s="272"/>
      <c r="B559" s="760" t="s">
        <v>2064</v>
      </c>
      <c r="C559" s="262"/>
      <c r="D559" s="279"/>
      <c r="E559" s="834"/>
      <c r="F559" s="291"/>
    </row>
    <row r="560" spans="1:6" s="238" customFormat="1" ht="15" x14ac:dyDescent="0.25">
      <c r="A560" s="272"/>
      <c r="B560" s="760"/>
      <c r="C560" s="262"/>
      <c r="D560" s="279"/>
      <c r="E560" s="834"/>
      <c r="F560" s="291"/>
    </row>
    <row r="561" spans="1:6" s="238" customFormat="1" ht="48" customHeight="1" x14ac:dyDescent="0.25">
      <c r="A561" s="271">
        <f>MAX($A$5:A560)+1</f>
        <v>50</v>
      </c>
      <c r="B561" s="760" t="s">
        <v>2082</v>
      </c>
      <c r="C561" s="262"/>
      <c r="D561" s="279"/>
      <c r="E561" s="834"/>
      <c r="F561" s="291"/>
    </row>
    <row r="562" spans="1:6" s="238" customFormat="1" ht="36.75" customHeight="1" x14ac:dyDescent="0.2">
      <c r="A562" s="272"/>
      <c r="B562" s="760" t="s">
        <v>2083</v>
      </c>
      <c r="C562" s="262" t="s">
        <v>119</v>
      </c>
      <c r="D562" s="279">
        <v>34</v>
      </c>
      <c r="E562" s="833"/>
      <c r="F562" s="278">
        <f>+E562*D562</f>
        <v>0</v>
      </c>
    </row>
    <row r="563" spans="1:6" s="238" customFormat="1" ht="15" x14ac:dyDescent="0.25">
      <c r="A563" s="272"/>
      <c r="B563" s="760" t="s">
        <v>1821</v>
      </c>
      <c r="C563" s="262"/>
      <c r="D563" s="279"/>
      <c r="E563" s="834"/>
      <c r="F563" s="291"/>
    </row>
    <row r="564" spans="1:6" s="238" customFormat="1" ht="15" x14ac:dyDescent="0.25">
      <c r="A564" s="272"/>
      <c r="B564" s="760" t="s">
        <v>2084</v>
      </c>
      <c r="C564" s="262"/>
      <c r="D564" s="279"/>
      <c r="E564" s="834"/>
      <c r="F564" s="291"/>
    </row>
    <row r="565" spans="1:6" s="238" customFormat="1" ht="15" x14ac:dyDescent="0.25">
      <c r="A565" s="272"/>
      <c r="B565" s="760" t="s">
        <v>2085</v>
      </c>
      <c r="C565" s="262"/>
      <c r="D565" s="279"/>
      <c r="E565" s="834"/>
      <c r="F565" s="291"/>
    </row>
    <row r="566" spans="1:6" s="238" customFormat="1" ht="15" x14ac:dyDescent="0.25">
      <c r="A566" s="272"/>
      <c r="B566" s="760" t="s">
        <v>2064</v>
      </c>
      <c r="C566" s="262"/>
      <c r="D566" s="279"/>
      <c r="E566" s="834"/>
      <c r="F566" s="291"/>
    </row>
    <row r="567" spans="1:6" s="238" customFormat="1" ht="15" x14ac:dyDescent="0.25">
      <c r="A567" s="272"/>
      <c r="B567" s="760"/>
      <c r="C567" s="262"/>
      <c r="D567" s="279"/>
      <c r="E567" s="834"/>
      <c r="F567" s="291"/>
    </row>
    <row r="568" spans="1:6" s="238" customFormat="1" ht="78" customHeight="1" x14ac:dyDescent="0.2">
      <c r="A568" s="271">
        <f>MAX($A$5:A567)+1</f>
        <v>51</v>
      </c>
      <c r="B568" s="760" t="s">
        <v>2086</v>
      </c>
      <c r="C568" s="262" t="s">
        <v>119</v>
      </c>
      <c r="D568" s="279">
        <v>11</v>
      </c>
      <c r="E568" s="833"/>
      <c r="F568" s="278">
        <f>+E568*D568</f>
        <v>0</v>
      </c>
    </row>
    <row r="569" spans="1:6" s="238" customFormat="1" ht="15" x14ac:dyDescent="0.25">
      <c r="A569" s="272"/>
      <c r="B569" s="760" t="s">
        <v>1821</v>
      </c>
      <c r="C569" s="262"/>
      <c r="D569" s="279"/>
      <c r="E569" s="834"/>
      <c r="F569" s="291"/>
    </row>
    <row r="570" spans="1:6" s="238" customFormat="1" ht="15" x14ac:dyDescent="0.25">
      <c r="A570" s="272"/>
      <c r="B570" s="760" t="s">
        <v>2087</v>
      </c>
      <c r="C570" s="262"/>
      <c r="D570" s="279"/>
      <c r="E570" s="834"/>
      <c r="F570" s="291"/>
    </row>
    <row r="571" spans="1:6" s="238" customFormat="1" ht="15" x14ac:dyDescent="0.25">
      <c r="A571" s="272"/>
      <c r="B571" s="760" t="s">
        <v>2064</v>
      </c>
      <c r="C571" s="262"/>
      <c r="D571" s="279"/>
      <c r="E571" s="834"/>
      <c r="F571" s="291"/>
    </row>
    <row r="572" spans="1:6" s="238" customFormat="1" ht="15" x14ac:dyDescent="0.25">
      <c r="A572" s="272"/>
      <c r="B572" s="760"/>
      <c r="C572" s="262"/>
      <c r="D572" s="279"/>
      <c r="E572" s="834"/>
      <c r="F572" s="291"/>
    </row>
    <row r="573" spans="1:6" s="238" customFormat="1" ht="51.75" customHeight="1" x14ac:dyDescent="0.25">
      <c r="A573" s="271">
        <f>MAX($A$5:A572)+1</f>
        <v>52</v>
      </c>
      <c r="B573" s="760" t="s">
        <v>2088</v>
      </c>
      <c r="C573" s="262"/>
      <c r="D573" s="279"/>
      <c r="E573" s="834"/>
      <c r="F573" s="291"/>
    </row>
    <row r="574" spans="1:6" s="238" customFormat="1" x14ac:dyDescent="0.2">
      <c r="A574" s="272"/>
      <c r="B574" s="760" t="s">
        <v>2089</v>
      </c>
      <c r="C574" s="262" t="s">
        <v>2003</v>
      </c>
      <c r="D574" s="723">
        <v>3990</v>
      </c>
      <c r="E574" s="833"/>
      <c r="F574" s="278">
        <f>+E574*D574</f>
        <v>0</v>
      </c>
    </row>
    <row r="575" spans="1:6" s="238" customFormat="1" ht="15" x14ac:dyDescent="0.25">
      <c r="A575" s="272"/>
      <c r="B575" s="760"/>
      <c r="C575" s="262"/>
      <c r="D575" s="279"/>
      <c r="E575" s="834"/>
      <c r="F575" s="291"/>
    </row>
    <row r="576" spans="1:6" s="238" customFormat="1" ht="15" x14ac:dyDescent="0.25">
      <c r="A576" s="272"/>
      <c r="B576" s="760" t="s">
        <v>1821</v>
      </c>
      <c r="C576" s="262"/>
      <c r="D576" s="279"/>
      <c r="E576" s="834"/>
      <c r="F576" s="291"/>
    </row>
    <row r="577" spans="1:6" s="238" customFormat="1" ht="15" x14ac:dyDescent="0.25">
      <c r="A577" s="272"/>
      <c r="B577" s="760" t="s">
        <v>2090</v>
      </c>
      <c r="C577" s="262"/>
      <c r="D577" s="279"/>
      <c r="E577" s="834"/>
      <c r="F577" s="291"/>
    </row>
    <row r="578" spans="1:6" s="238" customFormat="1" ht="15" x14ac:dyDescent="0.25">
      <c r="A578" s="272"/>
      <c r="B578" s="760" t="s">
        <v>2064</v>
      </c>
      <c r="C578" s="262"/>
      <c r="D578" s="279"/>
      <c r="E578" s="834"/>
      <c r="F578" s="291"/>
    </row>
    <row r="579" spans="1:6" s="238" customFormat="1" ht="15" x14ac:dyDescent="0.25">
      <c r="A579" s="272"/>
      <c r="B579" s="760"/>
      <c r="C579" s="262"/>
      <c r="D579" s="279"/>
      <c r="E579" s="834"/>
      <c r="F579" s="291"/>
    </row>
    <row r="580" spans="1:6" s="238" customFormat="1" ht="67.5" customHeight="1" x14ac:dyDescent="0.2">
      <c r="A580" s="271">
        <f>MAX($A$5:A579)+1</f>
        <v>53</v>
      </c>
      <c r="B580" s="760" t="s">
        <v>3266</v>
      </c>
      <c r="C580" s="262" t="s">
        <v>151</v>
      </c>
      <c r="D580" s="279">
        <v>695</v>
      </c>
      <c r="E580" s="833"/>
      <c r="F580" s="278">
        <f>+E580*D580</f>
        <v>0</v>
      </c>
    </row>
    <row r="581" spans="1:6" s="238" customFormat="1" ht="15" x14ac:dyDescent="0.25">
      <c r="A581" s="272"/>
      <c r="B581" s="760" t="s">
        <v>1821</v>
      </c>
      <c r="C581" s="262"/>
      <c r="D581" s="279"/>
      <c r="E581" s="834"/>
      <c r="F581" s="291"/>
    </row>
    <row r="582" spans="1:6" s="238" customFormat="1" ht="15" x14ac:dyDescent="0.25">
      <c r="A582" s="272"/>
      <c r="B582" s="760" t="s">
        <v>2091</v>
      </c>
      <c r="C582" s="262"/>
      <c r="D582" s="279"/>
      <c r="E582" s="834"/>
      <c r="F582" s="291"/>
    </row>
    <row r="583" spans="1:6" s="238" customFormat="1" ht="15" x14ac:dyDescent="0.25">
      <c r="A583" s="272"/>
      <c r="B583" s="760" t="s">
        <v>2064</v>
      </c>
      <c r="C583" s="262"/>
      <c r="D583" s="279"/>
      <c r="E583" s="834"/>
      <c r="F583" s="291"/>
    </row>
    <row r="584" spans="1:6" s="238" customFormat="1" ht="25.5" x14ac:dyDescent="0.25">
      <c r="A584" s="272"/>
      <c r="B584" s="760" t="s">
        <v>2092</v>
      </c>
      <c r="C584" s="262"/>
      <c r="D584" s="279"/>
      <c r="E584" s="834"/>
      <c r="F584" s="291"/>
    </row>
    <row r="585" spans="1:6" s="238" customFormat="1" ht="15" x14ac:dyDescent="0.25">
      <c r="A585" s="272"/>
      <c r="B585" s="760"/>
      <c r="C585" s="262"/>
      <c r="D585" s="279"/>
      <c r="E585" s="834"/>
      <c r="F585" s="291"/>
    </row>
    <row r="586" spans="1:6" s="238" customFormat="1" ht="102.75" customHeight="1" x14ac:dyDescent="0.25">
      <c r="A586" s="271">
        <f>MAX($A$5:A585)+1</f>
        <v>54</v>
      </c>
      <c r="B586" s="760" t="s">
        <v>2093</v>
      </c>
      <c r="C586" s="262"/>
      <c r="D586" s="279"/>
      <c r="E586" s="834"/>
      <c r="F586" s="291"/>
    </row>
    <row r="587" spans="1:6" s="238" customFormat="1" ht="15" x14ac:dyDescent="0.25">
      <c r="A587" s="272"/>
      <c r="B587" s="760" t="s">
        <v>2094</v>
      </c>
      <c r="C587" s="262"/>
      <c r="D587" s="279"/>
      <c r="E587" s="834"/>
      <c r="F587" s="291"/>
    </row>
    <row r="588" spans="1:6" s="238" customFormat="1" ht="15" x14ac:dyDescent="0.25">
      <c r="A588" s="272"/>
      <c r="B588" s="760" t="s">
        <v>2095</v>
      </c>
      <c r="C588" s="262"/>
      <c r="D588" s="279"/>
      <c r="E588" s="834"/>
      <c r="F588" s="291"/>
    </row>
    <row r="589" spans="1:6" s="238" customFormat="1" ht="15" x14ac:dyDescent="0.25">
      <c r="A589" s="272"/>
      <c r="B589" s="760" t="s">
        <v>2096</v>
      </c>
      <c r="C589" s="262"/>
      <c r="D589" s="279"/>
      <c r="E589" s="834"/>
      <c r="F589" s="291"/>
    </row>
    <row r="590" spans="1:6" s="238" customFormat="1" ht="15" x14ac:dyDescent="0.25">
      <c r="A590" s="272"/>
      <c r="B590" s="760" t="s">
        <v>2097</v>
      </c>
      <c r="C590" s="262"/>
      <c r="D590" s="279"/>
      <c r="E590" s="834"/>
      <c r="F590" s="291"/>
    </row>
    <row r="591" spans="1:6" s="238" customFormat="1" ht="15" x14ac:dyDescent="0.25">
      <c r="A591" s="272"/>
      <c r="B591" s="760" t="s">
        <v>2098</v>
      </c>
      <c r="C591" s="262"/>
      <c r="D591" s="279"/>
      <c r="E591" s="834"/>
      <c r="F591" s="291"/>
    </row>
    <row r="592" spans="1:6" s="238" customFormat="1" ht="15" x14ac:dyDescent="0.25">
      <c r="A592" s="272"/>
      <c r="B592" s="760" t="s">
        <v>2099</v>
      </c>
      <c r="C592" s="262"/>
      <c r="D592" s="279"/>
      <c r="E592" s="834"/>
      <c r="F592" s="291"/>
    </row>
    <row r="593" spans="1:6" s="238" customFormat="1" x14ac:dyDescent="0.2">
      <c r="A593" s="272"/>
      <c r="B593" s="760" t="s">
        <v>2100</v>
      </c>
      <c r="C593" s="262" t="s">
        <v>119</v>
      </c>
      <c r="D593" s="279">
        <v>7</v>
      </c>
      <c r="E593" s="833"/>
      <c r="F593" s="278">
        <f>+E593*D593</f>
        <v>0</v>
      </c>
    </row>
    <row r="594" spans="1:6" s="238" customFormat="1" ht="15" x14ac:dyDescent="0.25">
      <c r="A594" s="272"/>
      <c r="B594" s="760" t="s">
        <v>1821</v>
      </c>
      <c r="C594" s="262"/>
      <c r="D594" s="279"/>
      <c r="E594" s="834"/>
      <c r="F594" s="291"/>
    </row>
    <row r="595" spans="1:6" s="238" customFormat="1" ht="15" x14ac:dyDescent="0.25">
      <c r="A595" s="272"/>
      <c r="B595" s="760" t="s">
        <v>2101</v>
      </c>
      <c r="C595" s="262"/>
      <c r="D595" s="279"/>
      <c r="E595" s="834"/>
      <c r="F595" s="291"/>
    </row>
    <row r="596" spans="1:6" s="238" customFormat="1" ht="15" x14ac:dyDescent="0.25">
      <c r="A596" s="272"/>
      <c r="B596" s="760" t="s">
        <v>1823</v>
      </c>
      <c r="C596" s="262"/>
      <c r="D596" s="279"/>
      <c r="E596" s="834"/>
      <c r="F596" s="291"/>
    </row>
    <row r="597" spans="1:6" s="238" customFormat="1" ht="15" x14ac:dyDescent="0.25">
      <c r="A597" s="272"/>
      <c r="B597" s="760"/>
      <c r="C597" s="262"/>
      <c r="D597" s="279"/>
      <c r="E597" s="834"/>
      <c r="F597" s="291"/>
    </row>
    <row r="598" spans="1:6" s="238" customFormat="1" ht="53.25" customHeight="1" x14ac:dyDescent="0.25">
      <c r="A598" s="271">
        <f>MAX($A$5:A597)+1</f>
        <v>55</v>
      </c>
      <c r="B598" s="760" t="s">
        <v>2102</v>
      </c>
      <c r="C598" s="262"/>
      <c r="D598" s="279"/>
      <c r="E598" s="834"/>
      <c r="F598" s="291"/>
    </row>
    <row r="599" spans="1:6" s="238" customFormat="1" ht="15" x14ac:dyDescent="0.25">
      <c r="A599" s="272"/>
      <c r="B599" s="760" t="s">
        <v>2103</v>
      </c>
      <c r="C599" s="262"/>
      <c r="D599" s="279"/>
      <c r="E599" s="834"/>
      <c r="F599" s="291"/>
    </row>
    <row r="600" spans="1:6" s="238" customFormat="1" ht="15" x14ac:dyDescent="0.25">
      <c r="A600" s="272"/>
      <c r="B600" s="760" t="s">
        <v>2104</v>
      </c>
      <c r="C600" s="262"/>
      <c r="D600" s="279"/>
      <c r="E600" s="834"/>
      <c r="F600" s="291"/>
    </row>
    <row r="601" spans="1:6" s="238" customFormat="1" ht="15" x14ac:dyDescent="0.25">
      <c r="A601" s="272"/>
      <c r="B601" s="760" t="s">
        <v>2105</v>
      </c>
      <c r="C601" s="262"/>
      <c r="D601" s="279"/>
      <c r="E601" s="834"/>
      <c r="F601" s="291"/>
    </row>
    <row r="602" spans="1:6" s="238" customFormat="1" x14ac:dyDescent="0.2">
      <c r="A602" s="272"/>
      <c r="B602" s="760" t="s">
        <v>2106</v>
      </c>
      <c r="C602" s="262" t="s">
        <v>119</v>
      </c>
      <c r="D602" s="279">
        <v>4</v>
      </c>
      <c r="E602" s="833"/>
      <c r="F602" s="278">
        <f>+E602*D602</f>
        <v>0</v>
      </c>
    </row>
    <row r="603" spans="1:6" s="238" customFormat="1" ht="15" x14ac:dyDescent="0.25">
      <c r="A603" s="272"/>
      <c r="B603" s="760" t="s">
        <v>1821</v>
      </c>
      <c r="C603" s="262"/>
      <c r="D603" s="279"/>
      <c r="E603" s="834"/>
      <c r="F603" s="291"/>
    </row>
    <row r="604" spans="1:6" s="238" customFormat="1" ht="15" x14ac:dyDescent="0.25">
      <c r="A604" s="272"/>
      <c r="B604" s="760" t="s">
        <v>2107</v>
      </c>
      <c r="C604" s="262"/>
      <c r="D604" s="279"/>
      <c r="E604" s="834"/>
      <c r="F604" s="291"/>
    </row>
    <row r="605" spans="1:6" s="238" customFormat="1" ht="15" x14ac:dyDescent="0.25">
      <c r="A605" s="272"/>
      <c r="B605" s="760" t="s">
        <v>1823</v>
      </c>
      <c r="C605" s="262"/>
      <c r="D605" s="279"/>
      <c r="E605" s="834"/>
      <c r="F605" s="291"/>
    </row>
    <row r="606" spans="1:6" s="238" customFormat="1" ht="15" x14ac:dyDescent="0.25">
      <c r="A606" s="272"/>
      <c r="B606" s="760"/>
      <c r="C606" s="262"/>
      <c r="D606" s="279"/>
      <c r="E606" s="834"/>
      <c r="F606" s="291"/>
    </row>
    <row r="607" spans="1:6" s="238" customFormat="1" ht="39" customHeight="1" x14ac:dyDescent="0.25">
      <c r="A607" s="271">
        <f>MAX($A$5:A606)+1</f>
        <v>56</v>
      </c>
      <c r="B607" s="760" t="s">
        <v>2108</v>
      </c>
      <c r="C607" s="262"/>
      <c r="D607" s="279"/>
      <c r="E607" s="834"/>
      <c r="F607" s="291"/>
    </row>
    <row r="608" spans="1:6" s="238" customFormat="1" x14ac:dyDescent="0.2">
      <c r="A608" s="272"/>
      <c r="B608" s="760" t="s">
        <v>2109</v>
      </c>
      <c r="C608" s="262" t="s">
        <v>2110</v>
      </c>
      <c r="D608" s="279">
        <v>130</v>
      </c>
      <c r="E608" s="833"/>
      <c r="F608" s="278">
        <f>+E608*D608</f>
        <v>0</v>
      </c>
    </row>
    <row r="609" spans="1:6" s="238" customFormat="1" ht="15" x14ac:dyDescent="0.25">
      <c r="A609" s="272"/>
      <c r="B609" s="760"/>
      <c r="C609" s="262"/>
      <c r="D609" s="279"/>
      <c r="E609" s="834"/>
      <c r="F609" s="291"/>
    </row>
    <row r="610" spans="1:6" s="238" customFormat="1" ht="64.5" customHeight="1" x14ac:dyDescent="0.25">
      <c r="A610" s="271">
        <f>MAX($A$5:A609)+1</f>
        <v>57</v>
      </c>
      <c r="B610" s="760" t="s">
        <v>2000</v>
      </c>
      <c r="C610" s="262"/>
      <c r="D610" s="279"/>
      <c r="E610" s="834"/>
      <c r="F610" s="291"/>
    </row>
    <row r="611" spans="1:6" s="238" customFormat="1" ht="132.75" customHeight="1" x14ac:dyDescent="0.25">
      <c r="A611" s="272"/>
      <c r="B611" s="760" t="s">
        <v>2001</v>
      </c>
      <c r="C611" s="262"/>
      <c r="D611" s="279"/>
      <c r="E611" s="834"/>
      <c r="F611" s="291"/>
    </row>
    <row r="612" spans="1:6" s="238" customFormat="1" x14ac:dyDescent="0.2">
      <c r="A612" s="272"/>
      <c r="B612" s="760" t="s">
        <v>2002</v>
      </c>
      <c r="C612" s="262" t="s">
        <v>2003</v>
      </c>
      <c r="D612" s="279">
        <v>12</v>
      </c>
      <c r="E612" s="833"/>
      <c r="F612" s="278">
        <f>+E612*D612</f>
        <v>0</v>
      </c>
    </row>
    <row r="613" spans="1:6" s="238" customFormat="1" x14ac:dyDescent="0.2">
      <c r="A613" s="272"/>
      <c r="B613" s="760" t="s">
        <v>2004</v>
      </c>
      <c r="C613" s="262" t="s">
        <v>2003</v>
      </c>
      <c r="D613" s="279">
        <v>74</v>
      </c>
      <c r="E613" s="833"/>
      <c r="F613" s="278">
        <f>+E613*D613</f>
        <v>0</v>
      </c>
    </row>
    <row r="614" spans="1:6" s="238" customFormat="1" x14ac:dyDescent="0.2">
      <c r="A614" s="272"/>
      <c r="B614" s="760" t="s">
        <v>2005</v>
      </c>
      <c r="C614" s="262" t="s">
        <v>2003</v>
      </c>
      <c r="D614" s="279">
        <v>95</v>
      </c>
      <c r="E614" s="833"/>
      <c r="F614" s="278">
        <f>+E614*D614</f>
        <v>0</v>
      </c>
    </row>
    <row r="615" spans="1:6" s="238" customFormat="1" x14ac:dyDescent="0.2">
      <c r="A615" s="272"/>
      <c r="B615" s="760" t="s">
        <v>2006</v>
      </c>
      <c r="C615" s="262" t="s">
        <v>2003</v>
      </c>
      <c r="D615" s="279">
        <v>44</v>
      </c>
      <c r="E615" s="833"/>
      <c r="F615" s="278">
        <f>+E615*D615</f>
        <v>0</v>
      </c>
    </row>
    <row r="616" spans="1:6" s="238" customFormat="1" ht="15" x14ac:dyDescent="0.25">
      <c r="A616" s="272"/>
      <c r="B616" s="760" t="s">
        <v>1817</v>
      </c>
      <c r="C616" s="262"/>
      <c r="D616" s="279"/>
      <c r="E616" s="834"/>
      <c r="F616" s="291"/>
    </row>
    <row r="617" spans="1:6" s="238" customFormat="1" ht="15" x14ac:dyDescent="0.25">
      <c r="A617" s="272"/>
      <c r="B617" s="760" t="s">
        <v>2009</v>
      </c>
      <c r="C617" s="262"/>
      <c r="D617" s="279"/>
      <c r="E617" s="834"/>
      <c r="F617" s="291"/>
    </row>
    <row r="618" spans="1:6" s="238" customFormat="1" ht="15" x14ac:dyDescent="0.25">
      <c r="A618" s="272"/>
      <c r="B618" s="760" t="s">
        <v>1823</v>
      </c>
      <c r="C618" s="262"/>
      <c r="D618" s="279"/>
      <c r="E618" s="834"/>
      <c r="F618" s="291"/>
    </row>
    <row r="619" spans="1:6" s="238" customFormat="1" ht="15" x14ac:dyDescent="0.25">
      <c r="A619" s="272"/>
      <c r="B619" s="760"/>
      <c r="C619" s="262"/>
      <c r="D619" s="279"/>
      <c r="E619" s="834"/>
      <c r="F619" s="291"/>
    </row>
    <row r="620" spans="1:6" s="238" customFormat="1" ht="145.5" customHeight="1" x14ac:dyDescent="0.25">
      <c r="A620" s="271">
        <f>MAX($A$5:A619)+1</f>
        <v>58</v>
      </c>
      <c r="B620" s="760" t="s">
        <v>2111</v>
      </c>
      <c r="C620" s="262"/>
      <c r="D620" s="279"/>
      <c r="E620" s="834"/>
      <c r="F620" s="291"/>
    </row>
    <row r="621" spans="1:6" s="238" customFormat="1" ht="15" x14ac:dyDescent="0.25">
      <c r="A621" s="272"/>
      <c r="B621" s="760" t="s">
        <v>2112</v>
      </c>
      <c r="C621" s="262"/>
      <c r="D621" s="279"/>
      <c r="E621" s="834"/>
      <c r="F621" s="291"/>
    </row>
    <row r="622" spans="1:6" s="238" customFormat="1" x14ac:dyDescent="0.2">
      <c r="A622" s="272"/>
      <c r="B622" s="760" t="s">
        <v>2002</v>
      </c>
      <c r="C622" s="262" t="s">
        <v>2003</v>
      </c>
      <c r="D622" s="279">
        <v>12</v>
      </c>
      <c r="E622" s="833"/>
      <c r="F622" s="278">
        <f>+E622*D622</f>
        <v>0</v>
      </c>
    </row>
    <row r="623" spans="1:6" s="238" customFormat="1" ht="15" x14ac:dyDescent="0.25">
      <c r="A623" s="272"/>
      <c r="B623" s="760" t="s">
        <v>2012</v>
      </c>
      <c r="C623" s="262"/>
      <c r="D623" s="279"/>
      <c r="E623" s="834"/>
      <c r="F623" s="291"/>
    </row>
    <row r="624" spans="1:6" s="238" customFormat="1" x14ac:dyDescent="0.2">
      <c r="A624" s="272"/>
      <c r="B624" s="760" t="s">
        <v>2004</v>
      </c>
      <c r="C624" s="262" t="s">
        <v>2003</v>
      </c>
      <c r="D624" s="279">
        <v>74</v>
      </c>
      <c r="E624" s="833"/>
      <c r="F624" s="278">
        <f>+E624*D624</f>
        <v>0</v>
      </c>
    </row>
    <row r="625" spans="1:6" s="238" customFormat="1" x14ac:dyDescent="0.2">
      <c r="A625" s="272"/>
      <c r="B625" s="760" t="s">
        <v>2005</v>
      </c>
      <c r="C625" s="262" t="s">
        <v>2003</v>
      </c>
      <c r="D625" s="279">
        <v>95</v>
      </c>
      <c r="E625" s="833"/>
      <c r="F625" s="278">
        <f>+E625*D625</f>
        <v>0</v>
      </c>
    </row>
    <row r="626" spans="1:6" s="238" customFormat="1" ht="15" x14ac:dyDescent="0.25">
      <c r="A626" s="272"/>
      <c r="B626" s="760" t="s">
        <v>2013</v>
      </c>
      <c r="C626" s="262"/>
      <c r="D626" s="279"/>
      <c r="E626" s="834"/>
      <c r="F626" s="291"/>
    </row>
    <row r="627" spans="1:6" s="238" customFormat="1" x14ac:dyDescent="0.2">
      <c r="A627" s="272"/>
      <c r="B627" s="760" t="s">
        <v>2006</v>
      </c>
      <c r="C627" s="262" t="s">
        <v>2003</v>
      </c>
      <c r="D627" s="279">
        <v>44</v>
      </c>
      <c r="E627" s="833"/>
      <c r="F627" s="278">
        <f>+E627*D627</f>
        <v>0</v>
      </c>
    </row>
    <row r="628" spans="1:6" s="238" customFormat="1" ht="15" x14ac:dyDescent="0.25">
      <c r="A628" s="272"/>
      <c r="B628" s="760" t="s">
        <v>1817</v>
      </c>
      <c r="C628" s="262"/>
      <c r="D628" s="279"/>
      <c r="E628" s="834"/>
      <c r="F628" s="291"/>
    </row>
    <row r="629" spans="1:6" s="238" customFormat="1" ht="15" x14ac:dyDescent="0.25">
      <c r="A629" s="272"/>
      <c r="B629" s="760" t="s">
        <v>2113</v>
      </c>
      <c r="C629" s="262"/>
      <c r="D629" s="279"/>
      <c r="E629" s="834"/>
      <c r="F629" s="291"/>
    </row>
    <row r="630" spans="1:6" s="238" customFormat="1" ht="15" x14ac:dyDescent="0.25">
      <c r="A630" s="272"/>
      <c r="B630" s="760" t="s">
        <v>1823</v>
      </c>
      <c r="C630" s="262"/>
      <c r="D630" s="279"/>
      <c r="E630" s="834"/>
      <c r="F630" s="291"/>
    </row>
    <row r="631" spans="1:6" s="238" customFormat="1" ht="15" x14ac:dyDescent="0.25">
      <c r="A631" s="272"/>
      <c r="B631" s="760"/>
      <c r="C631" s="262"/>
      <c r="D631" s="279"/>
      <c r="E631" s="834"/>
      <c r="F631" s="291"/>
    </row>
    <row r="632" spans="1:6" s="238" customFormat="1" ht="33.75" customHeight="1" x14ac:dyDescent="0.2">
      <c r="A632" s="271">
        <f>MAX($A$5:A631)+1</f>
        <v>59</v>
      </c>
      <c r="B632" s="760" t="s">
        <v>2114</v>
      </c>
      <c r="C632" s="262" t="s">
        <v>0</v>
      </c>
      <c r="D632" s="279">
        <v>28</v>
      </c>
      <c r="E632" s="833"/>
      <c r="F632" s="278">
        <f>+E632*D632</f>
        <v>0</v>
      </c>
    </row>
    <row r="633" spans="1:6" s="238" customFormat="1" ht="15" x14ac:dyDescent="0.25">
      <c r="A633" s="272"/>
      <c r="B633" s="791"/>
      <c r="C633" s="237"/>
      <c r="D633" s="280"/>
      <c r="E633" s="834"/>
      <c r="F633" s="291"/>
    </row>
    <row r="634" spans="1:6" s="238" customFormat="1" ht="15" x14ac:dyDescent="0.25">
      <c r="A634" s="272"/>
      <c r="B634" s="790" t="s">
        <v>2115</v>
      </c>
      <c r="C634" s="237"/>
      <c r="D634" s="280"/>
      <c r="E634" s="834"/>
      <c r="F634" s="291"/>
    </row>
    <row r="635" spans="1:6" s="238" customFormat="1" ht="15" x14ac:dyDescent="0.25">
      <c r="A635" s="272"/>
      <c r="B635" s="791"/>
      <c r="C635" s="237"/>
      <c r="D635" s="280"/>
      <c r="E635" s="834"/>
      <c r="F635" s="291"/>
    </row>
    <row r="636" spans="1:6" s="238" customFormat="1" ht="55.5" customHeight="1" x14ac:dyDescent="0.25">
      <c r="A636" s="271">
        <f>MAX($A$5:A635)+1</f>
        <v>60</v>
      </c>
      <c r="B636" s="760" t="s">
        <v>2116</v>
      </c>
      <c r="C636" s="262"/>
      <c r="D636" s="279"/>
      <c r="E636" s="834"/>
      <c r="F636" s="291"/>
    </row>
    <row r="637" spans="1:6" s="238" customFormat="1" ht="15" x14ac:dyDescent="0.25">
      <c r="A637" s="272"/>
      <c r="B637" s="760" t="s">
        <v>2117</v>
      </c>
      <c r="C637" s="262"/>
      <c r="D637" s="279"/>
      <c r="E637" s="834"/>
      <c r="F637" s="291"/>
    </row>
    <row r="638" spans="1:6" s="238" customFormat="1" ht="15" x14ac:dyDescent="0.25">
      <c r="A638" s="272"/>
      <c r="B638" s="760" t="s">
        <v>2118</v>
      </c>
      <c r="C638" s="262"/>
      <c r="D638" s="279"/>
      <c r="E638" s="834"/>
      <c r="F638" s="291"/>
    </row>
    <row r="639" spans="1:6" s="238" customFormat="1" ht="27.75" customHeight="1" x14ac:dyDescent="0.25">
      <c r="A639" s="272"/>
      <c r="B639" s="760" t="s">
        <v>2119</v>
      </c>
      <c r="C639" s="262"/>
      <c r="D639" s="279"/>
      <c r="E639" s="834"/>
      <c r="F639" s="291"/>
    </row>
    <row r="640" spans="1:6" s="238" customFormat="1" ht="15" x14ac:dyDescent="0.25">
      <c r="A640" s="272"/>
      <c r="B640" s="760" t="s">
        <v>2120</v>
      </c>
      <c r="C640" s="262"/>
      <c r="D640" s="279"/>
      <c r="E640" s="834"/>
      <c r="F640" s="291"/>
    </row>
    <row r="641" spans="1:6" s="238" customFormat="1" ht="15" x14ac:dyDescent="0.25">
      <c r="A641" s="272"/>
      <c r="B641" s="760" t="s">
        <v>2121</v>
      </c>
      <c r="C641" s="262"/>
      <c r="D641" s="279"/>
      <c r="E641" s="834"/>
      <c r="F641" s="291"/>
    </row>
    <row r="642" spans="1:6" s="238" customFormat="1" ht="15" x14ac:dyDescent="0.25">
      <c r="A642" s="272"/>
      <c r="B642" s="760" t="s">
        <v>2122</v>
      </c>
      <c r="C642" s="262"/>
      <c r="D642" s="279"/>
      <c r="E642" s="834"/>
      <c r="F642" s="291"/>
    </row>
    <row r="643" spans="1:6" s="238" customFormat="1" ht="15" x14ac:dyDescent="0.25">
      <c r="A643" s="272"/>
      <c r="B643" s="760" t="s">
        <v>2123</v>
      </c>
      <c r="C643" s="262"/>
      <c r="D643" s="279"/>
      <c r="E643" s="834"/>
      <c r="F643" s="291"/>
    </row>
    <row r="644" spans="1:6" s="238" customFormat="1" ht="15" x14ac:dyDescent="0.25">
      <c r="A644" s="272"/>
      <c r="B644" s="760" t="s">
        <v>2124</v>
      </c>
      <c r="C644" s="262"/>
      <c r="D644" s="279"/>
      <c r="E644" s="834"/>
      <c r="F644" s="291"/>
    </row>
    <row r="645" spans="1:6" s="238" customFormat="1" ht="15" x14ac:dyDescent="0.25">
      <c r="A645" s="272"/>
      <c r="B645" s="760" t="s">
        <v>2125</v>
      </c>
      <c r="C645" s="262"/>
      <c r="D645" s="279"/>
      <c r="E645" s="834"/>
      <c r="F645" s="291"/>
    </row>
    <row r="646" spans="1:6" s="238" customFormat="1" ht="15" x14ac:dyDescent="0.25">
      <c r="A646" s="272"/>
      <c r="B646" s="760" t="s">
        <v>2126</v>
      </c>
      <c r="C646" s="262"/>
      <c r="D646" s="279"/>
      <c r="E646" s="834"/>
      <c r="F646" s="291"/>
    </row>
    <row r="647" spans="1:6" s="238" customFormat="1" ht="15" x14ac:dyDescent="0.25">
      <c r="A647" s="272"/>
      <c r="B647" s="760" t="s">
        <v>2127</v>
      </c>
      <c r="C647" s="262"/>
      <c r="D647" s="279"/>
      <c r="E647" s="834"/>
      <c r="F647" s="291"/>
    </row>
    <row r="648" spans="1:6" s="238" customFormat="1" ht="15" x14ac:dyDescent="0.25">
      <c r="A648" s="272"/>
      <c r="B648" s="760" t="s">
        <v>2128</v>
      </c>
      <c r="C648" s="262"/>
      <c r="D648" s="279"/>
      <c r="E648" s="834"/>
      <c r="F648" s="291"/>
    </row>
    <row r="649" spans="1:6" s="238" customFormat="1" ht="15" x14ac:dyDescent="0.25">
      <c r="A649" s="272"/>
      <c r="B649" s="760" t="s">
        <v>2129</v>
      </c>
      <c r="C649" s="262"/>
      <c r="D649" s="279"/>
      <c r="E649" s="834"/>
      <c r="F649" s="291"/>
    </row>
    <row r="650" spans="1:6" s="238" customFormat="1" ht="15" x14ac:dyDescent="0.25">
      <c r="A650" s="272"/>
      <c r="B650" s="760" t="s">
        <v>2130</v>
      </c>
      <c r="C650" s="262"/>
      <c r="D650" s="279"/>
      <c r="E650" s="834"/>
      <c r="F650" s="291"/>
    </row>
    <row r="651" spans="1:6" s="238" customFormat="1" ht="15" x14ac:dyDescent="0.25">
      <c r="A651" s="272"/>
      <c r="B651" s="760" t="s">
        <v>2131</v>
      </c>
      <c r="C651" s="262"/>
      <c r="D651" s="279"/>
      <c r="E651" s="834"/>
      <c r="F651" s="291"/>
    </row>
    <row r="652" spans="1:6" s="238" customFormat="1" ht="15" x14ac:dyDescent="0.25">
      <c r="A652" s="272"/>
      <c r="B652" s="760"/>
      <c r="C652" s="262"/>
      <c r="D652" s="279"/>
      <c r="E652" s="834"/>
      <c r="F652" s="291"/>
    </row>
    <row r="653" spans="1:6" s="238" customFormat="1" ht="15" x14ac:dyDescent="0.25">
      <c r="A653" s="272"/>
      <c r="B653" s="760" t="s">
        <v>2132</v>
      </c>
      <c r="C653" s="262"/>
      <c r="D653" s="279"/>
      <c r="E653" s="834"/>
      <c r="F653" s="291"/>
    </row>
    <row r="654" spans="1:6" s="238" customFormat="1" ht="15" x14ac:dyDescent="0.25">
      <c r="A654" s="272"/>
      <c r="B654" s="760" t="s">
        <v>2133</v>
      </c>
      <c r="C654" s="262"/>
      <c r="D654" s="279"/>
      <c r="E654" s="834"/>
      <c r="F654" s="291"/>
    </row>
    <row r="655" spans="1:6" s="238" customFormat="1" x14ac:dyDescent="0.2">
      <c r="A655" s="272"/>
      <c r="B655" s="760" t="s">
        <v>2134</v>
      </c>
      <c r="C655" s="262" t="s">
        <v>119</v>
      </c>
      <c r="D655" s="279">
        <v>1</v>
      </c>
      <c r="E655" s="833"/>
      <c r="F655" s="278">
        <f>+E655*D655</f>
        <v>0</v>
      </c>
    </row>
    <row r="656" spans="1:6" s="238" customFormat="1" ht="15" x14ac:dyDescent="0.25">
      <c r="A656" s="272"/>
      <c r="B656" s="760" t="s">
        <v>1817</v>
      </c>
      <c r="C656" s="262"/>
      <c r="D656" s="279"/>
      <c r="E656" s="834"/>
      <c r="F656" s="291"/>
    </row>
    <row r="657" spans="1:6" s="238" customFormat="1" ht="15" x14ac:dyDescent="0.25">
      <c r="A657" s="272"/>
      <c r="B657" s="760" t="s">
        <v>2135</v>
      </c>
      <c r="C657" s="262"/>
      <c r="D657" s="279"/>
      <c r="E657" s="834"/>
      <c r="F657" s="291"/>
    </row>
    <row r="658" spans="1:6" s="238" customFormat="1" ht="15" x14ac:dyDescent="0.25">
      <c r="A658" s="272"/>
      <c r="B658" s="760" t="s">
        <v>1823</v>
      </c>
      <c r="C658" s="262"/>
      <c r="D658" s="279"/>
      <c r="E658" s="834"/>
      <c r="F658" s="291"/>
    </row>
    <row r="659" spans="1:6" s="238" customFormat="1" ht="15" x14ac:dyDescent="0.25">
      <c r="A659" s="272"/>
      <c r="B659" s="760"/>
      <c r="C659" s="262"/>
      <c r="D659" s="279"/>
      <c r="E659" s="834"/>
      <c r="F659" s="291"/>
    </row>
    <row r="660" spans="1:6" s="238" customFormat="1" ht="25.5" x14ac:dyDescent="0.25">
      <c r="A660" s="271">
        <f>MAX($A$5:A659)+1</f>
        <v>61</v>
      </c>
      <c r="B660" s="760" t="s">
        <v>2136</v>
      </c>
      <c r="C660" s="262"/>
      <c r="D660" s="279"/>
      <c r="E660" s="834"/>
      <c r="F660" s="291"/>
    </row>
    <row r="661" spans="1:6" s="238" customFormat="1" ht="15" x14ac:dyDescent="0.25">
      <c r="A661" s="272"/>
      <c r="B661" s="760" t="s">
        <v>2117</v>
      </c>
      <c r="C661" s="262"/>
      <c r="D661" s="279"/>
      <c r="E661" s="834"/>
      <c r="F661" s="291"/>
    </row>
    <row r="662" spans="1:6" s="238" customFormat="1" ht="15" x14ac:dyDescent="0.25">
      <c r="A662" s="272"/>
      <c r="B662" s="760" t="s">
        <v>2118</v>
      </c>
      <c r="C662" s="262"/>
      <c r="D662" s="279"/>
      <c r="E662" s="834"/>
      <c r="F662" s="291"/>
    </row>
    <row r="663" spans="1:6" s="238" customFormat="1" ht="25.5" x14ac:dyDescent="0.25">
      <c r="A663" s="272"/>
      <c r="B663" s="760" t="s">
        <v>2119</v>
      </c>
      <c r="C663" s="262"/>
      <c r="D663" s="279"/>
      <c r="E663" s="834"/>
      <c r="F663" s="291"/>
    </row>
    <row r="664" spans="1:6" s="238" customFormat="1" ht="15" x14ac:dyDescent="0.25">
      <c r="A664" s="272"/>
      <c r="B664" s="760" t="s">
        <v>2120</v>
      </c>
      <c r="C664" s="262"/>
      <c r="D664" s="279"/>
      <c r="E664" s="834"/>
      <c r="F664" s="291"/>
    </row>
    <row r="665" spans="1:6" s="238" customFormat="1" ht="15" x14ac:dyDescent="0.25">
      <c r="A665" s="272"/>
      <c r="B665" s="760" t="s">
        <v>2121</v>
      </c>
      <c r="C665" s="262"/>
      <c r="D665" s="279"/>
      <c r="E665" s="834"/>
      <c r="F665" s="291"/>
    </row>
    <row r="666" spans="1:6" s="238" customFormat="1" ht="15" x14ac:dyDescent="0.25">
      <c r="A666" s="272"/>
      <c r="B666" s="760" t="s">
        <v>2122</v>
      </c>
      <c r="C666" s="262"/>
      <c r="D666" s="279"/>
      <c r="E666" s="834"/>
      <c r="F666" s="291"/>
    </row>
    <row r="667" spans="1:6" s="238" customFormat="1" ht="15" x14ac:dyDescent="0.25">
      <c r="A667" s="272"/>
      <c r="B667" s="760" t="s">
        <v>2123</v>
      </c>
      <c r="C667" s="262"/>
      <c r="D667" s="279"/>
      <c r="E667" s="834"/>
      <c r="F667" s="291"/>
    </row>
    <row r="668" spans="1:6" s="238" customFormat="1" ht="15" x14ac:dyDescent="0.25">
      <c r="A668" s="272"/>
      <c r="B668" s="760" t="s">
        <v>2137</v>
      </c>
      <c r="C668" s="262"/>
      <c r="D668" s="279"/>
      <c r="E668" s="834"/>
      <c r="F668" s="291"/>
    </row>
    <row r="669" spans="1:6" s="238" customFormat="1" ht="15" x14ac:dyDescent="0.25">
      <c r="A669" s="272"/>
      <c r="B669" s="760" t="s">
        <v>2125</v>
      </c>
      <c r="C669" s="262"/>
      <c r="D669" s="279"/>
      <c r="E669" s="834"/>
      <c r="F669" s="291"/>
    </row>
    <row r="670" spans="1:6" s="238" customFormat="1" ht="15" x14ac:dyDescent="0.25">
      <c r="A670" s="272"/>
      <c r="B670" s="760" t="s">
        <v>2126</v>
      </c>
      <c r="C670" s="262"/>
      <c r="D670" s="279"/>
      <c r="E670" s="834"/>
      <c r="F670" s="291"/>
    </row>
    <row r="671" spans="1:6" s="238" customFormat="1" ht="15" x14ac:dyDescent="0.25">
      <c r="A671" s="272"/>
      <c r="B671" s="760" t="s">
        <v>2127</v>
      </c>
      <c r="C671" s="262"/>
      <c r="D671" s="279"/>
      <c r="E671" s="834"/>
      <c r="F671" s="291"/>
    </row>
    <row r="672" spans="1:6" s="238" customFormat="1" ht="15" x14ac:dyDescent="0.25">
      <c r="A672" s="272"/>
      <c r="B672" s="760" t="s">
        <v>2138</v>
      </c>
      <c r="C672" s="262"/>
      <c r="D672" s="279"/>
      <c r="E672" s="834"/>
      <c r="F672" s="291"/>
    </row>
    <row r="673" spans="1:6" s="238" customFormat="1" ht="15" x14ac:dyDescent="0.25">
      <c r="A673" s="272"/>
      <c r="B673" s="760" t="s">
        <v>2129</v>
      </c>
      <c r="C673" s="262"/>
      <c r="D673" s="279"/>
      <c r="E673" s="834"/>
      <c r="F673" s="291"/>
    </row>
    <row r="674" spans="1:6" s="238" customFormat="1" ht="15" x14ac:dyDescent="0.25">
      <c r="A674" s="272"/>
      <c r="B674" s="760"/>
      <c r="C674" s="262"/>
      <c r="D674" s="279"/>
      <c r="E674" s="834"/>
      <c r="F674" s="291"/>
    </row>
    <row r="675" spans="1:6" s="238" customFormat="1" ht="25.5" x14ac:dyDescent="0.25">
      <c r="A675" s="272"/>
      <c r="B675" s="760" t="s">
        <v>2139</v>
      </c>
      <c r="C675" s="262"/>
      <c r="D675" s="279"/>
      <c r="E675" s="834"/>
      <c r="F675" s="291"/>
    </row>
    <row r="676" spans="1:6" s="238" customFormat="1" ht="15" x14ac:dyDescent="0.25">
      <c r="A676" s="272"/>
      <c r="B676" s="760"/>
      <c r="C676" s="262"/>
      <c r="D676" s="279"/>
      <c r="E676" s="834"/>
      <c r="F676" s="291"/>
    </row>
    <row r="677" spans="1:6" s="238" customFormat="1" ht="15" x14ac:dyDescent="0.25">
      <c r="A677" s="272"/>
      <c r="B677" s="760" t="s">
        <v>2140</v>
      </c>
      <c r="C677" s="262"/>
      <c r="D677" s="279"/>
      <c r="E677" s="834"/>
      <c r="F677" s="291"/>
    </row>
    <row r="678" spans="1:6" s="238" customFormat="1" ht="15" x14ac:dyDescent="0.25">
      <c r="A678" s="272"/>
      <c r="B678" s="760" t="s">
        <v>2141</v>
      </c>
      <c r="C678" s="262"/>
      <c r="D678" s="279"/>
      <c r="E678" s="834"/>
      <c r="F678" s="291"/>
    </row>
    <row r="679" spans="1:6" s="238" customFormat="1" x14ac:dyDescent="0.2">
      <c r="A679" s="272"/>
      <c r="B679" s="760" t="s">
        <v>2142</v>
      </c>
      <c r="C679" s="262" t="s">
        <v>119</v>
      </c>
      <c r="D679" s="279">
        <v>2</v>
      </c>
      <c r="E679" s="833"/>
      <c r="F679" s="278">
        <f>+E679*D679</f>
        <v>0</v>
      </c>
    </row>
    <row r="680" spans="1:6" s="238" customFormat="1" ht="15" x14ac:dyDescent="0.25">
      <c r="A680" s="272"/>
      <c r="B680" s="760" t="s">
        <v>1817</v>
      </c>
      <c r="C680" s="262"/>
      <c r="D680" s="279"/>
      <c r="E680" s="834"/>
      <c r="F680" s="291"/>
    </row>
    <row r="681" spans="1:6" s="238" customFormat="1" ht="15" x14ac:dyDescent="0.25">
      <c r="A681" s="272"/>
      <c r="B681" s="760" t="s">
        <v>2143</v>
      </c>
      <c r="C681" s="262"/>
      <c r="D681" s="279"/>
      <c r="E681" s="834"/>
      <c r="F681" s="291"/>
    </row>
    <row r="682" spans="1:6" s="238" customFormat="1" ht="15" x14ac:dyDescent="0.25">
      <c r="A682" s="272"/>
      <c r="B682" s="760" t="s">
        <v>1823</v>
      </c>
      <c r="C682" s="262"/>
      <c r="D682" s="279"/>
      <c r="E682" s="834"/>
      <c r="F682" s="291"/>
    </row>
    <row r="683" spans="1:6" s="238" customFormat="1" ht="15" x14ac:dyDescent="0.25">
      <c r="A683" s="272"/>
      <c r="B683" s="760"/>
      <c r="C683" s="262"/>
      <c r="D683" s="279"/>
      <c r="E683" s="834"/>
      <c r="F683" s="291"/>
    </row>
    <row r="684" spans="1:6" s="238" customFormat="1" ht="15" x14ac:dyDescent="0.25">
      <c r="A684" s="272"/>
      <c r="B684" s="760" t="s">
        <v>2144</v>
      </c>
      <c r="C684" s="262"/>
      <c r="D684" s="279"/>
      <c r="E684" s="834"/>
      <c r="F684" s="291"/>
    </row>
    <row r="685" spans="1:6" s="238" customFormat="1" ht="15" x14ac:dyDescent="0.25">
      <c r="A685" s="272"/>
      <c r="B685" s="760" t="s">
        <v>2145</v>
      </c>
      <c r="C685" s="262"/>
      <c r="D685" s="279"/>
      <c r="E685" s="834"/>
      <c r="F685" s="291"/>
    </row>
    <row r="686" spans="1:6" s="238" customFormat="1" x14ac:dyDescent="0.2">
      <c r="A686" s="272"/>
      <c r="B686" s="760" t="s">
        <v>2146</v>
      </c>
      <c r="C686" s="262" t="s">
        <v>119</v>
      </c>
      <c r="D686" s="279">
        <v>1</v>
      </c>
      <c r="E686" s="833"/>
      <c r="F686" s="278">
        <f>+E686*D686</f>
        <v>0</v>
      </c>
    </row>
    <row r="687" spans="1:6" s="238" customFormat="1" ht="15" x14ac:dyDescent="0.25">
      <c r="A687" s="272"/>
      <c r="B687" s="760" t="s">
        <v>1817</v>
      </c>
      <c r="C687" s="262"/>
      <c r="D687" s="279"/>
      <c r="E687" s="834"/>
      <c r="F687" s="291"/>
    </row>
    <row r="688" spans="1:6" s="238" customFormat="1" ht="15" x14ac:dyDescent="0.25">
      <c r="A688" s="272"/>
      <c r="B688" s="760" t="s">
        <v>2147</v>
      </c>
      <c r="C688" s="262"/>
      <c r="D688" s="279"/>
      <c r="E688" s="834"/>
      <c r="F688" s="291"/>
    </row>
    <row r="689" spans="1:6" s="238" customFormat="1" ht="15" x14ac:dyDescent="0.25">
      <c r="A689" s="272"/>
      <c r="B689" s="760" t="s">
        <v>1823</v>
      </c>
      <c r="C689" s="262"/>
      <c r="D689" s="279"/>
      <c r="E689" s="834"/>
      <c r="F689" s="291"/>
    </row>
    <row r="690" spans="1:6" s="238" customFormat="1" ht="15" x14ac:dyDescent="0.25">
      <c r="A690" s="272"/>
      <c r="B690" s="760"/>
      <c r="C690" s="262"/>
      <c r="D690" s="279"/>
      <c r="E690" s="834"/>
      <c r="F690" s="291"/>
    </row>
    <row r="691" spans="1:6" s="238" customFormat="1" ht="25.5" x14ac:dyDescent="0.25">
      <c r="A691" s="271">
        <f>MAX($A$5:A690)+1</f>
        <v>62</v>
      </c>
      <c r="B691" s="760" t="s">
        <v>2148</v>
      </c>
      <c r="C691" s="262"/>
      <c r="D691" s="279"/>
      <c r="E691" s="834"/>
      <c r="F691" s="291"/>
    </row>
    <row r="692" spans="1:6" s="238" customFormat="1" ht="15" x14ac:dyDescent="0.25">
      <c r="A692" s="272"/>
      <c r="B692" s="760" t="s">
        <v>2149</v>
      </c>
      <c r="C692" s="262"/>
      <c r="D692" s="279"/>
      <c r="E692" s="834"/>
      <c r="F692" s="291"/>
    </row>
    <row r="693" spans="1:6" s="238" customFormat="1" ht="15" x14ac:dyDescent="0.25">
      <c r="A693" s="272"/>
      <c r="B693" s="760" t="s">
        <v>2150</v>
      </c>
      <c r="C693" s="262"/>
      <c r="D693" s="279"/>
      <c r="E693" s="834"/>
      <c r="F693" s="291"/>
    </row>
    <row r="694" spans="1:6" s="238" customFormat="1" ht="15" x14ac:dyDescent="0.25">
      <c r="A694" s="272"/>
      <c r="B694" s="760" t="s">
        <v>2151</v>
      </c>
      <c r="C694" s="262"/>
      <c r="D694" s="279"/>
      <c r="E694" s="834"/>
      <c r="F694" s="291"/>
    </row>
    <row r="695" spans="1:6" s="238" customFormat="1" ht="15" x14ac:dyDescent="0.25">
      <c r="A695" s="272"/>
      <c r="B695" s="760" t="s">
        <v>2152</v>
      </c>
      <c r="C695" s="262"/>
      <c r="D695" s="279"/>
      <c r="E695" s="834"/>
      <c r="F695" s="291"/>
    </row>
    <row r="696" spans="1:6" s="238" customFormat="1" ht="15" x14ac:dyDescent="0.25">
      <c r="A696" s="272"/>
      <c r="B696" s="760" t="s">
        <v>2153</v>
      </c>
      <c r="C696" s="262"/>
      <c r="D696" s="279"/>
      <c r="E696" s="834"/>
      <c r="F696" s="291"/>
    </row>
    <row r="697" spans="1:6" s="238" customFormat="1" ht="15" x14ac:dyDescent="0.25">
      <c r="A697" s="272"/>
      <c r="B697" s="760" t="s">
        <v>2154</v>
      </c>
      <c r="C697" s="262"/>
      <c r="D697" s="279"/>
      <c r="E697" s="834"/>
      <c r="F697" s="291"/>
    </row>
    <row r="698" spans="1:6" s="238" customFormat="1" ht="15" x14ac:dyDescent="0.25">
      <c r="A698" s="272"/>
      <c r="B698" s="760" t="s">
        <v>2155</v>
      </c>
      <c r="C698" s="262"/>
      <c r="D698" s="279"/>
      <c r="E698" s="834"/>
      <c r="F698" s="291"/>
    </row>
    <row r="699" spans="1:6" s="238" customFormat="1" x14ac:dyDescent="0.2">
      <c r="A699" s="272"/>
      <c r="B699" s="760" t="s">
        <v>2156</v>
      </c>
      <c r="C699" s="262" t="s">
        <v>1825</v>
      </c>
      <c r="D699" s="279">
        <v>4</v>
      </c>
      <c r="E699" s="833"/>
      <c r="F699" s="278">
        <f>+E699*D699</f>
        <v>0</v>
      </c>
    </row>
    <row r="700" spans="1:6" s="238" customFormat="1" ht="15" x14ac:dyDescent="0.25">
      <c r="A700" s="272"/>
      <c r="B700" s="760" t="s">
        <v>1817</v>
      </c>
      <c r="C700" s="262"/>
      <c r="D700" s="279"/>
      <c r="E700" s="834"/>
      <c r="F700" s="291"/>
    </row>
    <row r="701" spans="1:6" s="238" customFormat="1" ht="15" x14ac:dyDescent="0.25">
      <c r="A701" s="272"/>
      <c r="B701" s="760" t="s">
        <v>2157</v>
      </c>
      <c r="C701" s="262"/>
      <c r="D701" s="279"/>
      <c r="E701" s="834"/>
      <c r="F701" s="291"/>
    </row>
    <row r="702" spans="1:6" s="238" customFormat="1" ht="15" x14ac:dyDescent="0.25">
      <c r="A702" s="272"/>
      <c r="B702" s="760" t="s">
        <v>1823</v>
      </c>
      <c r="C702" s="262"/>
      <c r="D702" s="279"/>
      <c r="E702" s="834"/>
      <c r="F702" s="291"/>
    </row>
    <row r="703" spans="1:6" s="238" customFormat="1" ht="15" x14ac:dyDescent="0.25">
      <c r="A703" s="272"/>
      <c r="B703" s="760"/>
      <c r="C703" s="262"/>
      <c r="D703" s="279"/>
      <c r="E703" s="834"/>
      <c r="F703" s="291"/>
    </row>
    <row r="704" spans="1:6" s="238" customFormat="1" ht="129.75" customHeight="1" x14ac:dyDescent="0.25">
      <c r="A704" s="271">
        <f>MAX($A$5:A703)+1</f>
        <v>63</v>
      </c>
      <c r="B704" s="760" t="s">
        <v>2158</v>
      </c>
      <c r="C704" s="262"/>
      <c r="D704" s="279"/>
      <c r="E704" s="834"/>
      <c r="F704" s="291"/>
    </row>
    <row r="705" spans="1:6" s="238" customFormat="1" ht="15" x14ac:dyDescent="0.25">
      <c r="A705" s="272"/>
      <c r="B705" s="760"/>
      <c r="C705" s="262"/>
      <c r="D705" s="279"/>
      <c r="E705" s="834"/>
      <c r="F705" s="291"/>
    </row>
    <row r="706" spans="1:6" s="238" customFormat="1" x14ac:dyDescent="0.2">
      <c r="A706" s="272"/>
      <c r="B706" s="760" t="s">
        <v>2159</v>
      </c>
      <c r="C706" s="262" t="s">
        <v>119</v>
      </c>
      <c r="D706" s="279">
        <v>2</v>
      </c>
      <c r="E706" s="833"/>
      <c r="F706" s="278">
        <f>+E706*D706</f>
        <v>0</v>
      </c>
    </row>
    <row r="707" spans="1:6" s="238" customFormat="1" x14ac:dyDescent="0.2">
      <c r="A707" s="272"/>
      <c r="B707" s="760" t="s">
        <v>1994</v>
      </c>
      <c r="C707" s="262" t="s">
        <v>119</v>
      </c>
      <c r="D707" s="279">
        <v>1</v>
      </c>
      <c r="E707" s="833"/>
      <c r="F707" s="278">
        <f>+E707*D707</f>
        <v>0</v>
      </c>
    </row>
    <row r="708" spans="1:6" s="238" customFormat="1" x14ac:dyDescent="0.2">
      <c r="A708" s="272"/>
      <c r="B708" s="760" t="s">
        <v>1901</v>
      </c>
      <c r="C708" s="262" t="s">
        <v>119</v>
      </c>
      <c r="D708" s="279">
        <v>1</v>
      </c>
      <c r="E708" s="833"/>
      <c r="F708" s="278">
        <f>+E708*D708</f>
        <v>0</v>
      </c>
    </row>
    <row r="709" spans="1:6" s="238" customFormat="1" ht="15" x14ac:dyDescent="0.25">
      <c r="A709" s="272"/>
      <c r="B709" s="760"/>
      <c r="C709" s="262"/>
      <c r="D709" s="279"/>
      <c r="E709" s="834"/>
      <c r="F709" s="291"/>
    </row>
    <row r="710" spans="1:6" s="238" customFormat="1" ht="15" x14ac:dyDescent="0.25">
      <c r="A710" s="272"/>
      <c r="B710" s="760" t="s">
        <v>1817</v>
      </c>
      <c r="C710" s="262"/>
      <c r="D710" s="279"/>
      <c r="E710" s="834"/>
      <c r="F710" s="291"/>
    </row>
    <row r="711" spans="1:6" s="238" customFormat="1" ht="15" x14ac:dyDescent="0.25">
      <c r="A711" s="272"/>
      <c r="B711" s="760" t="s">
        <v>2160</v>
      </c>
      <c r="C711" s="262"/>
      <c r="D711" s="279"/>
      <c r="E711" s="834"/>
      <c r="F711" s="291"/>
    </row>
    <row r="712" spans="1:6" s="238" customFormat="1" ht="15" x14ac:dyDescent="0.25">
      <c r="A712" s="272"/>
      <c r="B712" s="760" t="s">
        <v>2161</v>
      </c>
      <c r="C712" s="262"/>
      <c r="D712" s="279"/>
      <c r="E712" s="834"/>
      <c r="F712" s="291"/>
    </row>
    <row r="713" spans="1:6" s="238" customFormat="1" ht="15" x14ac:dyDescent="0.25">
      <c r="A713" s="272"/>
      <c r="B713" s="760" t="s">
        <v>2064</v>
      </c>
      <c r="C713" s="262"/>
      <c r="D713" s="279"/>
      <c r="E713" s="834"/>
      <c r="F713" s="291"/>
    </row>
    <row r="714" spans="1:6" s="238" customFormat="1" ht="15" x14ac:dyDescent="0.25">
      <c r="A714" s="272"/>
      <c r="B714" s="760"/>
      <c r="C714" s="262"/>
      <c r="D714" s="279"/>
      <c r="E714" s="834"/>
      <c r="F714" s="291"/>
    </row>
    <row r="715" spans="1:6" s="238" customFormat="1" ht="70.5" customHeight="1" x14ac:dyDescent="0.25">
      <c r="A715" s="271">
        <f>MAX($A$5:A714)+1</f>
        <v>64</v>
      </c>
      <c r="B715" s="760" t="s">
        <v>2162</v>
      </c>
      <c r="C715" s="262"/>
      <c r="D715" s="279"/>
      <c r="E715" s="834"/>
      <c r="F715" s="291"/>
    </row>
    <row r="716" spans="1:6" s="238" customFormat="1" x14ac:dyDescent="0.2">
      <c r="A716" s="272"/>
      <c r="B716" s="760" t="s">
        <v>2163</v>
      </c>
      <c r="C716" s="262" t="s">
        <v>119</v>
      </c>
      <c r="D716" s="279">
        <v>6</v>
      </c>
      <c r="E716" s="833"/>
      <c r="F716" s="278">
        <f>+E716*D716</f>
        <v>0</v>
      </c>
    </row>
    <row r="717" spans="1:6" s="238" customFormat="1" x14ac:dyDescent="0.2">
      <c r="A717" s="272"/>
      <c r="B717" s="760" t="s">
        <v>2164</v>
      </c>
      <c r="C717" s="262" t="s">
        <v>119</v>
      </c>
      <c r="D717" s="279">
        <v>2</v>
      </c>
      <c r="E717" s="833"/>
      <c r="F717" s="278">
        <f>+E717*D717</f>
        <v>0</v>
      </c>
    </row>
    <row r="718" spans="1:6" s="238" customFormat="1" ht="15" x14ac:dyDescent="0.25">
      <c r="A718" s="272"/>
      <c r="B718" s="760"/>
      <c r="C718" s="262"/>
      <c r="D718" s="279"/>
      <c r="E718" s="834"/>
      <c r="F718" s="291"/>
    </row>
    <row r="719" spans="1:6" s="238" customFormat="1" ht="38.25" x14ac:dyDescent="0.25">
      <c r="A719" s="271">
        <f>MAX($A$5:A718)+1</f>
        <v>65</v>
      </c>
      <c r="B719" s="760" t="s">
        <v>2165</v>
      </c>
      <c r="C719" s="262"/>
      <c r="D719" s="279"/>
      <c r="E719" s="834"/>
      <c r="F719" s="291"/>
    </row>
    <row r="720" spans="1:6" s="238" customFormat="1" x14ac:dyDescent="0.2">
      <c r="A720" s="272"/>
      <c r="B720" s="760" t="s">
        <v>2166</v>
      </c>
      <c r="C720" s="262" t="s">
        <v>119</v>
      </c>
      <c r="D720" s="279">
        <v>6</v>
      </c>
      <c r="E720" s="833"/>
      <c r="F720" s="278">
        <f>+E720*D720</f>
        <v>0</v>
      </c>
    </row>
    <row r="721" spans="1:6" s="238" customFormat="1" x14ac:dyDescent="0.2">
      <c r="A721" s="272"/>
      <c r="B721" s="760" t="s">
        <v>2167</v>
      </c>
      <c r="C721" s="262" t="s">
        <v>119</v>
      </c>
      <c r="D721" s="279">
        <v>2</v>
      </c>
      <c r="E721" s="833"/>
      <c r="F721" s="278">
        <f>+E721*D721</f>
        <v>0</v>
      </c>
    </row>
    <row r="722" spans="1:6" s="238" customFormat="1" ht="15" x14ac:dyDescent="0.25">
      <c r="A722" s="272"/>
      <c r="B722" s="760"/>
      <c r="C722" s="262"/>
      <c r="D722" s="279"/>
      <c r="E722" s="834"/>
      <c r="F722" s="291"/>
    </row>
    <row r="723" spans="1:6" s="238" customFormat="1" ht="123" customHeight="1" x14ac:dyDescent="0.25">
      <c r="A723" s="271">
        <f>MAX($A$5:A722)+1</f>
        <v>66</v>
      </c>
      <c r="B723" s="760" t="s">
        <v>2168</v>
      </c>
      <c r="C723" s="262"/>
      <c r="D723" s="279"/>
      <c r="E723" s="834"/>
      <c r="F723" s="291"/>
    </row>
    <row r="724" spans="1:6" s="238" customFormat="1" ht="15" x14ac:dyDescent="0.25">
      <c r="A724" s="272"/>
      <c r="B724" s="760" t="s">
        <v>2169</v>
      </c>
      <c r="C724" s="262"/>
      <c r="D724" s="279"/>
      <c r="E724" s="834"/>
      <c r="F724" s="291"/>
    </row>
    <row r="725" spans="1:6" s="238" customFormat="1" ht="81.75" customHeight="1" x14ac:dyDescent="0.25">
      <c r="A725" s="272"/>
      <c r="B725" s="760" t="s">
        <v>2170</v>
      </c>
      <c r="C725" s="262"/>
      <c r="D725" s="279"/>
      <c r="E725" s="834"/>
      <c r="F725" s="291"/>
    </row>
    <row r="726" spans="1:6" s="238" customFormat="1" ht="15" x14ac:dyDescent="0.25">
      <c r="A726" s="272"/>
      <c r="B726" s="760" t="s">
        <v>2171</v>
      </c>
      <c r="C726" s="262"/>
      <c r="D726" s="279"/>
      <c r="E726" s="834"/>
      <c r="F726" s="291"/>
    </row>
    <row r="727" spans="1:6" s="238" customFormat="1" x14ac:dyDescent="0.2">
      <c r="A727" s="272"/>
      <c r="B727" s="760" t="s">
        <v>2172</v>
      </c>
      <c r="C727" s="262" t="s">
        <v>2003</v>
      </c>
      <c r="D727" s="279">
        <v>42</v>
      </c>
      <c r="E727" s="833"/>
      <c r="F727" s="278">
        <f>+E727*D727</f>
        <v>0</v>
      </c>
    </row>
    <row r="728" spans="1:6" s="238" customFormat="1" x14ac:dyDescent="0.2">
      <c r="A728" s="272"/>
      <c r="B728" s="760" t="s">
        <v>2173</v>
      </c>
      <c r="C728" s="262" t="s">
        <v>2003</v>
      </c>
      <c r="D728" s="279">
        <v>8</v>
      </c>
      <c r="E728" s="833"/>
      <c r="F728" s="278">
        <f>+E728*D728</f>
        <v>0</v>
      </c>
    </row>
    <row r="729" spans="1:6" s="238" customFormat="1" x14ac:dyDescent="0.2">
      <c r="A729" s="272"/>
      <c r="B729" s="760" t="s">
        <v>2174</v>
      </c>
      <c r="C729" s="262" t="s">
        <v>2003</v>
      </c>
      <c r="D729" s="279">
        <v>16</v>
      </c>
      <c r="E729" s="833"/>
      <c r="F729" s="278">
        <f>+E729*D729</f>
        <v>0</v>
      </c>
    </row>
    <row r="730" spans="1:6" s="238" customFormat="1" ht="15" x14ac:dyDescent="0.25">
      <c r="A730" s="272"/>
      <c r="B730" s="760" t="s">
        <v>1817</v>
      </c>
      <c r="C730" s="262"/>
      <c r="D730" s="279"/>
      <c r="E730" s="834"/>
      <c r="F730" s="291"/>
    </row>
    <row r="731" spans="1:6" s="238" customFormat="1" ht="15" x14ac:dyDescent="0.25">
      <c r="A731" s="272"/>
      <c r="B731" s="760" t="s">
        <v>2175</v>
      </c>
      <c r="C731" s="262"/>
      <c r="D731" s="279"/>
      <c r="E731" s="834"/>
      <c r="F731" s="291"/>
    </row>
    <row r="732" spans="1:6" s="238" customFormat="1" ht="15" x14ac:dyDescent="0.25">
      <c r="A732" s="272"/>
      <c r="B732" s="760" t="s">
        <v>2176</v>
      </c>
      <c r="C732" s="262"/>
      <c r="D732" s="279"/>
      <c r="E732" s="834"/>
      <c r="F732" s="291"/>
    </row>
    <row r="733" spans="1:6" s="238" customFormat="1" ht="15" x14ac:dyDescent="0.25">
      <c r="A733" s="272"/>
      <c r="B733" s="760"/>
      <c r="C733" s="262"/>
      <c r="D733" s="279"/>
      <c r="E733" s="834"/>
      <c r="F733" s="291"/>
    </row>
    <row r="734" spans="1:6" s="238" customFormat="1" ht="143.25" customHeight="1" x14ac:dyDescent="0.25">
      <c r="A734" s="271">
        <f>MAX($A$5:A733)+1</f>
        <v>67</v>
      </c>
      <c r="B734" s="760" t="s">
        <v>2177</v>
      </c>
      <c r="C734" s="262"/>
      <c r="D734" s="279"/>
      <c r="E734" s="834"/>
      <c r="F734" s="291"/>
    </row>
    <row r="735" spans="1:6" s="238" customFormat="1" ht="15" x14ac:dyDescent="0.25">
      <c r="A735" s="272"/>
      <c r="B735" s="760" t="s">
        <v>2178</v>
      </c>
      <c r="C735" s="262"/>
      <c r="D735" s="279"/>
      <c r="E735" s="834"/>
      <c r="F735" s="291"/>
    </row>
    <row r="736" spans="1:6" s="238" customFormat="1" x14ac:dyDescent="0.2">
      <c r="A736" s="272"/>
      <c r="B736" s="760" t="s">
        <v>2172</v>
      </c>
      <c r="C736" s="262" t="s">
        <v>2003</v>
      </c>
      <c r="D736" s="279">
        <v>42</v>
      </c>
      <c r="E736" s="833"/>
      <c r="F736" s="278">
        <f>+E736*D736</f>
        <v>0</v>
      </c>
    </row>
    <row r="737" spans="1:6" s="238" customFormat="1" x14ac:dyDescent="0.2">
      <c r="A737" s="272"/>
      <c r="B737" s="760" t="s">
        <v>2173</v>
      </c>
      <c r="C737" s="262" t="s">
        <v>2003</v>
      </c>
      <c r="D737" s="279">
        <v>8</v>
      </c>
      <c r="E737" s="833"/>
      <c r="F737" s="278">
        <f>+E737*D737</f>
        <v>0</v>
      </c>
    </row>
    <row r="738" spans="1:6" s="238" customFormat="1" ht="15" x14ac:dyDescent="0.25">
      <c r="A738" s="272"/>
      <c r="B738" s="760" t="s">
        <v>2011</v>
      </c>
      <c r="C738" s="262"/>
      <c r="D738" s="279"/>
      <c r="E738" s="834"/>
      <c r="F738" s="291"/>
    </row>
    <row r="739" spans="1:6" s="238" customFormat="1" x14ac:dyDescent="0.2">
      <c r="A739" s="272"/>
      <c r="B739" s="760" t="s">
        <v>2174</v>
      </c>
      <c r="C739" s="262" t="s">
        <v>2003</v>
      </c>
      <c r="D739" s="279">
        <v>16</v>
      </c>
      <c r="E739" s="833"/>
      <c r="F739" s="278">
        <f>+E739*D739</f>
        <v>0</v>
      </c>
    </row>
    <row r="740" spans="1:6" s="238" customFormat="1" ht="15" x14ac:dyDescent="0.25">
      <c r="A740" s="272"/>
      <c r="B740" s="760" t="s">
        <v>1821</v>
      </c>
      <c r="C740" s="262"/>
      <c r="D740" s="279"/>
      <c r="E740" s="834"/>
      <c r="F740" s="291"/>
    </row>
    <row r="741" spans="1:6" s="238" customFormat="1" ht="15" x14ac:dyDescent="0.25">
      <c r="A741" s="272"/>
      <c r="B741" s="760" t="s">
        <v>2113</v>
      </c>
      <c r="C741" s="262"/>
      <c r="D741" s="279"/>
      <c r="E741" s="834"/>
      <c r="F741" s="291"/>
    </row>
    <row r="742" spans="1:6" s="238" customFormat="1" ht="15" x14ac:dyDescent="0.25">
      <c r="A742" s="272"/>
      <c r="B742" s="760" t="s">
        <v>2176</v>
      </c>
      <c r="C742" s="262"/>
      <c r="D742" s="279"/>
      <c r="E742" s="834"/>
      <c r="F742" s="291"/>
    </row>
    <row r="743" spans="1:6" s="238" customFormat="1" ht="15" x14ac:dyDescent="0.25">
      <c r="A743" s="272"/>
      <c r="B743" s="760"/>
      <c r="C743" s="262"/>
      <c r="D743" s="279"/>
      <c r="E743" s="834"/>
      <c r="F743" s="291"/>
    </row>
    <row r="744" spans="1:6" s="238" customFormat="1" ht="59.25" customHeight="1" x14ac:dyDescent="0.25">
      <c r="A744" s="271">
        <f>MAX($A$5:A743)+1</f>
        <v>68</v>
      </c>
      <c r="B744" s="760" t="s">
        <v>2000</v>
      </c>
      <c r="C744" s="262"/>
      <c r="D744" s="279"/>
      <c r="E744" s="834"/>
      <c r="F744" s="291"/>
    </row>
    <row r="745" spans="1:6" s="238" customFormat="1" ht="140.25" customHeight="1" x14ac:dyDescent="0.25">
      <c r="A745" s="272"/>
      <c r="B745" s="760" t="s">
        <v>2001</v>
      </c>
      <c r="C745" s="262"/>
      <c r="D745" s="279"/>
      <c r="E745" s="834"/>
      <c r="F745" s="291"/>
    </row>
    <row r="746" spans="1:6" s="238" customFormat="1" x14ac:dyDescent="0.2">
      <c r="A746" s="272"/>
      <c r="B746" s="760" t="s">
        <v>2005</v>
      </c>
      <c r="C746" s="262" t="s">
        <v>2003</v>
      </c>
      <c r="D746" s="279">
        <v>34</v>
      </c>
      <c r="E746" s="833"/>
      <c r="F746" s="278">
        <f>+E746*D746</f>
        <v>0</v>
      </c>
    </row>
    <row r="747" spans="1:6" s="238" customFormat="1" x14ac:dyDescent="0.2">
      <c r="A747" s="272"/>
      <c r="B747" s="760" t="s">
        <v>2006</v>
      </c>
      <c r="C747" s="262" t="s">
        <v>2003</v>
      </c>
      <c r="D747" s="279">
        <v>4</v>
      </c>
      <c r="E747" s="833"/>
      <c r="F747" s="278">
        <f>+E747*D747</f>
        <v>0</v>
      </c>
    </row>
    <row r="748" spans="1:6" s="238" customFormat="1" ht="15" x14ac:dyDescent="0.25">
      <c r="A748" s="272"/>
      <c r="B748" s="760" t="s">
        <v>1817</v>
      </c>
      <c r="C748" s="262"/>
      <c r="D748" s="279"/>
      <c r="E748" s="834"/>
      <c r="F748" s="291"/>
    </row>
    <row r="749" spans="1:6" s="238" customFormat="1" ht="15" x14ac:dyDescent="0.25">
      <c r="A749" s="272"/>
      <c r="B749" s="760" t="s">
        <v>2009</v>
      </c>
      <c r="C749" s="262"/>
      <c r="D749" s="279"/>
      <c r="E749" s="834"/>
      <c r="F749" s="291"/>
    </row>
    <row r="750" spans="1:6" s="238" customFormat="1" ht="15" x14ac:dyDescent="0.25">
      <c r="A750" s="272"/>
      <c r="B750" s="760" t="s">
        <v>1823</v>
      </c>
      <c r="C750" s="262"/>
      <c r="D750" s="279"/>
      <c r="E750" s="834"/>
      <c r="F750" s="291"/>
    </row>
    <row r="751" spans="1:6" s="238" customFormat="1" ht="15" x14ac:dyDescent="0.25">
      <c r="A751" s="272"/>
      <c r="B751" s="760"/>
      <c r="C751" s="262"/>
      <c r="D751" s="279"/>
      <c r="E751" s="834"/>
      <c r="F751" s="291"/>
    </row>
    <row r="752" spans="1:6" s="238" customFormat="1" ht="147" customHeight="1" x14ac:dyDescent="0.25">
      <c r="A752" s="271">
        <f>MAX($A$5:A751)+1</f>
        <v>69</v>
      </c>
      <c r="B752" s="760" t="s">
        <v>2179</v>
      </c>
      <c r="C752" s="262"/>
      <c r="D752" s="279"/>
      <c r="E752" s="834"/>
      <c r="F752" s="291"/>
    </row>
    <row r="753" spans="1:6" s="238" customFormat="1" ht="15" x14ac:dyDescent="0.25">
      <c r="A753" s="272"/>
      <c r="B753" s="760" t="s">
        <v>2012</v>
      </c>
      <c r="C753" s="262"/>
      <c r="D753" s="279"/>
      <c r="E753" s="834"/>
      <c r="F753" s="291"/>
    </row>
    <row r="754" spans="1:6" s="238" customFormat="1" x14ac:dyDescent="0.2">
      <c r="A754" s="272"/>
      <c r="B754" s="760" t="s">
        <v>2005</v>
      </c>
      <c r="C754" s="262" t="s">
        <v>2003</v>
      </c>
      <c r="D754" s="279">
        <v>34</v>
      </c>
      <c r="E754" s="833"/>
      <c r="F754" s="278">
        <f>+E754*D754</f>
        <v>0</v>
      </c>
    </row>
    <row r="755" spans="1:6" s="238" customFormat="1" ht="15" x14ac:dyDescent="0.25">
      <c r="A755" s="272"/>
      <c r="B755" s="760" t="s">
        <v>2013</v>
      </c>
      <c r="C755" s="262"/>
      <c r="D755" s="279"/>
      <c r="E755" s="834"/>
      <c r="F755" s="291"/>
    </row>
    <row r="756" spans="1:6" s="238" customFormat="1" x14ac:dyDescent="0.2">
      <c r="A756" s="272"/>
      <c r="B756" s="760" t="s">
        <v>2006</v>
      </c>
      <c r="C756" s="262" t="s">
        <v>2003</v>
      </c>
      <c r="D756" s="279">
        <v>4</v>
      </c>
      <c r="E756" s="833"/>
      <c r="F756" s="278">
        <f>+E756*D756</f>
        <v>0</v>
      </c>
    </row>
    <row r="757" spans="1:6" s="238" customFormat="1" ht="15" x14ac:dyDescent="0.25">
      <c r="A757" s="272"/>
      <c r="B757" s="760" t="s">
        <v>1858</v>
      </c>
      <c r="C757" s="262"/>
      <c r="D757" s="279"/>
      <c r="E757" s="834"/>
      <c r="F757" s="291"/>
    </row>
    <row r="758" spans="1:6" s="238" customFormat="1" ht="15" x14ac:dyDescent="0.25">
      <c r="A758" s="272"/>
      <c r="B758" s="760" t="s">
        <v>2113</v>
      </c>
      <c r="C758" s="262"/>
      <c r="D758" s="279"/>
      <c r="E758" s="834"/>
      <c r="F758" s="291"/>
    </row>
    <row r="759" spans="1:6" s="238" customFormat="1" ht="15" x14ac:dyDescent="0.25">
      <c r="A759" s="272"/>
      <c r="B759" s="760" t="s">
        <v>1823</v>
      </c>
      <c r="C759" s="262"/>
      <c r="D759" s="279"/>
      <c r="E759" s="834"/>
      <c r="F759" s="291"/>
    </row>
    <row r="760" spans="1:6" s="238" customFormat="1" ht="15" x14ac:dyDescent="0.25">
      <c r="A760" s="272"/>
      <c r="B760" s="760"/>
      <c r="C760" s="262"/>
      <c r="D760" s="279"/>
      <c r="E760" s="834"/>
      <c r="F760" s="291"/>
    </row>
    <row r="761" spans="1:6" s="238" customFormat="1" ht="25.5" x14ac:dyDescent="0.2">
      <c r="A761" s="271">
        <f>MAX($A$5:A760)+1</f>
        <v>70</v>
      </c>
      <c r="B761" s="760" t="s">
        <v>2114</v>
      </c>
      <c r="C761" s="262" t="s">
        <v>0</v>
      </c>
      <c r="D761" s="279">
        <v>18</v>
      </c>
      <c r="E761" s="833"/>
      <c r="F761" s="278">
        <f>+E761*D761</f>
        <v>0</v>
      </c>
    </row>
    <row r="762" spans="1:6" s="238" customFormat="1" x14ac:dyDescent="0.2">
      <c r="A762" s="271"/>
      <c r="B762" s="760"/>
      <c r="C762" s="262"/>
      <c r="D762" s="279"/>
      <c r="E762" s="277"/>
      <c r="F762" s="278"/>
    </row>
    <row r="763" spans="1:6" s="238" customFormat="1" ht="13.5" thickBot="1" x14ac:dyDescent="0.25">
      <c r="A763" s="296"/>
      <c r="B763" s="761" t="s">
        <v>2779</v>
      </c>
      <c r="C763" s="297"/>
      <c r="D763" s="298"/>
      <c r="E763" s="299"/>
      <c r="F763" s="300">
        <f>SUM(F97:F762)</f>
        <v>0</v>
      </c>
    </row>
    <row r="764" spans="1:6" s="238" customFormat="1" ht="13.5" thickTop="1" x14ac:dyDescent="0.2">
      <c r="A764" s="272"/>
      <c r="B764" s="791"/>
      <c r="C764" s="237"/>
      <c r="D764" s="280"/>
      <c r="E764" s="291"/>
      <c r="F764" s="291"/>
    </row>
    <row r="765" spans="1:6" s="238" customFormat="1" x14ac:dyDescent="0.2">
      <c r="A765" s="272"/>
      <c r="B765" s="791"/>
      <c r="C765" s="237"/>
      <c r="D765" s="280"/>
      <c r="E765" s="291"/>
      <c r="F765" s="291"/>
    </row>
    <row r="766" spans="1:6" s="250" customFormat="1" x14ac:dyDescent="0.2">
      <c r="A766" s="269" t="s">
        <v>1774</v>
      </c>
      <c r="B766" s="792" t="s">
        <v>1782</v>
      </c>
      <c r="C766" s="242"/>
      <c r="D766" s="245"/>
      <c r="E766" s="276"/>
      <c r="F766" s="276"/>
    </row>
    <row r="767" spans="1:6" s="250" customFormat="1" x14ac:dyDescent="0.2">
      <c r="A767" s="270"/>
      <c r="B767" s="255"/>
      <c r="C767" s="233"/>
      <c r="D767" s="281"/>
      <c r="E767" s="234"/>
      <c r="F767" s="234"/>
    </row>
    <row r="768" spans="1:6" s="252" customFormat="1" x14ac:dyDescent="0.2">
      <c r="A768" s="270"/>
      <c r="B768" s="255" t="s">
        <v>1806</v>
      </c>
      <c r="C768" s="233" t="s">
        <v>1807</v>
      </c>
      <c r="D768" s="281" t="s">
        <v>1808</v>
      </c>
      <c r="E768" s="259" t="s">
        <v>1809</v>
      </c>
      <c r="F768" s="259" t="s">
        <v>1772</v>
      </c>
    </row>
    <row r="769" spans="1:6" s="252" customFormat="1" x14ac:dyDescent="0.2">
      <c r="A769" s="270"/>
      <c r="B769" s="255"/>
      <c r="C769" s="233"/>
      <c r="D769" s="281"/>
      <c r="E769" s="234"/>
      <c r="F769" s="234"/>
    </row>
    <row r="770" spans="1:6" s="238" customFormat="1" ht="25.5" x14ac:dyDescent="0.2">
      <c r="A770" s="272"/>
      <c r="B770" s="793" t="s">
        <v>2180</v>
      </c>
      <c r="C770" s="262"/>
      <c r="D770" s="279"/>
      <c r="E770" s="291"/>
      <c r="F770" s="291"/>
    </row>
    <row r="771" spans="1:6" s="238" customFormat="1" x14ac:dyDescent="0.2">
      <c r="A771" s="272"/>
      <c r="B771" s="793" t="s">
        <v>33</v>
      </c>
      <c r="C771" s="262"/>
      <c r="D771" s="279"/>
      <c r="E771" s="291"/>
      <c r="F771" s="291"/>
    </row>
    <row r="772" spans="1:6" s="256" customFormat="1" x14ac:dyDescent="0.2">
      <c r="A772" s="762"/>
      <c r="B772" s="763"/>
      <c r="C772" s="263"/>
      <c r="D772" s="282"/>
      <c r="E772" s="292"/>
      <c r="F772" s="292"/>
    </row>
    <row r="773" spans="1:6" s="256" customFormat="1" ht="80.25" customHeight="1" x14ac:dyDescent="0.2">
      <c r="A773" s="271">
        <v>1</v>
      </c>
      <c r="B773" s="763" t="s">
        <v>2181</v>
      </c>
      <c r="C773" s="263"/>
      <c r="D773" s="282"/>
      <c r="E773" s="292"/>
      <c r="F773" s="292"/>
    </row>
    <row r="774" spans="1:6" s="256" customFormat="1" x14ac:dyDescent="0.2">
      <c r="A774" s="272"/>
      <c r="B774" s="763"/>
      <c r="C774" s="263" t="s">
        <v>2003</v>
      </c>
      <c r="D774" s="282">
        <v>114</v>
      </c>
      <c r="E774" s="833"/>
      <c r="F774" s="278">
        <f>+E774*D774</f>
        <v>0</v>
      </c>
    </row>
    <row r="775" spans="1:6" s="256" customFormat="1" ht="15" x14ac:dyDescent="0.25">
      <c r="A775" s="272"/>
      <c r="B775" s="763"/>
      <c r="C775" s="263"/>
      <c r="D775" s="282"/>
      <c r="E775" s="834"/>
      <c r="F775" s="292"/>
    </row>
    <row r="776" spans="1:6" s="256" customFormat="1" ht="38.25" x14ac:dyDescent="0.25">
      <c r="A776" s="271">
        <f>MAX($A$7:A775)+1</f>
        <v>71</v>
      </c>
      <c r="B776" s="763" t="s">
        <v>2182</v>
      </c>
      <c r="C776" s="263"/>
      <c r="D776" s="282"/>
      <c r="E776" s="834"/>
      <c r="F776" s="292"/>
    </row>
    <row r="777" spans="1:6" s="256" customFormat="1" x14ac:dyDescent="0.2">
      <c r="A777" s="762"/>
      <c r="B777" s="763"/>
      <c r="C777" s="263" t="s">
        <v>2003</v>
      </c>
      <c r="D777" s="282">
        <v>114</v>
      </c>
      <c r="E777" s="833"/>
      <c r="F777" s="278">
        <f>+E777*D777</f>
        <v>0</v>
      </c>
    </row>
    <row r="778" spans="1:6" s="256" customFormat="1" ht="15" x14ac:dyDescent="0.25">
      <c r="A778" s="762"/>
      <c r="B778" s="763"/>
      <c r="C778" s="263"/>
      <c r="D778" s="282"/>
      <c r="E778" s="834"/>
      <c r="F778" s="292"/>
    </row>
    <row r="779" spans="1:6" s="256" customFormat="1" ht="38.25" x14ac:dyDescent="0.2">
      <c r="A779" s="271">
        <f>MAX($A$7:A778)+1</f>
        <v>72</v>
      </c>
      <c r="B779" s="763" t="s">
        <v>2183</v>
      </c>
      <c r="C779" s="263" t="s">
        <v>2003</v>
      </c>
      <c r="D779" s="282">
        <v>114</v>
      </c>
      <c r="E779" s="833"/>
      <c r="F779" s="278">
        <f>+E779*D779</f>
        <v>0</v>
      </c>
    </row>
    <row r="780" spans="1:6" s="256" customFormat="1" ht="15" x14ac:dyDescent="0.25">
      <c r="A780" s="762"/>
      <c r="B780" s="763"/>
      <c r="C780" s="263"/>
      <c r="D780" s="282"/>
      <c r="E780" s="834"/>
      <c r="F780" s="292"/>
    </row>
    <row r="781" spans="1:6" s="256" customFormat="1" ht="38.25" x14ac:dyDescent="0.2">
      <c r="A781" s="271">
        <f>MAX($A$7:A780)+1</f>
        <v>73</v>
      </c>
      <c r="B781" s="763" t="s">
        <v>2184</v>
      </c>
      <c r="C781" s="263" t="s">
        <v>0</v>
      </c>
      <c r="D781" s="282">
        <v>2</v>
      </c>
      <c r="E781" s="833"/>
      <c r="F781" s="278">
        <f>+E781*D781</f>
        <v>0</v>
      </c>
    </row>
    <row r="782" spans="1:6" s="256" customFormat="1" ht="15" x14ac:dyDescent="0.25">
      <c r="A782" s="762"/>
      <c r="B782" s="763"/>
      <c r="C782" s="263"/>
      <c r="D782" s="282"/>
      <c r="E782" s="834"/>
      <c r="F782" s="292"/>
    </row>
    <row r="783" spans="1:6" s="256" customFormat="1" ht="25.5" x14ac:dyDescent="0.2">
      <c r="A783" s="271">
        <f>MAX($A$7:A782)+1</f>
        <v>74</v>
      </c>
      <c r="B783" s="763" t="s">
        <v>2185</v>
      </c>
      <c r="C783" s="263" t="s">
        <v>119</v>
      </c>
      <c r="D783" s="282">
        <v>1</v>
      </c>
      <c r="E783" s="833"/>
      <c r="F783" s="278">
        <f>+E783*D783</f>
        <v>0</v>
      </c>
    </row>
    <row r="784" spans="1:6" s="256" customFormat="1" ht="15" x14ac:dyDescent="0.25">
      <c r="A784" s="762"/>
      <c r="B784" s="763"/>
      <c r="C784" s="263"/>
      <c r="D784" s="282"/>
      <c r="E784" s="834"/>
      <c r="F784" s="278"/>
    </row>
    <row r="785" spans="1:6" s="256" customFormat="1" ht="38.25" x14ac:dyDescent="0.2">
      <c r="A785" s="271">
        <f>MAX($A$7:A784)+1</f>
        <v>75</v>
      </c>
      <c r="B785" s="763" t="s">
        <v>2186</v>
      </c>
      <c r="C785" s="263" t="s">
        <v>38</v>
      </c>
      <c r="D785" s="282">
        <v>1</v>
      </c>
      <c r="E785" s="833"/>
      <c r="F785" s="278">
        <f>+E785*D785</f>
        <v>0</v>
      </c>
    </row>
    <row r="786" spans="1:6" s="256" customFormat="1" ht="15" x14ac:dyDescent="0.25">
      <c r="A786" s="762"/>
      <c r="B786" s="763"/>
      <c r="C786" s="263"/>
      <c r="D786" s="282"/>
      <c r="E786" s="834"/>
      <c r="F786" s="292"/>
    </row>
    <row r="787" spans="1:6" s="256" customFormat="1" ht="51" x14ac:dyDescent="0.25">
      <c r="A787" s="271">
        <f>MAX($A$7:A786)+1</f>
        <v>76</v>
      </c>
      <c r="B787" s="763" t="s">
        <v>2187</v>
      </c>
      <c r="C787" s="263"/>
      <c r="D787" s="282"/>
      <c r="E787" s="834"/>
      <c r="F787" s="292"/>
    </row>
    <row r="788" spans="1:6" s="256" customFormat="1" ht="15" x14ac:dyDescent="0.25">
      <c r="A788" s="762"/>
      <c r="B788" s="763" t="s">
        <v>2188</v>
      </c>
      <c r="C788" s="263"/>
      <c r="D788" s="282"/>
      <c r="E788" s="834"/>
      <c r="F788" s="292"/>
    </row>
    <row r="789" spans="1:6" s="256" customFormat="1" ht="14.25" x14ac:dyDescent="0.2">
      <c r="A789" s="762"/>
      <c r="B789" s="763" t="s">
        <v>2189</v>
      </c>
      <c r="C789" s="263" t="s">
        <v>2190</v>
      </c>
      <c r="D789" s="282">
        <v>151</v>
      </c>
      <c r="E789" s="833"/>
      <c r="F789" s="278">
        <f>+E789*D789</f>
        <v>0</v>
      </c>
    </row>
    <row r="790" spans="1:6" s="256" customFormat="1" ht="15" x14ac:dyDescent="0.25">
      <c r="A790" s="762"/>
      <c r="B790" s="763"/>
      <c r="C790" s="263"/>
      <c r="D790" s="282"/>
      <c r="E790" s="834"/>
      <c r="F790" s="292"/>
    </row>
    <row r="791" spans="1:6" s="256" customFormat="1" ht="51" x14ac:dyDescent="0.25">
      <c r="A791" s="271">
        <f>MAX($A$7:A790)+1</f>
        <v>77</v>
      </c>
      <c r="B791" s="763" t="s">
        <v>2191</v>
      </c>
      <c r="C791" s="263"/>
      <c r="D791" s="282"/>
      <c r="E791" s="834"/>
      <c r="F791" s="292"/>
    </row>
    <row r="792" spans="1:6" s="256" customFormat="1" ht="15" x14ac:dyDescent="0.25">
      <c r="A792" s="762"/>
      <c r="B792" s="763" t="s">
        <v>2192</v>
      </c>
      <c r="C792" s="263"/>
      <c r="D792" s="282"/>
      <c r="E792" s="834"/>
      <c r="F792" s="292"/>
    </row>
    <row r="793" spans="1:6" s="256" customFormat="1" ht="14.25" x14ac:dyDescent="0.2">
      <c r="A793" s="762"/>
      <c r="B793" s="763" t="s">
        <v>2189</v>
      </c>
      <c r="C793" s="263" t="s">
        <v>2190</v>
      </c>
      <c r="D793" s="282">
        <v>17</v>
      </c>
      <c r="E793" s="833"/>
      <c r="F793" s="278">
        <f>+E793*D793</f>
        <v>0</v>
      </c>
    </row>
    <row r="794" spans="1:6" s="256" customFormat="1" ht="15" x14ac:dyDescent="0.25">
      <c r="A794" s="762"/>
      <c r="B794" s="763"/>
      <c r="C794" s="263"/>
      <c r="D794" s="282"/>
      <c r="E794" s="834"/>
      <c r="F794" s="292"/>
    </row>
    <row r="795" spans="1:6" s="256" customFormat="1" ht="25.5" x14ac:dyDescent="0.25">
      <c r="A795" s="271">
        <f>MAX($A$7:A794)+1</f>
        <v>78</v>
      </c>
      <c r="B795" s="763" t="s">
        <v>2193</v>
      </c>
      <c r="C795" s="263"/>
      <c r="D795" s="282"/>
      <c r="E795" s="834"/>
      <c r="F795" s="292"/>
    </row>
    <row r="796" spans="1:6" s="256" customFormat="1" ht="14.25" x14ac:dyDescent="0.2">
      <c r="A796" s="762"/>
      <c r="B796" s="763" t="s">
        <v>2194</v>
      </c>
      <c r="C796" s="263" t="s">
        <v>2195</v>
      </c>
      <c r="D796" s="282">
        <v>2</v>
      </c>
      <c r="E796" s="833"/>
      <c r="F796" s="278">
        <f>+E796*D796</f>
        <v>0</v>
      </c>
    </row>
    <row r="797" spans="1:6" s="256" customFormat="1" ht="15" x14ac:dyDescent="0.25">
      <c r="A797" s="762"/>
      <c r="B797" s="763"/>
      <c r="C797" s="263"/>
      <c r="D797" s="282"/>
      <c r="E797" s="834"/>
      <c r="F797" s="292"/>
    </row>
    <row r="798" spans="1:6" s="256" customFormat="1" ht="25.5" x14ac:dyDescent="0.2">
      <c r="A798" s="271">
        <f>MAX($A$7:A797)+1</f>
        <v>79</v>
      </c>
      <c r="B798" s="763" t="s">
        <v>2196</v>
      </c>
      <c r="C798" s="263" t="s">
        <v>2195</v>
      </c>
      <c r="D798" s="282">
        <v>68</v>
      </c>
      <c r="E798" s="833"/>
      <c r="F798" s="278">
        <f>+E798*D798</f>
        <v>0</v>
      </c>
    </row>
    <row r="799" spans="1:6" s="256" customFormat="1" ht="15" x14ac:dyDescent="0.25">
      <c r="A799" s="762"/>
      <c r="B799" s="763"/>
      <c r="C799" s="263"/>
      <c r="D799" s="282"/>
      <c r="E799" s="834"/>
      <c r="F799" s="292"/>
    </row>
    <row r="800" spans="1:6" s="256" customFormat="1" ht="25.5" x14ac:dyDescent="0.2">
      <c r="A800" s="271">
        <f>MAX($A$7:A799)+1</f>
        <v>80</v>
      </c>
      <c r="B800" s="763" t="s">
        <v>2197</v>
      </c>
      <c r="C800" s="263" t="s">
        <v>2190</v>
      </c>
      <c r="D800" s="282">
        <v>39</v>
      </c>
      <c r="E800" s="833"/>
      <c r="F800" s="278">
        <f>+E800*D800</f>
        <v>0</v>
      </c>
    </row>
    <row r="801" spans="1:6" s="256" customFormat="1" ht="15" x14ac:dyDescent="0.25">
      <c r="A801" s="762"/>
      <c r="B801" s="763"/>
      <c r="C801" s="263"/>
      <c r="D801" s="282"/>
      <c r="E801" s="834"/>
      <c r="F801" s="292"/>
    </row>
    <row r="802" spans="1:6" s="256" customFormat="1" ht="83.25" customHeight="1" x14ac:dyDescent="0.25">
      <c r="A802" s="271">
        <f>MAX($A$7:A801)+1</f>
        <v>81</v>
      </c>
      <c r="B802" s="763" t="s">
        <v>2198</v>
      </c>
      <c r="C802" s="263"/>
      <c r="D802" s="282"/>
      <c r="E802" s="834"/>
      <c r="F802" s="292"/>
    </row>
    <row r="803" spans="1:6" s="256" customFormat="1" ht="14.25" x14ac:dyDescent="0.2">
      <c r="A803" s="762"/>
      <c r="B803" s="763"/>
      <c r="C803" s="263" t="s">
        <v>2190</v>
      </c>
      <c r="D803" s="282">
        <v>129</v>
      </c>
      <c r="E803" s="833"/>
      <c r="F803" s="278">
        <f>+E803*D803</f>
        <v>0</v>
      </c>
    </row>
    <row r="804" spans="1:6" s="256" customFormat="1" ht="15" x14ac:dyDescent="0.25">
      <c r="A804" s="762"/>
      <c r="B804" s="763"/>
      <c r="C804" s="263"/>
      <c r="D804" s="282"/>
      <c r="E804" s="834"/>
      <c r="F804" s="292"/>
    </row>
    <row r="805" spans="1:6" s="256" customFormat="1" ht="38.25" x14ac:dyDescent="0.25">
      <c r="A805" s="271">
        <f>MAX($A$7:A804)+1</f>
        <v>82</v>
      </c>
      <c r="B805" s="763" t="s">
        <v>2199</v>
      </c>
      <c r="C805" s="263"/>
      <c r="D805" s="282"/>
      <c r="E805" s="834"/>
      <c r="F805" s="292"/>
    </row>
    <row r="806" spans="1:6" s="256" customFormat="1" ht="14.25" x14ac:dyDescent="0.2">
      <c r="A806" s="762"/>
      <c r="B806" s="763"/>
      <c r="C806" s="263" t="s">
        <v>2190</v>
      </c>
      <c r="D806" s="282">
        <v>51</v>
      </c>
      <c r="E806" s="833"/>
      <c r="F806" s="278">
        <f>+E806*D806</f>
        <v>0</v>
      </c>
    </row>
    <row r="807" spans="1:6" s="256" customFormat="1" ht="15" x14ac:dyDescent="0.25">
      <c r="A807" s="762"/>
      <c r="B807" s="763"/>
      <c r="C807" s="263"/>
      <c r="D807" s="282"/>
      <c r="E807" s="834"/>
      <c r="F807" s="292"/>
    </row>
    <row r="808" spans="1:6" s="256" customFormat="1" ht="53.25" customHeight="1" x14ac:dyDescent="0.25">
      <c r="A808" s="271">
        <f>MAX($A$7:A807)+1</f>
        <v>83</v>
      </c>
      <c r="B808" s="763" t="s">
        <v>3185</v>
      </c>
      <c r="C808" s="263"/>
      <c r="D808" s="282"/>
      <c r="E808" s="834"/>
      <c r="F808" s="292"/>
    </row>
    <row r="809" spans="1:6" s="256" customFormat="1" ht="51" x14ac:dyDescent="0.25">
      <c r="A809" s="271"/>
      <c r="B809" s="763" t="s">
        <v>3186</v>
      </c>
      <c r="C809" s="263"/>
      <c r="D809" s="282"/>
      <c r="E809" s="834"/>
      <c r="F809" s="292"/>
    </row>
    <row r="810" spans="1:6" s="256" customFormat="1" x14ac:dyDescent="0.2">
      <c r="A810" s="762"/>
      <c r="B810" s="763"/>
      <c r="C810" s="263" t="s">
        <v>1825</v>
      </c>
      <c r="D810" s="282">
        <v>1</v>
      </c>
      <c r="E810" s="833"/>
      <c r="F810" s="278">
        <f>+E810*D810</f>
        <v>0</v>
      </c>
    </row>
    <row r="811" spans="1:6" s="256" customFormat="1" ht="15" x14ac:dyDescent="0.25">
      <c r="A811" s="762"/>
      <c r="B811" s="763"/>
      <c r="C811" s="263"/>
      <c r="D811" s="282"/>
      <c r="E811" s="834"/>
      <c r="F811" s="292"/>
    </row>
    <row r="812" spans="1:6" s="256" customFormat="1" ht="63.75" customHeight="1" x14ac:dyDescent="0.25">
      <c r="A812" s="271">
        <f>MAX($A$7:A811)+1</f>
        <v>84</v>
      </c>
      <c r="B812" s="763" t="s">
        <v>3187</v>
      </c>
      <c r="C812" s="263"/>
      <c r="D812" s="282"/>
      <c r="E812" s="834"/>
      <c r="F812" s="292"/>
    </row>
    <row r="813" spans="1:6" s="256" customFormat="1" ht="65.25" customHeight="1" x14ac:dyDescent="0.25">
      <c r="A813" s="271"/>
      <c r="B813" s="763" t="s">
        <v>3188</v>
      </c>
      <c r="C813" s="263"/>
      <c r="D813" s="282"/>
      <c r="E813" s="834"/>
      <c r="F813" s="292"/>
    </row>
    <row r="814" spans="1:6" s="256" customFormat="1" ht="53.25" customHeight="1" x14ac:dyDescent="0.25">
      <c r="A814" s="271"/>
      <c r="B814" s="763" t="s">
        <v>3189</v>
      </c>
      <c r="C814" s="263"/>
      <c r="D814" s="282"/>
      <c r="E814" s="834"/>
      <c r="F814" s="292"/>
    </row>
    <row r="815" spans="1:6" s="256" customFormat="1" ht="56.25" customHeight="1" x14ac:dyDescent="0.25">
      <c r="A815" s="271"/>
      <c r="B815" s="791" t="s">
        <v>3190</v>
      </c>
      <c r="C815" s="263"/>
      <c r="D815" s="282"/>
      <c r="E815" s="834"/>
      <c r="F815" s="292"/>
    </row>
    <row r="816" spans="1:6" s="256" customFormat="1" ht="74.25" customHeight="1" x14ac:dyDescent="0.25">
      <c r="A816" s="271"/>
      <c r="B816" s="763" t="s">
        <v>3191</v>
      </c>
      <c r="C816" s="263"/>
      <c r="D816" s="282"/>
      <c r="E816" s="834"/>
      <c r="F816" s="292"/>
    </row>
    <row r="817" spans="1:6" s="256" customFormat="1" ht="76.5" x14ac:dyDescent="0.25">
      <c r="A817" s="271"/>
      <c r="B817" s="794" t="s">
        <v>3192</v>
      </c>
      <c r="C817" s="263"/>
      <c r="D817" s="282"/>
      <c r="E817" s="834"/>
      <c r="F817" s="292"/>
    </row>
    <row r="818" spans="1:6" s="256" customFormat="1" x14ac:dyDescent="0.2">
      <c r="A818" s="762"/>
      <c r="B818" s="791"/>
      <c r="C818" s="263" t="s">
        <v>38</v>
      </c>
      <c r="D818" s="282">
        <v>1</v>
      </c>
      <c r="E818" s="833"/>
      <c r="F818" s="278">
        <f>+E818*D818</f>
        <v>0</v>
      </c>
    </row>
    <row r="819" spans="1:6" s="256" customFormat="1" ht="15" x14ac:dyDescent="0.25">
      <c r="A819" s="762"/>
      <c r="B819" s="763"/>
      <c r="C819" s="263"/>
      <c r="D819" s="282"/>
      <c r="E819" s="834"/>
      <c r="F819" s="278"/>
    </row>
    <row r="820" spans="1:6" s="256" customFormat="1" ht="57" customHeight="1" x14ac:dyDescent="0.2">
      <c r="A820" s="271">
        <f>MAX($A$7:A819)+1</f>
        <v>85</v>
      </c>
      <c r="B820" s="763" t="s">
        <v>2200</v>
      </c>
      <c r="C820" s="263" t="s">
        <v>2190</v>
      </c>
      <c r="D820" s="282">
        <v>1</v>
      </c>
      <c r="E820" s="833"/>
      <c r="F820" s="278">
        <f>+E820*D820</f>
        <v>0</v>
      </c>
    </row>
    <row r="821" spans="1:6" s="256" customFormat="1" ht="15" x14ac:dyDescent="0.25">
      <c r="A821" s="762"/>
      <c r="B821" s="763"/>
      <c r="C821" s="263"/>
      <c r="D821" s="282"/>
      <c r="E821" s="834"/>
      <c r="F821" s="292"/>
    </row>
    <row r="822" spans="1:6" s="256" customFormat="1" ht="30.75" customHeight="1" x14ac:dyDescent="0.2">
      <c r="A822" s="271">
        <f>MAX($A$7:A821)+1</f>
        <v>86</v>
      </c>
      <c r="B822" s="763" t="s">
        <v>2201</v>
      </c>
      <c r="C822" s="263" t="s">
        <v>119</v>
      </c>
      <c r="D822" s="282">
        <v>1</v>
      </c>
      <c r="E822" s="833"/>
      <c r="F822" s="278">
        <f>+E822*D822</f>
        <v>0</v>
      </c>
    </row>
    <row r="823" spans="1:6" s="256" customFormat="1" ht="15" x14ac:dyDescent="0.25">
      <c r="A823" s="762"/>
      <c r="B823" s="763"/>
      <c r="C823" s="263"/>
      <c r="D823" s="282"/>
      <c r="E823" s="834"/>
      <c r="F823" s="292"/>
    </row>
    <row r="824" spans="1:6" s="256" customFormat="1" ht="41.25" customHeight="1" x14ac:dyDescent="0.2">
      <c r="A824" s="271">
        <f>MAX($A$7:A823)+1</f>
        <v>87</v>
      </c>
      <c r="B824" s="763" t="s">
        <v>2202</v>
      </c>
      <c r="C824" s="263" t="s">
        <v>2195</v>
      </c>
      <c r="D824" s="282">
        <v>285</v>
      </c>
      <c r="E824" s="833"/>
      <c r="F824" s="278">
        <f>+E824*D824</f>
        <v>0</v>
      </c>
    </row>
    <row r="825" spans="1:6" s="256" customFormat="1" ht="15" x14ac:dyDescent="0.25">
      <c r="A825" s="762"/>
      <c r="B825" s="763"/>
      <c r="C825" s="263"/>
      <c r="D825" s="282"/>
      <c r="E825" s="834"/>
      <c r="F825" s="292"/>
    </row>
    <row r="826" spans="1:6" s="256" customFormat="1" ht="54" customHeight="1" x14ac:dyDescent="0.2">
      <c r="A826" s="271">
        <f>MAX($A$7:A825)+1</f>
        <v>88</v>
      </c>
      <c r="B826" s="763" t="s">
        <v>2203</v>
      </c>
      <c r="C826" s="263" t="s">
        <v>119</v>
      </c>
      <c r="D826" s="282">
        <v>1</v>
      </c>
      <c r="E826" s="833"/>
      <c r="F826" s="278">
        <f>+E826*D826</f>
        <v>0</v>
      </c>
    </row>
    <row r="827" spans="1:6" s="256" customFormat="1" ht="15" x14ac:dyDescent="0.25">
      <c r="A827" s="762"/>
      <c r="B827" s="763"/>
      <c r="C827" s="263"/>
      <c r="D827" s="282"/>
      <c r="E827" s="834"/>
      <c r="F827" s="292"/>
    </row>
    <row r="828" spans="1:6" s="256" customFormat="1" ht="15" x14ac:dyDescent="0.25">
      <c r="A828" s="762"/>
      <c r="B828" s="793" t="s">
        <v>2204</v>
      </c>
      <c r="C828" s="263"/>
      <c r="D828" s="282"/>
      <c r="E828" s="834"/>
      <c r="F828" s="292"/>
    </row>
    <row r="829" spans="1:6" s="256" customFormat="1" ht="15" x14ac:dyDescent="0.25">
      <c r="A829" s="762"/>
      <c r="B829" s="763"/>
      <c r="C829" s="263"/>
      <c r="D829" s="282"/>
      <c r="E829" s="834"/>
      <c r="F829" s="292"/>
    </row>
    <row r="830" spans="1:6" s="256" customFormat="1" ht="79.5" customHeight="1" x14ac:dyDescent="0.25">
      <c r="A830" s="271">
        <f>MAX($A$7:A829)+1</f>
        <v>89</v>
      </c>
      <c r="B830" s="763" t="s">
        <v>2205</v>
      </c>
      <c r="C830" s="263"/>
      <c r="D830" s="282"/>
      <c r="E830" s="834"/>
      <c r="F830" s="292"/>
    </row>
    <row r="831" spans="1:6" s="256" customFormat="1" x14ac:dyDescent="0.2">
      <c r="A831" s="762"/>
      <c r="B831" s="763" t="s">
        <v>2206</v>
      </c>
      <c r="C831" s="263" t="s">
        <v>2003</v>
      </c>
      <c r="D831" s="282">
        <v>36</v>
      </c>
      <c r="E831" s="833"/>
      <c r="F831" s="278">
        <f>+E831*D831</f>
        <v>0</v>
      </c>
    </row>
    <row r="832" spans="1:6" s="256" customFormat="1" ht="15" x14ac:dyDescent="0.25">
      <c r="A832" s="762"/>
      <c r="B832" s="763"/>
      <c r="C832" s="263"/>
      <c r="D832" s="282"/>
      <c r="E832" s="834"/>
      <c r="F832" s="292"/>
    </row>
    <row r="833" spans="1:6" s="256" customFormat="1" ht="32.25" customHeight="1" x14ac:dyDescent="0.25">
      <c r="A833" s="271">
        <f>MAX($A$7:A832)+1</f>
        <v>90</v>
      </c>
      <c r="B833" s="763" t="s">
        <v>2207</v>
      </c>
      <c r="C833" s="263"/>
      <c r="D833" s="282"/>
      <c r="E833" s="834"/>
      <c r="F833" s="292"/>
    </row>
    <row r="834" spans="1:6" s="256" customFormat="1" x14ac:dyDescent="0.2">
      <c r="A834" s="762"/>
      <c r="B834" s="763" t="s">
        <v>2208</v>
      </c>
      <c r="C834" s="263" t="s">
        <v>2003</v>
      </c>
      <c r="D834" s="282">
        <v>48</v>
      </c>
      <c r="E834" s="833"/>
      <c r="F834" s="278">
        <f>+E834*D834</f>
        <v>0</v>
      </c>
    </row>
    <row r="835" spans="1:6" s="256" customFormat="1" x14ac:dyDescent="0.2">
      <c r="A835" s="762"/>
      <c r="B835" s="763" t="s">
        <v>2209</v>
      </c>
      <c r="C835" s="263" t="s">
        <v>2003</v>
      </c>
      <c r="D835" s="282">
        <v>42</v>
      </c>
      <c r="E835" s="833"/>
      <c r="F835" s="278">
        <f>+E835*D835</f>
        <v>0</v>
      </c>
    </row>
    <row r="836" spans="1:6" s="256" customFormat="1" ht="15" x14ac:dyDescent="0.25">
      <c r="A836" s="762"/>
      <c r="B836" s="763"/>
      <c r="C836" s="263"/>
      <c r="D836" s="282"/>
      <c r="E836" s="834"/>
      <c r="F836" s="292"/>
    </row>
    <row r="837" spans="1:6" s="256" customFormat="1" ht="71.25" customHeight="1" x14ac:dyDescent="0.25">
      <c r="A837" s="271">
        <f>MAX($A$7:A836)+1</f>
        <v>91</v>
      </c>
      <c r="B837" s="763" t="s">
        <v>3193</v>
      </c>
      <c r="C837" s="263"/>
      <c r="D837" s="282"/>
      <c r="E837" s="834"/>
      <c r="F837" s="292"/>
    </row>
    <row r="838" spans="1:6" s="256" customFormat="1" ht="38.25" x14ac:dyDescent="0.25">
      <c r="A838" s="271"/>
      <c r="B838" s="763" t="s">
        <v>3194</v>
      </c>
      <c r="C838" s="263"/>
      <c r="D838" s="282"/>
      <c r="E838" s="834"/>
      <c r="F838" s="292"/>
    </row>
    <row r="839" spans="1:6" s="256" customFormat="1" x14ac:dyDescent="0.2">
      <c r="A839" s="762"/>
      <c r="B839" s="763" t="s">
        <v>2210</v>
      </c>
      <c r="C839" s="263" t="s">
        <v>119</v>
      </c>
      <c r="D839" s="282">
        <v>1</v>
      </c>
      <c r="E839" s="833"/>
      <c r="F839" s="278">
        <f t="shared" ref="F839:F849" si="1">+E839*D839</f>
        <v>0</v>
      </c>
    </row>
    <row r="840" spans="1:6" s="256" customFormat="1" x14ac:dyDescent="0.2">
      <c r="A840" s="762"/>
      <c r="B840" s="763" t="s">
        <v>2211</v>
      </c>
      <c r="C840" s="263" t="s">
        <v>119</v>
      </c>
      <c r="D840" s="282">
        <v>2</v>
      </c>
      <c r="E840" s="833"/>
      <c r="F840" s="278">
        <f t="shared" si="1"/>
        <v>0</v>
      </c>
    </row>
    <row r="841" spans="1:6" s="256" customFormat="1" x14ac:dyDescent="0.2">
      <c r="A841" s="762"/>
      <c r="B841" s="763" t="s">
        <v>2212</v>
      </c>
      <c r="C841" s="263" t="s">
        <v>119</v>
      </c>
      <c r="D841" s="282">
        <v>2</v>
      </c>
      <c r="E841" s="833"/>
      <c r="F841" s="278">
        <f t="shared" si="1"/>
        <v>0</v>
      </c>
    </row>
    <row r="842" spans="1:6" s="256" customFormat="1" x14ac:dyDescent="0.2">
      <c r="A842" s="762"/>
      <c r="B842" s="763" t="s">
        <v>2213</v>
      </c>
      <c r="C842" s="263" t="s">
        <v>119</v>
      </c>
      <c r="D842" s="282">
        <v>1</v>
      </c>
      <c r="E842" s="833"/>
      <c r="F842" s="278">
        <f t="shared" si="1"/>
        <v>0</v>
      </c>
    </row>
    <row r="843" spans="1:6" s="256" customFormat="1" x14ac:dyDescent="0.2">
      <c r="A843" s="762"/>
      <c r="B843" s="763" t="s">
        <v>2214</v>
      </c>
      <c r="C843" s="263" t="s">
        <v>119</v>
      </c>
      <c r="D843" s="282">
        <v>1</v>
      </c>
      <c r="E843" s="833"/>
      <c r="F843" s="278">
        <f t="shared" si="1"/>
        <v>0</v>
      </c>
    </row>
    <row r="844" spans="1:6" s="256" customFormat="1" x14ac:dyDescent="0.2">
      <c r="A844" s="762"/>
      <c r="B844" s="763" t="s">
        <v>2215</v>
      </c>
      <c r="C844" s="263" t="s">
        <v>119</v>
      </c>
      <c r="D844" s="282">
        <v>1</v>
      </c>
      <c r="E844" s="833"/>
      <c r="F844" s="278">
        <f t="shared" si="1"/>
        <v>0</v>
      </c>
    </row>
    <row r="845" spans="1:6" s="256" customFormat="1" x14ac:dyDescent="0.2">
      <c r="A845" s="762"/>
      <c r="B845" s="763" t="s">
        <v>2216</v>
      </c>
      <c r="C845" s="263" t="s">
        <v>119</v>
      </c>
      <c r="D845" s="282">
        <v>1</v>
      </c>
      <c r="E845" s="833"/>
      <c r="F845" s="278">
        <f t="shared" si="1"/>
        <v>0</v>
      </c>
    </row>
    <row r="846" spans="1:6" s="256" customFormat="1" x14ac:dyDescent="0.2">
      <c r="A846" s="762"/>
      <c r="B846" s="763" t="s">
        <v>2217</v>
      </c>
      <c r="C846" s="263" t="s">
        <v>119</v>
      </c>
      <c r="D846" s="282">
        <v>1</v>
      </c>
      <c r="E846" s="833"/>
      <c r="F846" s="278">
        <f t="shared" si="1"/>
        <v>0</v>
      </c>
    </row>
    <row r="847" spans="1:6" s="256" customFormat="1" x14ac:dyDescent="0.2">
      <c r="A847" s="762"/>
      <c r="B847" s="763" t="s">
        <v>2218</v>
      </c>
      <c r="C847" s="263" t="s">
        <v>119</v>
      </c>
      <c r="D847" s="282">
        <v>1</v>
      </c>
      <c r="E847" s="833"/>
      <c r="F847" s="278">
        <f t="shared" si="1"/>
        <v>0</v>
      </c>
    </row>
    <row r="848" spans="1:6" s="256" customFormat="1" x14ac:dyDescent="0.2">
      <c r="A848" s="762"/>
      <c r="B848" s="763" t="s">
        <v>2219</v>
      </c>
      <c r="C848" s="263" t="s">
        <v>119</v>
      </c>
      <c r="D848" s="282">
        <v>1</v>
      </c>
      <c r="E848" s="833"/>
      <c r="F848" s="278">
        <f t="shared" si="1"/>
        <v>0</v>
      </c>
    </row>
    <row r="849" spans="1:6" s="256" customFormat="1" x14ac:dyDescent="0.2">
      <c r="A849" s="762"/>
      <c r="B849" s="763" t="s">
        <v>2220</v>
      </c>
      <c r="C849" s="263" t="s">
        <v>119</v>
      </c>
      <c r="D849" s="282">
        <v>1</v>
      </c>
      <c r="E849" s="833"/>
      <c r="F849" s="278">
        <f t="shared" si="1"/>
        <v>0</v>
      </c>
    </row>
    <row r="850" spans="1:6" s="256" customFormat="1" ht="15" x14ac:dyDescent="0.25">
      <c r="A850" s="762"/>
      <c r="B850" s="763"/>
      <c r="C850" s="263"/>
      <c r="D850" s="282"/>
      <c r="E850" s="834"/>
      <c r="F850" s="292"/>
    </row>
    <row r="851" spans="1:6" s="256" customFormat="1" ht="51" customHeight="1" x14ac:dyDescent="0.25">
      <c r="A851" s="271">
        <f>MAX($A$7:A850)+1</f>
        <v>92</v>
      </c>
      <c r="B851" s="763" t="s">
        <v>2221</v>
      </c>
      <c r="C851" s="263"/>
      <c r="D851" s="282"/>
      <c r="E851" s="834"/>
      <c r="F851" s="292"/>
    </row>
    <row r="852" spans="1:6" s="256" customFormat="1" ht="15" x14ac:dyDescent="0.25">
      <c r="A852" s="762"/>
      <c r="B852" s="763" t="s">
        <v>2222</v>
      </c>
      <c r="C852" s="263"/>
      <c r="D852" s="282"/>
      <c r="E852" s="834"/>
      <c r="F852" s="292"/>
    </row>
    <row r="853" spans="1:6" s="256" customFormat="1" x14ac:dyDescent="0.2">
      <c r="A853" s="762"/>
      <c r="B853" s="763" t="s">
        <v>2223</v>
      </c>
      <c r="C853" s="263" t="s">
        <v>119</v>
      </c>
      <c r="D853" s="282">
        <v>1</v>
      </c>
      <c r="E853" s="833"/>
      <c r="F853" s="278">
        <f>+E853*D853</f>
        <v>0</v>
      </c>
    </row>
    <row r="854" spans="1:6" s="256" customFormat="1" ht="15" x14ac:dyDescent="0.25">
      <c r="A854" s="762"/>
      <c r="B854" s="763"/>
      <c r="C854" s="263"/>
      <c r="D854" s="282"/>
      <c r="E854" s="834"/>
      <c r="F854" s="292"/>
    </row>
    <row r="855" spans="1:6" s="256" customFormat="1" ht="66" customHeight="1" x14ac:dyDescent="0.25">
      <c r="A855" s="271">
        <f>MAX($A$7:A854)+1</f>
        <v>93</v>
      </c>
      <c r="B855" s="763" t="s">
        <v>3195</v>
      </c>
      <c r="C855" s="263"/>
      <c r="D855" s="282"/>
      <c r="E855" s="834"/>
      <c r="F855" s="292"/>
    </row>
    <row r="856" spans="1:6" s="256" customFormat="1" ht="69.75" customHeight="1" x14ac:dyDescent="0.25">
      <c r="A856" s="271"/>
      <c r="B856" s="763" t="s">
        <v>3196</v>
      </c>
      <c r="C856" s="263"/>
      <c r="D856" s="282"/>
      <c r="E856" s="834"/>
      <c r="F856" s="292"/>
    </row>
    <row r="857" spans="1:6" s="256" customFormat="1" ht="14.25" x14ac:dyDescent="0.2">
      <c r="A857" s="762"/>
      <c r="B857" s="763" t="s">
        <v>2224</v>
      </c>
      <c r="C857" s="263" t="s">
        <v>119</v>
      </c>
      <c r="D857" s="282">
        <v>1</v>
      </c>
      <c r="E857" s="833"/>
      <c r="F857" s="278">
        <f>+E857*D857</f>
        <v>0</v>
      </c>
    </row>
    <row r="858" spans="1:6" s="256" customFormat="1" ht="15" x14ac:dyDescent="0.25">
      <c r="A858" s="762"/>
      <c r="B858" s="763"/>
      <c r="C858" s="263"/>
      <c r="D858" s="282"/>
      <c r="E858" s="834"/>
      <c r="F858" s="292"/>
    </row>
    <row r="859" spans="1:6" s="256" customFormat="1" ht="42.75" customHeight="1" x14ac:dyDescent="0.25">
      <c r="A859" s="271">
        <f>MAX($A$7:A858)+1</f>
        <v>94</v>
      </c>
      <c r="B859" s="763" t="s">
        <v>2225</v>
      </c>
      <c r="C859" s="263"/>
      <c r="D859" s="282"/>
      <c r="E859" s="834"/>
      <c r="F859" s="292"/>
    </row>
    <row r="860" spans="1:6" s="256" customFormat="1" ht="25.5" x14ac:dyDescent="0.25">
      <c r="A860" s="762"/>
      <c r="B860" s="763" t="s">
        <v>2226</v>
      </c>
      <c r="C860" s="263"/>
      <c r="D860" s="282"/>
      <c r="E860" s="834"/>
      <c r="F860" s="292"/>
    </row>
    <row r="861" spans="1:6" s="256" customFormat="1" ht="15" x14ac:dyDescent="0.25">
      <c r="A861" s="762"/>
      <c r="B861" s="763" t="s">
        <v>2227</v>
      </c>
      <c r="C861" s="263"/>
      <c r="D861" s="282"/>
      <c r="E861" s="834"/>
      <c r="F861" s="292"/>
    </row>
    <row r="862" spans="1:6" s="256" customFormat="1" ht="15" x14ac:dyDescent="0.25">
      <c r="A862" s="762"/>
      <c r="B862" s="763" t="s">
        <v>2228</v>
      </c>
      <c r="C862" s="263"/>
      <c r="D862" s="282"/>
      <c r="E862" s="834"/>
      <c r="F862" s="292"/>
    </row>
    <row r="863" spans="1:6" s="256" customFormat="1" ht="25.5" x14ac:dyDescent="0.25">
      <c r="A863" s="762"/>
      <c r="B863" s="763" t="s">
        <v>2229</v>
      </c>
      <c r="C863" s="263"/>
      <c r="D863" s="282"/>
      <c r="E863" s="834"/>
      <c r="F863" s="292"/>
    </row>
    <row r="864" spans="1:6" s="256" customFormat="1" ht="15" x14ac:dyDescent="0.25">
      <c r="A864" s="762"/>
      <c r="B864" s="763" t="s">
        <v>2230</v>
      </c>
      <c r="C864" s="263"/>
      <c r="D864" s="282"/>
      <c r="E864" s="834"/>
      <c r="F864" s="292"/>
    </row>
    <row r="865" spans="1:6" s="256" customFormat="1" ht="15" x14ac:dyDescent="0.25">
      <c r="A865" s="762"/>
      <c r="B865" s="763" t="s">
        <v>2231</v>
      </c>
      <c r="C865" s="263"/>
      <c r="D865" s="282"/>
      <c r="E865" s="834"/>
      <c r="F865" s="292"/>
    </row>
    <row r="866" spans="1:6" s="256" customFormat="1" ht="63.75" x14ac:dyDescent="0.25">
      <c r="A866" s="762"/>
      <c r="B866" s="763" t="s">
        <v>2232</v>
      </c>
      <c r="C866" s="263"/>
      <c r="D866" s="282"/>
      <c r="E866" s="834"/>
      <c r="F866" s="292"/>
    </row>
    <row r="867" spans="1:6" s="256" customFormat="1" x14ac:dyDescent="0.2">
      <c r="A867" s="762"/>
      <c r="B867" s="763"/>
      <c r="C867" s="263" t="s">
        <v>38</v>
      </c>
      <c r="D867" s="282">
        <v>1</v>
      </c>
      <c r="E867" s="833"/>
      <c r="F867" s="278">
        <f>+E867*D867</f>
        <v>0</v>
      </c>
    </row>
    <row r="868" spans="1:6" s="256" customFormat="1" ht="15" x14ac:dyDescent="0.25">
      <c r="A868" s="762"/>
      <c r="B868" s="763"/>
      <c r="C868" s="263"/>
      <c r="D868" s="282"/>
      <c r="E868" s="834"/>
      <c r="F868" s="292"/>
    </row>
    <row r="869" spans="1:6" s="256" customFormat="1" ht="38.25" x14ac:dyDescent="0.25">
      <c r="A869" s="271">
        <f>MAX($A$7:A868)+1</f>
        <v>95</v>
      </c>
      <c r="B869" s="763" t="s">
        <v>3197</v>
      </c>
      <c r="C869" s="263"/>
      <c r="D869" s="282"/>
      <c r="E869" s="834"/>
      <c r="F869" s="292"/>
    </row>
    <row r="870" spans="1:6" s="256" customFormat="1" ht="38.25" x14ac:dyDescent="0.25">
      <c r="A870" s="271"/>
      <c r="B870" s="763" t="s">
        <v>3194</v>
      </c>
      <c r="C870" s="263"/>
      <c r="D870" s="282"/>
      <c r="E870" s="834"/>
      <c r="F870" s="292"/>
    </row>
    <row r="871" spans="1:6" s="256" customFormat="1" x14ac:dyDescent="0.2">
      <c r="A871" s="762"/>
      <c r="B871" s="763" t="s">
        <v>1990</v>
      </c>
      <c r="C871" s="263" t="s">
        <v>119</v>
      </c>
      <c r="D871" s="282">
        <v>1</v>
      </c>
      <c r="E871" s="833"/>
      <c r="F871" s="278">
        <f>+E871*D871</f>
        <v>0</v>
      </c>
    </row>
    <row r="872" spans="1:6" s="256" customFormat="1" ht="15" x14ac:dyDescent="0.25">
      <c r="A872" s="762"/>
      <c r="B872" s="763"/>
      <c r="C872" s="263"/>
      <c r="D872" s="282"/>
      <c r="E872" s="834"/>
      <c r="F872" s="292"/>
    </row>
    <row r="873" spans="1:6" s="256" customFormat="1" ht="25.5" x14ac:dyDescent="0.25">
      <c r="A873" s="271">
        <f>MAX($A$7:A872)+1</f>
        <v>96</v>
      </c>
      <c r="B873" s="763" t="s">
        <v>2233</v>
      </c>
      <c r="C873" s="263"/>
      <c r="D873" s="282"/>
      <c r="E873" s="834"/>
      <c r="F873" s="292"/>
    </row>
    <row r="874" spans="1:6" s="256" customFormat="1" x14ac:dyDescent="0.2">
      <c r="A874" s="762"/>
      <c r="B874" s="763" t="s">
        <v>2234</v>
      </c>
      <c r="C874" s="263" t="s">
        <v>119</v>
      </c>
      <c r="D874" s="282">
        <v>2</v>
      </c>
      <c r="E874" s="833"/>
      <c r="F874" s="278">
        <f>+E874*D874</f>
        <v>0</v>
      </c>
    </row>
    <row r="875" spans="1:6" s="256" customFormat="1" ht="15" x14ac:dyDescent="0.25">
      <c r="A875" s="762"/>
      <c r="B875" s="763"/>
      <c r="C875" s="263"/>
      <c r="D875" s="282"/>
      <c r="E875" s="834"/>
      <c r="F875" s="292"/>
    </row>
    <row r="876" spans="1:6" s="256" customFormat="1" ht="25.5" x14ac:dyDescent="0.25">
      <c r="A876" s="271">
        <f>MAX($A$7:A875)+1</f>
        <v>97</v>
      </c>
      <c r="B876" s="763" t="s">
        <v>2235</v>
      </c>
      <c r="C876" s="263"/>
      <c r="D876" s="282"/>
      <c r="E876" s="834"/>
      <c r="F876" s="292"/>
    </row>
    <row r="877" spans="1:6" s="256" customFormat="1" x14ac:dyDescent="0.2">
      <c r="A877" s="762"/>
      <c r="B877" s="763" t="s">
        <v>2236</v>
      </c>
      <c r="C877" s="263" t="s">
        <v>119</v>
      </c>
      <c r="D877" s="282">
        <v>5</v>
      </c>
      <c r="E877" s="833"/>
      <c r="F877" s="278">
        <f>+E877*D877</f>
        <v>0</v>
      </c>
    </row>
    <row r="878" spans="1:6" s="256" customFormat="1" ht="15" x14ac:dyDescent="0.25">
      <c r="A878" s="762"/>
      <c r="B878" s="763"/>
      <c r="C878" s="263"/>
      <c r="D878" s="282"/>
      <c r="E878" s="834"/>
      <c r="F878" s="292"/>
    </row>
    <row r="879" spans="1:6" s="256" customFormat="1" ht="25.5" x14ac:dyDescent="0.25">
      <c r="A879" s="271">
        <f>MAX($A$7:A878)+1</f>
        <v>98</v>
      </c>
      <c r="B879" s="763" t="s">
        <v>2237</v>
      </c>
      <c r="C879" s="263"/>
      <c r="D879" s="282"/>
      <c r="E879" s="834"/>
      <c r="F879" s="292"/>
    </row>
    <row r="880" spans="1:6" s="256" customFormat="1" x14ac:dyDescent="0.2">
      <c r="A880" s="762"/>
      <c r="B880" s="763" t="s">
        <v>2206</v>
      </c>
      <c r="C880" s="263" t="s">
        <v>119</v>
      </c>
      <c r="D880" s="282">
        <v>1</v>
      </c>
      <c r="E880" s="833"/>
      <c r="F880" s="278">
        <f>+E880*D880</f>
        <v>0</v>
      </c>
    </row>
    <row r="881" spans="1:6" s="256" customFormat="1" ht="15" x14ac:dyDescent="0.25">
      <c r="A881" s="762"/>
      <c r="B881" s="763"/>
      <c r="C881" s="263"/>
      <c r="D881" s="282"/>
      <c r="E881" s="834"/>
      <c r="F881" s="292"/>
    </row>
    <row r="882" spans="1:6" s="256" customFormat="1" ht="25.5" x14ac:dyDescent="0.25">
      <c r="A882" s="271">
        <f>MAX($A$7:A881)+1</f>
        <v>99</v>
      </c>
      <c r="B882" s="763" t="s">
        <v>2238</v>
      </c>
      <c r="C882" s="263"/>
      <c r="D882" s="282"/>
      <c r="E882" s="834"/>
      <c r="F882" s="292"/>
    </row>
    <row r="883" spans="1:6" s="256" customFormat="1" x14ac:dyDescent="0.2">
      <c r="A883" s="762"/>
      <c r="B883" s="763" t="s">
        <v>2239</v>
      </c>
      <c r="C883" s="263" t="s">
        <v>119</v>
      </c>
      <c r="D883" s="282">
        <v>1</v>
      </c>
      <c r="E883" s="833"/>
      <c r="F883" s="278">
        <f>+E883*D883</f>
        <v>0</v>
      </c>
    </row>
    <row r="884" spans="1:6" s="256" customFormat="1" x14ac:dyDescent="0.2">
      <c r="A884" s="762"/>
      <c r="B884" s="763" t="s">
        <v>2240</v>
      </c>
      <c r="C884" s="263" t="s">
        <v>119</v>
      </c>
      <c r="D884" s="282">
        <v>1</v>
      </c>
      <c r="E884" s="833"/>
      <c r="F884" s="278">
        <f>+E884*D884</f>
        <v>0</v>
      </c>
    </row>
    <row r="885" spans="1:6" s="256" customFormat="1" ht="15" x14ac:dyDescent="0.25">
      <c r="A885" s="762"/>
      <c r="B885" s="763"/>
      <c r="C885" s="263"/>
      <c r="D885" s="282"/>
      <c r="E885" s="834"/>
      <c r="F885" s="292"/>
    </row>
    <row r="886" spans="1:6" s="256" customFormat="1" ht="79.5" customHeight="1" x14ac:dyDescent="0.25">
      <c r="A886" s="271">
        <f>MAX($A$7:A885)+1</f>
        <v>100</v>
      </c>
      <c r="B886" s="763" t="s">
        <v>2241</v>
      </c>
      <c r="C886" s="263"/>
      <c r="D886" s="282"/>
      <c r="E886" s="834"/>
      <c r="F886" s="292"/>
    </row>
    <row r="887" spans="1:6" s="256" customFormat="1" ht="15" x14ac:dyDescent="0.25">
      <c r="A887" s="762"/>
      <c r="B887" s="763" t="s">
        <v>2242</v>
      </c>
      <c r="C887" s="263"/>
      <c r="D887" s="282"/>
      <c r="E887" s="834"/>
      <c r="F887" s="292"/>
    </row>
    <row r="888" spans="1:6" s="256" customFormat="1" x14ac:dyDescent="0.2">
      <c r="A888" s="762"/>
      <c r="B888" s="763" t="s">
        <v>2243</v>
      </c>
      <c r="C888" s="263" t="s">
        <v>38</v>
      </c>
      <c r="D888" s="282">
        <v>1</v>
      </c>
      <c r="E888" s="833"/>
      <c r="F888" s="278">
        <f>+E888*D888</f>
        <v>0</v>
      </c>
    </row>
    <row r="889" spans="1:6" s="256" customFormat="1" ht="15" x14ac:dyDescent="0.25">
      <c r="A889" s="762"/>
      <c r="B889" s="763"/>
      <c r="C889" s="263"/>
      <c r="D889" s="282"/>
      <c r="E889" s="834"/>
      <c r="F889" s="292"/>
    </row>
    <row r="890" spans="1:6" s="256" customFormat="1" ht="38.25" x14ac:dyDescent="0.25">
      <c r="A890" s="271">
        <f>MAX($A$7:A889)+1</f>
        <v>101</v>
      </c>
      <c r="B890" s="763" t="s">
        <v>2244</v>
      </c>
      <c r="C890" s="263"/>
      <c r="D890" s="282"/>
      <c r="E890" s="834"/>
      <c r="F890" s="292"/>
    </row>
    <row r="891" spans="1:6" s="256" customFormat="1" x14ac:dyDescent="0.2">
      <c r="A891" s="762"/>
      <c r="B891" s="763" t="s">
        <v>2245</v>
      </c>
      <c r="C891" s="263" t="s">
        <v>119</v>
      </c>
      <c r="D891" s="282">
        <v>1</v>
      </c>
      <c r="E891" s="833"/>
      <c r="F891" s="278">
        <f>+E891*D891</f>
        <v>0</v>
      </c>
    </row>
    <row r="892" spans="1:6" s="256" customFormat="1" ht="15" x14ac:dyDescent="0.25">
      <c r="A892" s="762"/>
      <c r="B892" s="763"/>
      <c r="C892" s="263"/>
      <c r="D892" s="282"/>
      <c r="E892" s="834"/>
      <c r="F892" s="292"/>
    </row>
    <row r="893" spans="1:6" s="256" customFormat="1" ht="15" x14ac:dyDescent="0.25">
      <c r="A893" s="271">
        <f>MAX($A$7:A892)+1</f>
        <v>102</v>
      </c>
      <c r="B893" s="763" t="s">
        <v>2246</v>
      </c>
      <c r="C893" s="263"/>
      <c r="D893" s="282"/>
      <c r="E893" s="834"/>
      <c r="F893" s="292"/>
    </row>
    <row r="894" spans="1:6" s="256" customFormat="1" ht="25.5" x14ac:dyDescent="0.2">
      <c r="A894" s="762"/>
      <c r="B894" s="763" t="s">
        <v>2247</v>
      </c>
      <c r="C894" s="263" t="s">
        <v>119</v>
      </c>
      <c r="D894" s="282">
        <v>2</v>
      </c>
      <c r="E894" s="833"/>
      <c r="F894" s="278">
        <f>+E894*D894</f>
        <v>0</v>
      </c>
    </row>
    <row r="895" spans="1:6" s="256" customFormat="1" x14ac:dyDescent="0.2">
      <c r="A895" s="762"/>
      <c r="B895" s="763" t="s">
        <v>2248</v>
      </c>
      <c r="C895" s="263" t="s">
        <v>119</v>
      </c>
      <c r="D895" s="282">
        <v>1</v>
      </c>
      <c r="E895" s="833"/>
      <c r="F895" s="278">
        <f>+E895*D895</f>
        <v>0</v>
      </c>
    </row>
    <row r="896" spans="1:6" s="256" customFormat="1" x14ac:dyDescent="0.2">
      <c r="A896" s="762"/>
      <c r="B896" s="763" t="s">
        <v>2249</v>
      </c>
      <c r="C896" s="263" t="s">
        <v>119</v>
      </c>
      <c r="D896" s="282">
        <v>2</v>
      </c>
      <c r="E896" s="833"/>
      <c r="F896" s="278">
        <f>+E896*D896</f>
        <v>0</v>
      </c>
    </row>
    <row r="897" spans="1:6" s="256" customFormat="1" ht="15" x14ac:dyDescent="0.25">
      <c r="A897" s="762"/>
      <c r="B897" s="763"/>
      <c r="C897" s="263"/>
      <c r="D897" s="282"/>
      <c r="E897" s="834"/>
      <c r="F897" s="292"/>
    </row>
    <row r="898" spans="1:6" s="256" customFormat="1" x14ac:dyDescent="0.2">
      <c r="A898" s="271">
        <f>MAX($A$7:A897)+1</f>
        <v>103</v>
      </c>
      <c r="B898" s="763" t="s">
        <v>2250</v>
      </c>
      <c r="C898" s="263" t="s">
        <v>2003</v>
      </c>
      <c r="D898" s="282">
        <v>114</v>
      </c>
      <c r="E898" s="833"/>
      <c r="F898" s="278">
        <f>+E898*D898</f>
        <v>0</v>
      </c>
    </row>
    <row r="899" spans="1:6" s="256" customFormat="1" ht="15" x14ac:dyDescent="0.25">
      <c r="A899" s="762"/>
      <c r="B899" s="763"/>
      <c r="C899" s="263"/>
      <c r="D899" s="282"/>
      <c r="E899" s="834"/>
      <c r="F899" s="292"/>
    </row>
    <row r="900" spans="1:6" s="256" customFormat="1" ht="25.5" x14ac:dyDescent="0.2">
      <c r="A900" s="271">
        <f>MAX($A$7:A899)+1</f>
        <v>104</v>
      </c>
      <c r="B900" s="763" t="s">
        <v>2251</v>
      </c>
      <c r="C900" s="263" t="s">
        <v>2003</v>
      </c>
      <c r="D900" s="282">
        <v>114</v>
      </c>
      <c r="E900" s="833"/>
      <c r="F900" s="278">
        <f>+E900*D900</f>
        <v>0</v>
      </c>
    </row>
    <row r="901" spans="1:6" s="256" customFormat="1" ht="15" x14ac:dyDescent="0.25">
      <c r="A901" s="762"/>
      <c r="B901" s="763"/>
      <c r="C901" s="263"/>
      <c r="D901" s="282"/>
      <c r="E901" s="834"/>
      <c r="F901" s="292"/>
    </row>
    <row r="902" spans="1:6" s="256" customFormat="1" ht="25.5" x14ac:dyDescent="0.2">
      <c r="A902" s="271">
        <f>MAX($A$7:A901)+1</f>
        <v>105</v>
      </c>
      <c r="B902" s="763" t="s">
        <v>2252</v>
      </c>
      <c r="C902" s="263" t="s">
        <v>2003</v>
      </c>
      <c r="D902" s="282">
        <v>114</v>
      </c>
      <c r="E902" s="833"/>
      <c r="F902" s="278">
        <f>+E902*D902</f>
        <v>0</v>
      </c>
    </row>
    <row r="903" spans="1:6" s="256" customFormat="1" ht="15" x14ac:dyDescent="0.25">
      <c r="A903" s="762"/>
      <c r="B903" s="763"/>
      <c r="C903" s="263"/>
      <c r="D903" s="282"/>
      <c r="E903" s="834"/>
      <c r="F903" s="292"/>
    </row>
    <row r="904" spans="1:6" s="256" customFormat="1" x14ac:dyDescent="0.2">
      <c r="A904" s="271">
        <f>MAX($A$7:A903)+1</f>
        <v>106</v>
      </c>
      <c r="B904" s="763" t="s">
        <v>2253</v>
      </c>
      <c r="C904" s="263" t="s">
        <v>1825</v>
      </c>
      <c r="D904" s="282">
        <v>1</v>
      </c>
      <c r="E904" s="833"/>
      <c r="F904" s="278">
        <f>+E904*D904</f>
        <v>0</v>
      </c>
    </row>
    <row r="905" spans="1:6" s="256" customFormat="1" ht="15" x14ac:dyDescent="0.25">
      <c r="A905" s="762"/>
      <c r="B905" s="763"/>
      <c r="C905" s="263"/>
      <c r="D905" s="282"/>
      <c r="E905" s="834"/>
      <c r="F905" s="292"/>
    </row>
    <row r="906" spans="1:6" s="256" customFormat="1" ht="15" x14ac:dyDescent="0.25">
      <c r="A906" s="762"/>
      <c r="B906" s="793" t="s">
        <v>2254</v>
      </c>
      <c r="C906" s="263"/>
      <c r="D906" s="282"/>
      <c r="E906" s="834"/>
      <c r="F906" s="292"/>
    </row>
    <row r="907" spans="1:6" s="256" customFormat="1" ht="15" x14ac:dyDescent="0.25">
      <c r="A907" s="762"/>
      <c r="B907" s="763"/>
      <c r="C907" s="263"/>
      <c r="D907" s="282"/>
      <c r="E907" s="834"/>
      <c r="F907" s="292"/>
    </row>
    <row r="908" spans="1:6" s="256" customFormat="1" ht="80.25" customHeight="1" x14ac:dyDescent="0.25">
      <c r="A908" s="271">
        <f>MAX($A$7:A907)+1</f>
        <v>107</v>
      </c>
      <c r="B908" s="763" t="s">
        <v>2255</v>
      </c>
      <c r="C908" s="263"/>
      <c r="D908" s="282"/>
      <c r="E908" s="834"/>
      <c r="F908" s="292"/>
    </row>
    <row r="909" spans="1:6" s="256" customFormat="1" x14ac:dyDescent="0.2">
      <c r="A909" s="762"/>
      <c r="B909" s="763" t="s">
        <v>2256</v>
      </c>
      <c r="C909" s="263" t="s">
        <v>119</v>
      </c>
      <c r="D909" s="282">
        <v>5</v>
      </c>
      <c r="E909" s="833"/>
      <c r="F909" s="278">
        <f>+E909*D909</f>
        <v>0</v>
      </c>
    </row>
    <row r="910" spans="1:6" s="256" customFormat="1" ht="15" x14ac:dyDescent="0.25">
      <c r="A910" s="762"/>
      <c r="B910" s="763"/>
      <c r="C910" s="263"/>
      <c r="D910" s="282"/>
      <c r="E910" s="834"/>
      <c r="F910" s="292"/>
    </row>
    <row r="911" spans="1:6" s="256" customFormat="1" ht="81.75" customHeight="1" x14ac:dyDescent="0.25">
      <c r="A911" s="271">
        <f>MAX($A$7:A910)+1</f>
        <v>108</v>
      </c>
      <c r="B911" s="763" t="s">
        <v>2257</v>
      </c>
      <c r="C911" s="263"/>
      <c r="D911" s="282"/>
      <c r="E911" s="834"/>
      <c r="F911" s="292"/>
    </row>
    <row r="912" spans="1:6" s="256" customFormat="1" x14ac:dyDescent="0.2">
      <c r="A912" s="762"/>
      <c r="B912" s="763" t="s">
        <v>2258</v>
      </c>
      <c r="C912" s="263" t="s">
        <v>119</v>
      </c>
      <c r="D912" s="282">
        <v>12</v>
      </c>
      <c r="E912" s="833"/>
      <c r="F912" s="278">
        <f>+E912*D912</f>
        <v>0</v>
      </c>
    </row>
    <row r="913" spans="1:6" s="256" customFormat="1" ht="15" x14ac:dyDescent="0.25">
      <c r="A913" s="762"/>
      <c r="B913" s="763"/>
      <c r="C913" s="263"/>
      <c r="D913" s="282"/>
      <c r="E913" s="834"/>
      <c r="F913" s="292"/>
    </row>
    <row r="914" spans="1:6" s="256" customFormat="1" ht="49.5" customHeight="1" x14ac:dyDescent="0.25">
      <c r="A914" s="271">
        <f>MAX($A$7:A913)+1</f>
        <v>109</v>
      </c>
      <c r="B914" s="763" t="s">
        <v>2259</v>
      </c>
      <c r="C914" s="263"/>
      <c r="D914" s="282"/>
      <c r="E914" s="834"/>
      <c r="F914" s="292"/>
    </row>
    <row r="915" spans="1:6" s="256" customFormat="1" ht="38.25" x14ac:dyDescent="0.25">
      <c r="A915" s="762"/>
      <c r="B915" s="763" t="s">
        <v>2260</v>
      </c>
      <c r="C915" s="263"/>
      <c r="D915" s="282"/>
      <c r="E915" s="834"/>
      <c r="F915" s="292"/>
    </row>
    <row r="916" spans="1:6" s="256" customFormat="1" ht="15" x14ac:dyDescent="0.25">
      <c r="A916" s="762"/>
      <c r="B916" s="763" t="s">
        <v>2261</v>
      </c>
      <c r="C916" s="263"/>
      <c r="D916" s="282"/>
      <c r="E916" s="834"/>
      <c r="F916" s="292"/>
    </row>
    <row r="917" spans="1:6" s="256" customFormat="1" ht="15" x14ac:dyDescent="0.25">
      <c r="A917" s="762"/>
      <c r="B917" s="763" t="s">
        <v>2262</v>
      </c>
      <c r="C917" s="263"/>
      <c r="D917" s="282"/>
      <c r="E917" s="834"/>
      <c r="F917" s="292"/>
    </row>
    <row r="918" spans="1:6" s="256" customFormat="1" ht="34.5" customHeight="1" x14ac:dyDescent="0.25">
      <c r="A918" s="762"/>
      <c r="B918" s="763" t="s">
        <v>2263</v>
      </c>
      <c r="C918" s="263"/>
      <c r="D918" s="282"/>
      <c r="E918" s="834"/>
      <c r="F918" s="292"/>
    </row>
    <row r="919" spans="1:6" s="256" customFormat="1" ht="15" x14ac:dyDescent="0.25">
      <c r="A919" s="762"/>
      <c r="B919" s="763" t="s">
        <v>2264</v>
      </c>
      <c r="C919" s="263"/>
      <c r="D919" s="282"/>
      <c r="E919" s="834"/>
      <c r="F919" s="292"/>
    </row>
    <row r="920" spans="1:6" s="256" customFormat="1" ht="15" x14ac:dyDescent="0.25">
      <c r="A920" s="762"/>
      <c r="B920" s="763" t="s">
        <v>2265</v>
      </c>
      <c r="C920" s="263"/>
      <c r="D920" s="282"/>
      <c r="E920" s="834"/>
      <c r="F920" s="292"/>
    </row>
    <row r="921" spans="1:6" s="256" customFormat="1" ht="15" x14ac:dyDescent="0.25">
      <c r="A921" s="762"/>
      <c r="B921" s="763" t="s">
        <v>2266</v>
      </c>
      <c r="C921" s="263"/>
      <c r="D921" s="282"/>
      <c r="E921" s="834"/>
      <c r="F921" s="292"/>
    </row>
    <row r="922" spans="1:6" s="256" customFormat="1" ht="15" x14ac:dyDescent="0.25">
      <c r="A922" s="762"/>
      <c r="B922" s="763" t="s">
        <v>2267</v>
      </c>
      <c r="C922" s="263"/>
      <c r="D922" s="282"/>
      <c r="E922" s="834"/>
      <c r="F922" s="292"/>
    </row>
    <row r="923" spans="1:6" s="256" customFormat="1" ht="15" x14ac:dyDescent="0.25">
      <c r="A923" s="762"/>
      <c r="B923" s="763" t="s">
        <v>2268</v>
      </c>
      <c r="C923" s="263"/>
      <c r="D923" s="282"/>
      <c r="E923" s="834"/>
      <c r="F923" s="292"/>
    </row>
    <row r="924" spans="1:6" s="256" customFormat="1" x14ac:dyDescent="0.2">
      <c r="A924" s="762"/>
      <c r="B924" s="763" t="s">
        <v>2269</v>
      </c>
      <c r="C924" s="263" t="s">
        <v>119</v>
      </c>
      <c r="D924" s="282">
        <v>17</v>
      </c>
      <c r="E924" s="833"/>
      <c r="F924" s="278">
        <f>+E924*D924</f>
        <v>0</v>
      </c>
    </row>
    <row r="925" spans="1:6" s="256" customFormat="1" ht="15" x14ac:dyDescent="0.25">
      <c r="A925" s="762"/>
      <c r="B925" s="763"/>
      <c r="C925" s="263"/>
      <c r="D925" s="282"/>
      <c r="E925" s="834"/>
      <c r="F925" s="292"/>
    </row>
    <row r="926" spans="1:6" s="256" customFormat="1" ht="63.75" x14ac:dyDescent="0.25">
      <c r="A926" s="271">
        <f>MAX($A$7:A925)+1</f>
        <v>110</v>
      </c>
      <c r="B926" s="763" t="s">
        <v>2270</v>
      </c>
      <c r="C926" s="263"/>
      <c r="D926" s="282"/>
      <c r="E926" s="834"/>
      <c r="F926" s="292"/>
    </row>
    <row r="927" spans="1:6" s="256" customFormat="1" x14ac:dyDescent="0.2">
      <c r="A927" s="762"/>
      <c r="B927" s="763" t="s">
        <v>2271</v>
      </c>
      <c r="C927" s="263" t="s">
        <v>119</v>
      </c>
      <c r="D927" s="282">
        <v>5</v>
      </c>
      <c r="E927" s="833"/>
      <c r="F927" s="278">
        <f>+E927*D927</f>
        <v>0</v>
      </c>
    </row>
    <row r="928" spans="1:6" s="256" customFormat="1" ht="15" x14ac:dyDescent="0.25">
      <c r="A928" s="762"/>
      <c r="B928" s="763"/>
      <c r="C928" s="263"/>
      <c r="D928" s="282"/>
      <c r="E928" s="834"/>
      <c r="F928" s="292"/>
    </row>
    <row r="929" spans="1:6" s="256" customFormat="1" ht="51" customHeight="1" x14ac:dyDescent="0.25">
      <c r="A929" s="271">
        <f>MAX($A$7:A928)+1</f>
        <v>111</v>
      </c>
      <c r="B929" s="763" t="s">
        <v>2272</v>
      </c>
      <c r="C929" s="263"/>
      <c r="D929" s="282"/>
      <c r="E929" s="834"/>
      <c r="F929" s="292"/>
    </row>
    <row r="930" spans="1:6" s="256" customFormat="1" ht="15" x14ac:dyDescent="0.25">
      <c r="A930" s="762"/>
      <c r="B930" s="763" t="s">
        <v>2273</v>
      </c>
      <c r="C930" s="263"/>
      <c r="D930" s="282"/>
      <c r="E930" s="834"/>
      <c r="F930" s="292"/>
    </row>
    <row r="931" spans="1:6" s="256" customFormat="1" ht="25.5" x14ac:dyDescent="0.25">
      <c r="A931" s="762"/>
      <c r="B931" s="763" t="s">
        <v>2274</v>
      </c>
      <c r="C931" s="263"/>
      <c r="D931" s="282"/>
      <c r="E931" s="834"/>
      <c r="F931" s="292"/>
    </row>
    <row r="932" spans="1:6" s="256" customFormat="1" ht="15" x14ac:dyDescent="0.25">
      <c r="A932" s="762"/>
      <c r="B932" s="763" t="s">
        <v>2275</v>
      </c>
      <c r="C932" s="263"/>
      <c r="D932" s="282"/>
      <c r="E932" s="834"/>
      <c r="F932" s="292"/>
    </row>
    <row r="933" spans="1:6" s="256" customFormat="1" ht="15" x14ac:dyDescent="0.25">
      <c r="A933" s="762"/>
      <c r="B933" s="763" t="s">
        <v>2276</v>
      </c>
      <c r="C933" s="263"/>
      <c r="D933" s="282"/>
      <c r="E933" s="834"/>
      <c r="F933" s="292"/>
    </row>
    <row r="934" spans="1:6" s="256" customFormat="1" x14ac:dyDescent="0.2">
      <c r="A934" s="762"/>
      <c r="B934" s="763" t="s">
        <v>2277</v>
      </c>
      <c r="C934" s="263" t="s">
        <v>119</v>
      </c>
      <c r="D934" s="282">
        <v>5</v>
      </c>
      <c r="E934" s="833"/>
      <c r="F934" s="278">
        <f>+E934*D934</f>
        <v>0</v>
      </c>
    </row>
    <row r="935" spans="1:6" s="256" customFormat="1" ht="15" x14ac:dyDescent="0.25">
      <c r="A935" s="762"/>
      <c r="B935" s="763"/>
      <c r="C935" s="263"/>
      <c r="D935" s="282"/>
      <c r="E935" s="834"/>
      <c r="F935" s="292"/>
    </row>
    <row r="936" spans="1:6" s="256" customFormat="1" ht="75.75" customHeight="1" x14ac:dyDescent="0.25">
      <c r="A936" s="271">
        <f>MAX($A$7:A935)+1</f>
        <v>112</v>
      </c>
      <c r="B936" s="763" t="s">
        <v>3198</v>
      </c>
      <c r="C936" s="263"/>
      <c r="D936" s="282"/>
      <c r="E936" s="834"/>
      <c r="F936" s="292"/>
    </row>
    <row r="937" spans="1:6" s="253" customFormat="1" ht="64.5" customHeight="1" x14ac:dyDescent="0.25">
      <c r="A937" s="271"/>
      <c r="B937" s="763" t="s">
        <v>3199</v>
      </c>
      <c r="C937" s="768"/>
      <c r="D937" s="769"/>
      <c r="E937" s="834"/>
      <c r="F937" s="770"/>
    </row>
    <row r="938" spans="1:6" s="256" customFormat="1" ht="19.5" customHeight="1" x14ac:dyDescent="0.2">
      <c r="A938" s="762"/>
      <c r="B938" s="763" t="s">
        <v>2278</v>
      </c>
      <c r="C938" s="263" t="s">
        <v>119</v>
      </c>
      <c r="D938" s="282">
        <v>1</v>
      </c>
      <c r="E938" s="833"/>
      <c r="F938" s="278">
        <f>+E938*D938</f>
        <v>0</v>
      </c>
    </row>
    <row r="939" spans="1:6" s="256" customFormat="1" ht="15" x14ac:dyDescent="0.25">
      <c r="A939" s="762"/>
      <c r="B939" s="763"/>
      <c r="C939" s="263"/>
      <c r="D939" s="282"/>
      <c r="E939" s="834"/>
      <c r="F939" s="292"/>
    </row>
    <row r="940" spans="1:6" s="256" customFormat="1" ht="66" customHeight="1" x14ac:dyDescent="0.25">
      <c r="A940" s="271">
        <f>MAX($A$7:A939)+1</f>
        <v>113</v>
      </c>
      <c r="B940" s="767" t="s">
        <v>3200</v>
      </c>
      <c r="C940" s="263"/>
      <c r="D940" s="282"/>
      <c r="E940" s="834"/>
      <c r="F940" s="292"/>
    </row>
    <row r="941" spans="1:6" s="256" customFormat="1" ht="53.25" customHeight="1" x14ac:dyDescent="0.25">
      <c r="A941" s="271"/>
      <c r="B941" s="763" t="s">
        <v>3201</v>
      </c>
      <c r="C941" s="263"/>
      <c r="D941" s="282"/>
      <c r="E941" s="834"/>
      <c r="F941" s="292"/>
    </row>
    <row r="942" spans="1:6" s="256" customFormat="1" x14ac:dyDescent="0.2">
      <c r="A942" s="762"/>
      <c r="B942" s="763" t="s">
        <v>2279</v>
      </c>
      <c r="C942" s="263" t="s">
        <v>119</v>
      </c>
      <c r="D942" s="282">
        <v>3</v>
      </c>
      <c r="E942" s="833"/>
      <c r="F942" s="278">
        <f>+E942*D942</f>
        <v>0</v>
      </c>
    </row>
    <row r="943" spans="1:6" s="256" customFormat="1" ht="15" x14ac:dyDescent="0.25">
      <c r="A943" s="762"/>
      <c r="B943" s="763"/>
      <c r="C943" s="263"/>
      <c r="D943" s="282"/>
      <c r="E943" s="834"/>
      <c r="F943" s="292"/>
    </row>
    <row r="944" spans="1:6" s="256" customFormat="1" ht="84" customHeight="1" x14ac:dyDescent="0.25">
      <c r="A944" s="271">
        <f>MAX($A$7:A943)+1</f>
        <v>114</v>
      </c>
      <c r="B944" s="763" t="s">
        <v>3202</v>
      </c>
      <c r="C944" s="263"/>
      <c r="D944" s="282"/>
      <c r="E944" s="834"/>
      <c r="F944" s="292"/>
    </row>
    <row r="945" spans="1:6" s="256" customFormat="1" ht="68.25" customHeight="1" x14ac:dyDescent="0.25">
      <c r="A945" s="271"/>
      <c r="B945" s="763" t="s">
        <v>3203</v>
      </c>
      <c r="C945" s="263"/>
      <c r="D945" s="282"/>
      <c r="E945" s="834"/>
      <c r="F945" s="292"/>
    </row>
    <row r="946" spans="1:6" s="256" customFormat="1" ht="68.25" customHeight="1" x14ac:dyDescent="0.25">
      <c r="A946" s="271"/>
      <c r="B946" s="763" t="s">
        <v>3204</v>
      </c>
      <c r="C946" s="263"/>
      <c r="D946" s="282"/>
      <c r="E946" s="834"/>
      <c r="F946" s="292"/>
    </row>
    <row r="947" spans="1:6" s="256" customFormat="1" x14ac:dyDescent="0.2">
      <c r="A947" s="762"/>
      <c r="B947" s="763"/>
      <c r="C947" s="263" t="s">
        <v>38</v>
      </c>
      <c r="D947" s="282">
        <v>1</v>
      </c>
      <c r="E947" s="833"/>
      <c r="F947" s="278">
        <f>+E947*D947</f>
        <v>0</v>
      </c>
    </row>
    <row r="948" spans="1:6" s="256" customFormat="1" ht="15" x14ac:dyDescent="0.25">
      <c r="A948" s="762"/>
      <c r="B948" s="763"/>
      <c r="C948" s="263"/>
      <c r="D948" s="282"/>
      <c r="E948" s="834"/>
      <c r="F948" s="292"/>
    </row>
    <row r="949" spans="1:6" s="256" customFormat="1" ht="63.75" x14ac:dyDescent="0.25">
      <c r="A949" s="271">
        <f>MAX($A$7:A948)+1</f>
        <v>115</v>
      </c>
      <c r="B949" s="763" t="s">
        <v>3202</v>
      </c>
      <c r="C949" s="263"/>
      <c r="D949" s="282"/>
      <c r="E949" s="834"/>
      <c r="F949" s="292"/>
    </row>
    <row r="950" spans="1:6" s="256" customFormat="1" ht="66.75" customHeight="1" x14ac:dyDescent="0.25">
      <c r="A950" s="271"/>
      <c r="B950" s="763" t="s">
        <v>3205</v>
      </c>
      <c r="C950" s="263"/>
      <c r="D950" s="282"/>
      <c r="E950" s="834"/>
      <c r="F950" s="292"/>
    </row>
    <row r="951" spans="1:6" s="256" customFormat="1" ht="79.5" customHeight="1" x14ac:dyDescent="0.25">
      <c r="A951" s="271"/>
      <c r="B951" s="763" t="s">
        <v>3206</v>
      </c>
      <c r="C951" s="263"/>
      <c r="D951" s="282"/>
      <c r="E951" s="834"/>
      <c r="F951" s="292"/>
    </row>
    <row r="952" spans="1:6" s="256" customFormat="1" ht="66.75" customHeight="1" x14ac:dyDescent="0.25">
      <c r="A952" s="271"/>
      <c r="B952" s="763" t="s">
        <v>3205</v>
      </c>
      <c r="C952" s="263"/>
      <c r="D952" s="282"/>
      <c r="E952" s="834"/>
      <c r="F952" s="292"/>
    </row>
    <row r="953" spans="1:6" s="256" customFormat="1" ht="53.25" customHeight="1" x14ac:dyDescent="0.25">
      <c r="A953" s="271"/>
      <c r="B953" s="763" t="s">
        <v>3207</v>
      </c>
      <c r="C953" s="263"/>
      <c r="D953" s="282"/>
      <c r="E953" s="834"/>
      <c r="F953" s="292"/>
    </row>
    <row r="954" spans="1:6" s="256" customFormat="1" x14ac:dyDescent="0.2">
      <c r="A954" s="762"/>
      <c r="B954" s="763"/>
      <c r="C954" s="263" t="s">
        <v>38</v>
      </c>
      <c r="D954" s="282">
        <v>5</v>
      </c>
      <c r="E954" s="833"/>
      <c r="F954" s="278">
        <f>+E954*D954</f>
        <v>0</v>
      </c>
    </row>
    <row r="955" spans="1:6" s="256" customFormat="1" ht="63.75" x14ac:dyDescent="0.25">
      <c r="A955" s="271">
        <f>MAX($A$7:A954)+1</f>
        <v>116</v>
      </c>
      <c r="B955" s="763" t="s">
        <v>3208</v>
      </c>
      <c r="C955" s="263"/>
      <c r="D955" s="282"/>
      <c r="E955" s="834"/>
      <c r="F955" s="292"/>
    </row>
    <row r="956" spans="1:6" s="256" customFormat="1" ht="64.5" customHeight="1" x14ac:dyDescent="0.25">
      <c r="A956" s="271"/>
      <c r="B956" s="763" t="s">
        <v>3317</v>
      </c>
      <c r="C956" s="263"/>
      <c r="D956" s="282"/>
      <c r="E956" s="834"/>
      <c r="F956" s="292"/>
    </row>
    <row r="957" spans="1:6" s="256" customFormat="1" ht="63.75" customHeight="1" x14ac:dyDescent="0.25">
      <c r="A957" s="271"/>
      <c r="B957" s="763" t="s">
        <v>3209</v>
      </c>
      <c r="C957" s="263"/>
      <c r="D957" s="282"/>
      <c r="E957" s="834"/>
      <c r="F957" s="292"/>
    </row>
    <row r="958" spans="1:6" s="256" customFormat="1" ht="51" x14ac:dyDescent="0.25">
      <c r="A958" s="271"/>
      <c r="B958" s="763" t="s">
        <v>3318</v>
      </c>
      <c r="C958" s="263"/>
      <c r="D958" s="282"/>
      <c r="E958" s="834"/>
      <c r="F958" s="292"/>
    </row>
    <row r="959" spans="1:6" s="256" customFormat="1" ht="76.5" customHeight="1" x14ac:dyDescent="0.25">
      <c r="A959" s="271"/>
      <c r="B959" s="763" t="s">
        <v>3210</v>
      </c>
      <c r="C959" s="263"/>
      <c r="D959" s="282"/>
      <c r="E959" s="834"/>
      <c r="F959" s="292"/>
    </row>
    <row r="960" spans="1:6" s="256" customFormat="1" x14ac:dyDescent="0.2">
      <c r="A960" s="762"/>
      <c r="B960" s="763"/>
      <c r="C960" s="263" t="s">
        <v>38</v>
      </c>
      <c r="D960" s="282">
        <v>1</v>
      </c>
      <c r="E960" s="833"/>
      <c r="F960" s="278">
        <f>+E960*D960</f>
        <v>0</v>
      </c>
    </row>
    <row r="961" spans="1:6" s="256" customFormat="1" ht="15" x14ac:dyDescent="0.25">
      <c r="A961" s="762"/>
      <c r="B961" s="763"/>
      <c r="C961" s="263"/>
      <c r="D961" s="282"/>
      <c r="E961" s="834"/>
      <c r="F961" s="292"/>
    </row>
    <row r="962" spans="1:6" s="256" customFormat="1" ht="50.25" customHeight="1" x14ac:dyDescent="0.25">
      <c r="A962" s="271">
        <f>MAX($A$7:A961)+1</f>
        <v>117</v>
      </c>
      <c r="B962" s="763" t="s">
        <v>3211</v>
      </c>
      <c r="C962" s="263"/>
      <c r="D962" s="282"/>
      <c r="E962" s="834"/>
      <c r="F962" s="292"/>
    </row>
    <row r="963" spans="1:6" s="256" customFormat="1" ht="51" customHeight="1" x14ac:dyDescent="0.25">
      <c r="A963" s="271"/>
      <c r="B963" s="763" t="s">
        <v>3212</v>
      </c>
      <c r="C963" s="263"/>
      <c r="D963" s="282"/>
      <c r="E963" s="834"/>
      <c r="F963" s="292"/>
    </row>
    <row r="964" spans="1:6" s="256" customFormat="1" ht="65.25" customHeight="1" x14ac:dyDescent="0.25">
      <c r="A964" s="271"/>
      <c r="B964" s="763" t="s">
        <v>3213</v>
      </c>
      <c r="C964" s="263"/>
      <c r="D964" s="282"/>
      <c r="E964" s="834"/>
      <c r="F964" s="292"/>
    </row>
    <row r="965" spans="1:6" s="256" customFormat="1" ht="63.75" x14ac:dyDescent="0.25">
      <c r="A965" s="271"/>
      <c r="B965" s="763" t="s">
        <v>3214</v>
      </c>
      <c r="C965" s="263"/>
      <c r="D965" s="282"/>
      <c r="E965" s="834"/>
      <c r="F965" s="292"/>
    </row>
    <row r="966" spans="1:6" s="256" customFormat="1" x14ac:dyDescent="0.2">
      <c r="A966" s="762"/>
      <c r="B966" s="763"/>
      <c r="C966" s="263" t="s">
        <v>38</v>
      </c>
      <c r="D966" s="282">
        <v>2</v>
      </c>
      <c r="E966" s="833"/>
      <c r="F966" s="278">
        <f>+E966*D966</f>
        <v>0</v>
      </c>
    </row>
    <row r="967" spans="1:6" s="256" customFormat="1" ht="15" x14ac:dyDescent="0.25">
      <c r="A967" s="762"/>
      <c r="B967" s="763"/>
      <c r="C967" s="263"/>
      <c r="D967" s="282"/>
      <c r="E967" s="834"/>
      <c r="F967" s="292"/>
    </row>
    <row r="968" spans="1:6" s="256" customFormat="1" ht="51" x14ac:dyDescent="0.25">
      <c r="A968" s="271">
        <f>MAX($A$7:A967)+1</f>
        <v>118</v>
      </c>
      <c r="B968" s="763" t="s">
        <v>3215</v>
      </c>
      <c r="C968" s="263"/>
      <c r="D968" s="282"/>
      <c r="E968" s="834"/>
      <c r="F968" s="292"/>
    </row>
    <row r="969" spans="1:6" s="256" customFormat="1" ht="38.25" x14ac:dyDescent="0.25">
      <c r="A969" s="271"/>
      <c r="B969" s="763" t="s">
        <v>3216</v>
      </c>
      <c r="C969" s="263"/>
      <c r="D969" s="282"/>
      <c r="E969" s="834"/>
      <c r="F969" s="292"/>
    </row>
    <row r="970" spans="1:6" s="256" customFormat="1" x14ac:dyDescent="0.2">
      <c r="A970" s="762"/>
      <c r="B970" s="763" t="s">
        <v>2280</v>
      </c>
      <c r="C970" s="263" t="s">
        <v>38</v>
      </c>
      <c r="D970" s="282">
        <v>2</v>
      </c>
      <c r="E970" s="833"/>
      <c r="F970" s="278">
        <f>+E970*D970</f>
        <v>0</v>
      </c>
    </row>
    <row r="971" spans="1:6" s="256" customFormat="1" ht="15" x14ac:dyDescent="0.25">
      <c r="A971" s="762"/>
      <c r="B971" s="763"/>
      <c r="C971" s="263"/>
      <c r="D971" s="282"/>
      <c r="E971" s="834"/>
      <c r="F971" s="292"/>
    </row>
    <row r="972" spans="1:6" s="256" customFormat="1" ht="38.25" x14ac:dyDescent="0.25">
      <c r="A972" s="271">
        <f>MAX($A$7:A971)+1</f>
        <v>119</v>
      </c>
      <c r="B972" s="763" t="s">
        <v>2281</v>
      </c>
      <c r="C972" s="263"/>
      <c r="D972" s="282"/>
      <c r="E972" s="834"/>
      <c r="F972" s="292"/>
    </row>
    <row r="973" spans="1:6" s="256" customFormat="1" ht="15" x14ac:dyDescent="0.25">
      <c r="A973" s="762"/>
      <c r="B973" s="763" t="s">
        <v>2273</v>
      </c>
      <c r="C973" s="263"/>
      <c r="D973" s="282"/>
      <c r="E973" s="834"/>
      <c r="F973" s="292"/>
    </row>
    <row r="974" spans="1:6" s="256" customFormat="1" ht="25.5" x14ac:dyDescent="0.25">
      <c r="A974" s="762"/>
      <c r="B974" s="763" t="s">
        <v>2274</v>
      </c>
      <c r="C974" s="263"/>
      <c r="D974" s="282"/>
      <c r="E974" s="834"/>
      <c r="F974" s="292"/>
    </row>
    <row r="975" spans="1:6" s="256" customFormat="1" ht="15" x14ac:dyDescent="0.25">
      <c r="A975" s="762"/>
      <c r="B975" s="763" t="s">
        <v>2282</v>
      </c>
      <c r="C975" s="263"/>
      <c r="D975" s="282"/>
      <c r="E975" s="834"/>
      <c r="F975" s="292"/>
    </row>
    <row r="976" spans="1:6" s="256" customFormat="1" x14ac:dyDescent="0.2">
      <c r="A976" s="762"/>
      <c r="B976" s="763" t="s">
        <v>2277</v>
      </c>
      <c r="C976" s="263" t="s">
        <v>119</v>
      </c>
      <c r="D976" s="282">
        <v>5</v>
      </c>
      <c r="E976" s="833"/>
      <c r="F976" s="278">
        <f>+E976*D976</f>
        <v>0</v>
      </c>
    </row>
    <row r="977" spans="1:6" s="256" customFormat="1" ht="15" x14ac:dyDescent="0.25">
      <c r="A977" s="762"/>
      <c r="B977" s="763"/>
      <c r="C977" s="263"/>
      <c r="D977" s="282"/>
      <c r="E977" s="834"/>
      <c r="F977" s="292"/>
    </row>
    <row r="978" spans="1:6" s="256" customFormat="1" ht="66" customHeight="1" x14ac:dyDescent="0.25">
      <c r="A978" s="271">
        <f>MAX($A$7:A977)+1</f>
        <v>120</v>
      </c>
      <c r="B978" s="763" t="s">
        <v>3217</v>
      </c>
      <c r="C978" s="263"/>
      <c r="D978" s="282"/>
      <c r="E978" s="834"/>
      <c r="F978" s="292"/>
    </row>
    <row r="979" spans="1:6" s="256" customFormat="1" ht="53.25" customHeight="1" x14ac:dyDescent="0.25">
      <c r="A979" s="271"/>
      <c r="B979" s="763" t="s">
        <v>3218</v>
      </c>
      <c r="C979" s="263"/>
      <c r="D979" s="282"/>
      <c r="E979" s="834"/>
      <c r="F979" s="292"/>
    </row>
    <row r="980" spans="1:6" s="256" customFormat="1" x14ac:dyDescent="0.2">
      <c r="A980" s="762"/>
      <c r="B980" s="763" t="s">
        <v>2280</v>
      </c>
      <c r="C980" s="263" t="s">
        <v>38</v>
      </c>
      <c r="D980" s="282">
        <v>5</v>
      </c>
      <c r="E980" s="833"/>
      <c r="F980" s="278">
        <f>+E980*D980</f>
        <v>0</v>
      </c>
    </row>
    <row r="981" spans="1:6" s="256" customFormat="1" ht="15" x14ac:dyDescent="0.25">
      <c r="A981" s="762"/>
      <c r="B981" s="763"/>
      <c r="C981" s="263"/>
      <c r="D981" s="282"/>
      <c r="E981" s="834"/>
      <c r="F981" s="292"/>
    </row>
    <row r="982" spans="1:6" s="256" customFormat="1" ht="36" customHeight="1" x14ac:dyDescent="0.25">
      <c r="A982" s="271">
        <f>MAX($A$7:A981)+1</f>
        <v>121</v>
      </c>
      <c r="B982" s="763" t="s">
        <v>2283</v>
      </c>
      <c r="C982" s="263"/>
      <c r="D982" s="282"/>
      <c r="E982" s="834"/>
      <c r="F982" s="292"/>
    </row>
    <row r="983" spans="1:6" s="256" customFormat="1" ht="25.5" x14ac:dyDescent="0.2">
      <c r="A983" s="762"/>
      <c r="B983" s="763" t="s">
        <v>2284</v>
      </c>
      <c r="C983" s="263" t="s">
        <v>119</v>
      </c>
      <c r="D983" s="282">
        <v>1</v>
      </c>
      <c r="E983" s="833"/>
      <c r="F983" s="278">
        <f>+E983*D983</f>
        <v>0</v>
      </c>
    </row>
    <row r="984" spans="1:6" s="256" customFormat="1" x14ac:dyDescent="0.2">
      <c r="A984" s="762"/>
      <c r="B984" s="763" t="s">
        <v>2285</v>
      </c>
      <c r="C984" s="263" t="s">
        <v>119</v>
      </c>
      <c r="D984" s="282">
        <v>1</v>
      </c>
      <c r="E984" s="833"/>
      <c r="F984" s="278">
        <f>+E984*D984</f>
        <v>0</v>
      </c>
    </row>
    <row r="985" spans="1:6" s="256" customFormat="1" ht="25.5" x14ac:dyDescent="0.2">
      <c r="A985" s="762"/>
      <c r="B985" s="763" t="s">
        <v>2286</v>
      </c>
      <c r="C985" s="263" t="s">
        <v>119</v>
      </c>
      <c r="D985" s="282">
        <v>1</v>
      </c>
      <c r="E985" s="833"/>
      <c r="F985" s="278">
        <f>+E985*D985</f>
        <v>0</v>
      </c>
    </row>
    <row r="986" spans="1:6" s="256" customFormat="1" x14ac:dyDescent="0.2">
      <c r="A986" s="762"/>
      <c r="B986" s="763" t="s">
        <v>2287</v>
      </c>
      <c r="C986" s="263" t="s">
        <v>119</v>
      </c>
      <c r="D986" s="282">
        <v>1</v>
      </c>
      <c r="E986" s="833"/>
      <c r="F986" s="278">
        <f>+E986*D986</f>
        <v>0</v>
      </c>
    </row>
    <row r="987" spans="1:6" s="256" customFormat="1" ht="15" x14ac:dyDescent="0.25">
      <c r="A987" s="762"/>
      <c r="B987" s="763"/>
      <c r="C987" s="263"/>
      <c r="D987" s="282"/>
      <c r="E987" s="834"/>
      <c r="F987" s="292"/>
    </row>
    <row r="988" spans="1:6" s="256" customFormat="1" ht="63" customHeight="1" x14ac:dyDescent="0.25">
      <c r="A988" s="271">
        <f>MAX($A$7:A987)+1</f>
        <v>122</v>
      </c>
      <c r="B988" s="763" t="s">
        <v>3219</v>
      </c>
      <c r="C988" s="263"/>
      <c r="D988" s="282"/>
      <c r="E988" s="834"/>
      <c r="F988" s="292"/>
    </row>
    <row r="989" spans="1:6" s="256" customFormat="1" ht="37.5" customHeight="1" x14ac:dyDescent="0.25">
      <c r="A989" s="271"/>
      <c r="B989" s="763" t="s">
        <v>3220</v>
      </c>
      <c r="C989" s="263"/>
      <c r="D989" s="282"/>
      <c r="E989" s="834"/>
      <c r="F989" s="292"/>
    </row>
    <row r="990" spans="1:6" s="256" customFormat="1" x14ac:dyDescent="0.2">
      <c r="A990" s="762"/>
      <c r="B990" s="763"/>
      <c r="C990" s="263" t="s">
        <v>119</v>
      </c>
      <c r="D990" s="282">
        <v>2</v>
      </c>
      <c r="E990" s="833"/>
      <c r="F990" s="278">
        <f>+E990*D990</f>
        <v>0</v>
      </c>
    </row>
    <row r="991" spans="1:6" s="256" customFormat="1" ht="15" x14ac:dyDescent="0.25">
      <c r="A991" s="762"/>
      <c r="B991" s="763"/>
      <c r="C991" s="263"/>
      <c r="D991" s="282"/>
      <c r="E991" s="834"/>
      <c r="F991" s="278"/>
    </row>
    <row r="992" spans="1:6" s="256" customFormat="1" ht="25.5" x14ac:dyDescent="0.25">
      <c r="A992" s="271">
        <f>MAX($A$7:A991)+1</f>
        <v>123</v>
      </c>
      <c r="B992" s="763" t="s">
        <v>2288</v>
      </c>
      <c r="C992" s="263"/>
      <c r="D992" s="282"/>
      <c r="E992" s="834"/>
      <c r="F992" s="292"/>
    </row>
    <row r="993" spans="1:6" s="256" customFormat="1" ht="15" x14ac:dyDescent="0.25">
      <c r="A993" s="762"/>
      <c r="B993" s="763" t="s">
        <v>2289</v>
      </c>
      <c r="C993" s="263"/>
      <c r="D993" s="282"/>
      <c r="E993" s="834"/>
      <c r="F993" s="292"/>
    </row>
    <row r="994" spans="1:6" s="256" customFormat="1" ht="15" x14ac:dyDescent="0.25">
      <c r="A994" s="762"/>
      <c r="B994" s="763" t="s">
        <v>2290</v>
      </c>
      <c r="C994" s="263"/>
      <c r="D994" s="282"/>
      <c r="E994" s="834"/>
      <c r="F994" s="292"/>
    </row>
    <row r="995" spans="1:6" s="256" customFormat="1" ht="15" x14ac:dyDescent="0.25">
      <c r="A995" s="762"/>
      <c r="B995" s="763" t="s">
        <v>2291</v>
      </c>
      <c r="C995" s="263"/>
      <c r="D995" s="282"/>
      <c r="E995" s="834"/>
      <c r="F995" s="292"/>
    </row>
    <row r="996" spans="1:6" s="256" customFormat="1" x14ac:dyDescent="0.2">
      <c r="A996" s="762"/>
      <c r="B996" s="763" t="s">
        <v>2280</v>
      </c>
      <c r="C996" s="263" t="s">
        <v>119</v>
      </c>
      <c r="D996" s="282">
        <v>1</v>
      </c>
      <c r="E996" s="833"/>
      <c r="F996" s="278">
        <f>+E996*D996</f>
        <v>0</v>
      </c>
    </row>
    <row r="997" spans="1:6" s="256" customFormat="1" ht="15" x14ac:dyDescent="0.25">
      <c r="A997" s="762"/>
      <c r="B997" s="763"/>
      <c r="C997" s="263"/>
      <c r="D997" s="282"/>
      <c r="E997" s="834"/>
      <c r="F997" s="292"/>
    </row>
    <row r="998" spans="1:6" s="256" customFormat="1" ht="15" x14ac:dyDescent="0.25">
      <c r="A998" s="271">
        <f>MAX($A$7:A997)+1</f>
        <v>124</v>
      </c>
      <c r="B998" s="763" t="s">
        <v>2292</v>
      </c>
      <c r="C998" s="263"/>
      <c r="D998" s="282"/>
      <c r="E998" s="834"/>
      <c r="F998" s="292"/>
    </row>
    <row r="999" spans="1:6" s="256" customFormat="1" ht="15" x14ac:dyDescent="0.25">
      <c r="A999" s="762"/>
      <c r="B999" s="763" t="s">
        <v>2293</v>
      </c>
      <c r="C999" s="263"/>
      <c r="D999" s="282"/>
      <c r="E999" s="834"/>
      <c r="F999" s="292"/>
    </row>
    <row r="1000" spans="1:6" s="256" customFormat="1" ht="25.5" x14ac:dyDescent="0.25">
      <c r="A1000" s="762"/>
      <c r="B1000" s="763" t="s">
        <v>2294</v>
      </c>
      <c r="C1000" s="263"/>
      <c r="D1000" s="282"/>
      <c r="E1000" s="834"/>
      <c r="F1000" s="292"/>
    </row>
    <row r="1001" spans="1:6" s="256" customFormat="1" ht="15" x14ac:dyDescent="0.25">
      <c r="A1001" s="762"/>
      <c r="B1001" s="763" t="s">
        <v>2295</v>
      </c>
      <c r="C1001" s="263"/>
      <c r="D1001" s="282"/>
      <c r="E1001" s="834"/>
      <c r="F1001" s="292"/>
    </row>
    <row r="1002" spans="1:6" s="256" customFormat="1" ht="15" x14ac:dyDescent="0.25">
      <c r="A1002" s="762"/>
      <c r="B1002" s="763" t="s">
        <v>2290</v>
      </c>
      <c r="C1002" s="263"/>
      <c r="D1002" s="282"/>
      <c r="E1002" s="834"/>
      <c r="F1002" s="292"/>
    </row>
    <row r="1003" spans="1:6" s="256" customFormat="1" ht="15" x14ac:dyDescent="0.25">
      <c r="A1003" s="762"/>
      <c r="B1003" s="763" t="s">
        <v>2291</v>
      </c>
      <c r="C1003" s="263"/>
      <c r="D1003" s="282"/>
      <c r="E1003" s="834"/>
      <c r="F1003" s="292"/>
    </row>
    <row r="1004" spans="1:6" s="256" customFormat="1" x14ac:dyDescent="0.2">
      <c r="A1004" s="762"/>
      <c r="B1004" s="763" t="s">
        <v>2296</v>
      </c>
      <c r="C1004" s="263" t="s">
        <v>119</v>
      </c>
      <c r="D1004" s="282">
        <v>2</v>
      </c>
      <c r="E1004" s="833"/>
      <c r="F1004" s="278">
        <f>+E1004*D1004</f>
        <v>0</v>
      </c>
    </row>
    <row r="1005" spans="1:6" s="256" customFormat="1" ht="15" x14ac:dyDescent="0.25">
      <c r="A1005" s="762"/>
      <c r="B1005" s="763"/>
      <c r="C1005" s="263"/>
      <c r="D1005" s="282"/>
      <c r="E1005" s="834"/>
      <c r="F1005" s="292"/>
    </row>
    <row r="1006" spans="1:6" s="256" customFormat="1" ht="38.25" x14ac:dyDescent="0.25">
      <c r="A1006" s="271">
        <f>MAX($A$7:A1005)+1</f>
        <v>125</v>
      </c>
      <c r="B1006" s="763" t="s">
        <v>2297</v>
      </c>
      <c r="C1006" s="263"/>
      <c r="D1006" s="282"/>
      <c r="E1006" s="834"/>
      <c r="F1006" s="292"/>
    </row>
    <row r="1007" spans="1:6" s="256" customFormat="1" ht="15" x14ac:dyDescent="0.25">
      <c r="A1007" s="762"/>
      <c r="B1007" s="763" t="s">
        <v>2273</v>
      </c>
      <c r="C1007" s="263"/>
      <c r="D1007" s="282"/>
      <c r="E1007" s="834"/>
      <c r="F1007" s="292"/>
    </row>
    <row r="1008" spans="1:6" s="256" customFormat="1" ht="25.5" x14ac:dyDescent="0.25">
      <c r="A1008" s="762"/>
      <c r="B1008" s="763" t="s">
        <v>2274</v>
      </c>
      <c r="C1008" s="263"/>
      <c r="D1008" s="282"/>
      <c r="E1008" s="834"/>
      <c r="F1008" s="292"/>
    </row>
    <row r="1009" spans="1:6" s="256" customFormat="1" ht="15" x14ac:dyDescent="0.25">
      <c r="A1009" s="762"/>
      <c r="B1009" s="763" t="s">
        <v>2298</v>
      </c>
      <c r="C1009" s="263"/>
      <c r="D1009" s="282"/>
      <c r="E1009" s="834"/>
      <c r="F1009" s="292"/>
    </row>
    <row r="1010" spans="1:6" s="256" customFormat="1" x14ac:dyDescent="0.2">
      <c r="A1010" s="762"/>
      <c r="B1010" s="763" t="s">
        <v>2299</v>
      </c>
      <c r="C1010" s="263" t="s">
        <v>119</v>
      </c>
      <c r="D1010" s="282">
        <v>2</v>
      </c>
      <c r="E1010" s="833"/>
      <c r="F1010" s="278">
        <f>+E1010*D1010</f>
        <v>0</v>
      </c>
    </row>
    <row r="1011" spans="1:6" s="256" customFormat="1" ht="15" x14ac:dyDescent="0.25">
      <c r="A1011" s="762"/>
      <c r="B1011" s="763"/>
      <c r="C1011" s="263"/>
      <c r="D1011" s="282"/>
      <c r="E1011" s="834"/>
      <c r="F1011" s="292"/>
    </row>
    <row r="1012" spans="1:6" s="256" customFormat="1" ht="53.25" customHeight="1" x14ac:dyDescent="0.2">
      <c r="A1012" s="271">
        <f>MAX($A$7:A1011)+1</f>
        <v>126</v>
      </c>
      <c r="B1012" s="763" t="s">
        <v>2300</v>
      </c>
      <c r="C1012" s="263" t="s">
        <v>119</v>
      </c>
      <c r="D1012" s="282">
        <v>2</v>
      </c>
      <c r="E1012" s="833"/>
      <c r="F1012" s="278">
        <f>+E1012*D1012</f>
        <v>0</v>
      </c>
    </row>
    <row r="1013" spans="1:6" s="256" customFormat="1" ht="15" x14ac:dyDescent="0.25">
      <c r="A1013" s="762"/>
      <c r="B1013" s="763"/>
      <c r="C1013" s="263"/>
      <c r="D1013" s="282"/>
      <c r="E1013" s="834"/>
      <c r="F1013" s="292"/>
    </row>
    <row r="1014" spans="1:6" s="256" customFormat="1" ht="63.75" customHeight="1" x14ac:dyDescent="0.25">
      <c r="A1014" s="271">
        <f>MAX($A$7:A1013)+1</f>
        <v>127</v>
      </c>
      <c r="B1014" s="763" t="s">
        <v>2301</v>
      </c>
      <c r="C1014" s="263"/>
      <c r="D1014" s="282"/>
      <c r="E1014" s="834"/>
      <c r="F1014" s="292"/>
    </row>
    <row r="1015" spans="1:6" s="256" customFormat="1" ht="29.25" customHeight="1" x14ac:dyDescent="0.25">
      <c r="A1015" s="762"/>
      <c r="B1015" s="763" t="s">
        <v>2302</v>
      </c>
      <c r="C1015" s="263"/>
      <c r="D1015" s="282"/>
      <c r="E1015" s="834"/>
      <c r="F1015" s="292"/>
    </row>
    <row r="1016" spans="1:6" s="256" customFormat="1" x14ac:dyDescent="0.2">
      <c r="A1016" s="762"/>
      <c r="B1016" s="763" t="s">
        <v>2303</v>
      </c>
      <c r="C1016" s="263" t="s">
        <v>119</v>
      </c>
      <c r="D1016" s="282">
        <v>1</v>
      </c>
      <c r="E1016" s="833"/>
      <c r="F1016" s="278">
        <f>+E1016*D1016</f>
        <v>0</v>
      </c>
    </row>
    <row r="1017" spans="1:6" s="256" customFormat="1" ht="15" x14ac:dyDescent="0.25">
      <c r="A1017" s="762"/>
      <c r="B1017" s="763"/>
      <c r="C1017" s="263"/>
      <c r="D1017" s="282"/>
      <c r="E1017" s="834"/>
      <c r="F1017" s="292"/>
    </row>
    <row r="1018" spans="1:6" s="256" customFormat="1" ht="80.25" customHeight="1" x14ac:dyDescent="0.25">
      <c r="A1018" s="271">
        <f>MAX($A$7:A1017)+1</f>
        <v>128</v>
      </c>
      <c r="B1018" s="763" t="s">
        <v>2304</v>
      </c>
      <c r="C1018" s="263"/>
      <c r="D1018" s="282"/>
      <c r="E1018" s="834"/>
      <c r="F1018" s="292"/>
    </row>
    <row r="1019" spans="1:6" s="256" customFormat="1" ht="15" x14ac:dyDescent="0.25">
      <c r="A1019" s="762"/>
      <c r="B1019" s="763" t="s">
        <v>2305</v>
      </c>
      <c r="C1019" s="263"/>
      <c r="D1019" s="282"/>
      <c r="E1019" s="834"/>
      <c r="F1019" s="292"/>
    </row>
    <row r="1020" spans="1:6" s="256" customFormat="1" x14ac:dyDescent="0.2">
      <c r="A1020" s="762"/>
      <c r="B1020" s="763" t="s">
        <v>2306</v>
      </c>
      <c r="C1020" s="263" t="s">
        <v>119</v>
      </c>
      <c r="D1020" s="282">
        <v>2</v>
      </c>
      <c r="E1020" s="833"/>
      <c r="F1020" s="278">
        <f>+E1020*D1020</f>
        <v>0</v>
      </c>
    </row>
    <row r="1021" spans="1:6" s="256" customFormat="1" ht="15" x14ac:dyDescent="0.25">
      <c r="A1021" s="762"/>
      <c r="B1021" s="763" t="s">
        <v>2307</v>
      </c>
      <c r="C1021" s="263"/>
      <c r="D1021" s="282"/>
      <c r="E1021" s="834"/>
      <c r="F1021" s="278"/>
    </row>
    <row r="1022" spans="1:6" s="256" customFormat="1" ht="15" x14ac:dyDescent="0.25">
      <c r="A1022" s="762"/>
      <c r="B1022" s="763"/>
      <c r="C1022" s="263"/>
      <c r="D1022" s="282"/>
      <c r="E1022" s="834"/>
      <c r="F1022" s="292"/>
    </row>
    <row r="1023" spans="1:6" s="256" customFormat="1" ht="66.75" customHeight="1" x14ac:dyDescent="0.25">
      <c r="A1023" s="271">
        <f>MAX($A$7:A1022)+1</f>
        <v>129</v>
      </c>
      <c r="B1023" s="763" t="s">
        <v>2308</v>
      </c>
      <c r="C1023" s="263"/>
      <c r="D1023" s="282"/>
      <c r="E1023" s="834"/>
      <c r="F1023" s="292"/>
    </row>
    <row r="1024" spans="1:6" s="256" customFormat="1" x14ac:dyDescent="0.2">
      <c r="A1024" s="762"/>
      <c r="B1024" s="763" t="s">
        <v>2309</v>
      </c>
      <c r="C1024" s="263" t="s">
        <v>119</v>
      </c>
      <c r="D1024" s="282">
        <v>2</v>
      </c>
      <c r="E1024" s="833"/>
      <c r="F1024" s="278">
        <f>+E1024*D1024</f>
        <v>0</v>
      </c>
    </row>
    <row r="1025" spans="1:6" s="256" customFormat="1" x14ac:dyDescent="0.2">
      <c r="A1025" s="762"/>
      <c r="B1025" s="763" t="s">
        <v>2310</v>
      </c>
      <c r="C1025" s="263" t="s">
        <v>119</v>
      </c>
      <c r="D1025" s="282">
        <v>5</v>
      </c>
      <c r="E1025" s="833"/>
      <c r="F1025" s="278">
        <f>+E1025*D1025</f>
        <v>0</v>
      </c>
    </row>
    <row r="1026" spans="1:6" s="256" customFormat="1" ht="15.75" x14ac:dyDescent="0.2">
      <c r="A1026" s="762"/>
      <c r="B1026" s="763" t="s">
        <v>2311</v>
      </c>
      <c r="C1026" s="263" t="s">
        <v>119</v>
      </c>
      <c r="D1026" s="282">
        <v>1</v>
      </c>
      <c r="E1026" s="833"/>
      <c r="F1026" s="278">
        <f>+E1026*D1026</f>
        <v>0</v>
      </c>
    </row>
    <row r="1027" spans="1:6" s="256" customFormat="1" ht="15" x14ac:dyDescent="0.25">
      <c r="A1027" s="762"/>
      <c r="B1027" s="763"/>
      <c r="C1027" s="263"/>
      <c r="D1027" s="282"/>
      <c r="E1027" s="834"/>
      <c r="F1027" s="292"/>
    </row>
    <row r="1028" spans="1:6" s="256" customFormat="1" ht="66" customHeight="1" x14ac:dyDescent="0.25">
      <c r="A1028" s="271">
        <f>MAX($A$7:A1027)+1</f>
        <v>130</v>
      </c>
      <c r="B1028" s="763" t="s">
        <v>3221</v>
      </c>
      <c r="C1028" s="263"/>
      <c r="D1028" s="282"/>
      <c r="E1028" s="834"/>
      <c r="F1028" s="292"/>
    </row>
    <row r="1029" spans="1:6" s="256" customFormat="1" ht="79.5" customHeight="1" x14ac:dyDescent="0.25">
      <c r="A1029" s="271"/>
      <c r="B1029" s="763" t="s">
        <v>3265</v>
      </c>
      <c r="C1029" s="263"/>
      <c r="D1029" s="282"/>
      <c r="E1029" s="834"/>
      <c r="F1029" s="292"/>
    </row>
    <row r="1030" spans="1:6" s="256" customFormat="1" x14ac:dyDescent="0.2">
      <c r="A1030" s="762"/>
      <c r="B1030" s="763" t="s">
        <v>2312</v>
      </c>
      <c r="C1030" s="263" t="s">
        <v>38</v>
      </c>
      <c r="D1030" s="282">
        <v>1</v>
      </c>
      <c r="E1030" s="833"/>
      <c r="F1030" s="278">
        <f>+E1030*D1030</f>
        <v>0</v>
      </c>
    </row>
    <row r="1031" spans="1:6" s="256" customFormat="1" ht="15" x14ac:dyDescent="0.25">
      <c r="A1031" s="762"/>
      <c r="B1031" s="763"/>
      <c r="C1031" s="263"/>
      <c r="D1031" s="282"/>
      <c r="E1031" s="834"/>
      <c r="F1031" s="292"/>
    </row>
    <row r="1032" spans="1:6" s="256" customFormat="1" ht="25.5" x14ac:dyDescent="0.25">
      <c r="A1032" s="271">
        <f>MAX($A$7:A1031)+1</f>
        <v>131</v>
      </c>
      <c r="B1032" s="763" t="s">
        <v>2313</v>
      </c>
      <c r="C1032" s="263"/>
      <c r="D1032" s="282"/>
      <c r="E1032" s="834"/>
      <c r="F1032" s="292"/>
    </row>
    <row r="1033" spans="1:6" s="256" customFormat="1" x14ac:dyDescent="0.2">
      <c r="A1033" s="762"/>
      <c r="B1033" s="763" t="s">
        <v>2314</v>
      </c>
      <c r="C1033" s="263" t="s">
        <v>119</v>
      </c>
      <c r="D1033" s="282">
        <v>4</v>
      </c>
      <c r="E1033" s="833"/>
      <c r="F1033" s="278">
        <f>+E1033*D1033</f>
        <v>0</v>
      </c>
    </row>
    <row r="1034" spans="1:6" s="256" customFormat="1" ht="15" x14ac:dyDescent="0.25">
      <c r="A1034" s="762"/>
      <c r="B1034" s="763"/>
      <c r="C1034" s="263"/>
      <c r="D1034" s="282"/>
      <c r="E1034" s="834"/>
      <c r="F1034" s="292"/>
    </row>
    <row r="1035" spans="1:6" s="256" customFormat="1" ht="25.5" x14ac:dyDescent="0.25">
      <c r="A1035" s="271">
        <f>MAX($A$7:A1034)+1</f>
        <v>132</v>
      </c>
      <c r="B1035" s="763" t="s">
        <v>2315</v>
      </c>
      <c r="C1035" s="263"/>
      <c r="D1035" s="282"/>
      <c r="E1035" s="834"/>
      <c r="F1035" s="292"/>
    </row>
    <row r="1036" spans="1:6" s="256" customFormat="1" x14ac:dyDescent="0.2">
      <c r="A1036" s="762"/>
      <c r="B1036" s="763" t="s">
        <v>1994</v>
      </c>
      <c r="C1036" s="263" t="s">
        <v>119</v>
      </c>
      <c r="D1036" s="282">
        <v>1</v>
      </c>
      <c r="E1036" s="833"/>
      <c r="F1036" s="278">
        <f>+E1036*D1036</f>
        <v>0</v>
      </c>
    </row>
    <row r="1037" spans="1:6" s="256" customFormat="1" x14ac:dyDescent="0.2">
      <c r="A1037" s="762"/>
      <c r="B1037" s="763" t="s">
        <v>1901</v>
      </c>
      <c r="C1037" s="263" t="s">
        <v>119</v>
      </c>
      <c r="D1037" s="282">
        <v>2</v>
      </c>
      <c r="E1037" s="833"/>
      <c r="F1037" s="278">
        <f>+E1037*D1037</f>
        <v>0</v>
      </c>
    </row>
    <row r="1038" spans="1:6" s="256" customFormat="1" ht="15" x14ac:dyDescent="0.25">
      <c r="A1038" s="762"/>
      <c r="B1038" s="763"/>
      <c r="C1038" s="263"/>
      <c r="D1038" s="282"/>
      <c r="E1038" s="834"/>
      <c r="F1038" s="292"/>
    </row>
    <row r="1039" spans="1:6" s="256" customFormat="1" ht="25.5" x14ac:dyDescent="0.25">
      <c r="A1039" s="271">
        <f>MAX($A$7:A1038)+1</f>
        <v>133</v>
      </c>
      <c r="B1039" s="763" t="s">
        <v>2316</v>
      </c>
      <c r="C1039" s="263"/>
      <c r="D1039" s="282"/>
      <c r="E1039" s="834"/>
      <c r="F1039" s="292"/>
    </row>
    <row r="1040" spans="1:6" s="256" customFormat="1" x14ac:dyDescent="0.2">
      <c r="A1040" s="762"/>
      <c r="B1040" s="763" t="s">
        <v>1994</v>
      </c>
      <c r="C1040" s="263" t="s">
        <v>119</v>
      </c>
      <c r="D1040" s="282">
        <v>13</v>
      </c>
      <c r="E1040" s="833"/>
      <c r="F1040" s="278">
        <f>+E1040*D1040</f>
        <v>0</v>
      </c>
    </row>
    <row r="1041" spans="1:6" s="256" customFormat="1" x14ac:dyDescent="0.2">
      <c r="A1041" s="762"/>
      <c r="B1041" s="763" t="s">
        <v>1901</v>
      </c>
      <c r="C1041" s="263" t="s">
        <v>119</v>
      </c>
      <c r="D1041" s="282">
        <v>4</v>
      </c>
      <c r="E1041" s="833"/>
      <c r="F1041" s="278">
        <f>+E1041*D1041</f>
        <v>0</v>
      </c>
    </row>
    <row r="1042" spans="1:6" s="256" customFormat="1" x14ac:dyDescent="0.2">
      <c r="A1042" s="762"/>
      <c r="B1042" s="763" t="s">
        <v>2317</v>
      </c>
      <c r="C1042" s="263" t="s">
        <v>119</v>
      </c>
      <c r="D1042" s="282">
        <v>2</v>
      </c>
      <c r="E1042" s="833"/>
      <c r="F1042" s="278">
        <f>+E1042*D1042</f>
        <v>0</v>
      </c>
    </row>
    <row r="1043" spans="1:6" s="256" customFormat="1" ht="15" x14ac:dyDescent="0.25">
      <c r="A1043" s="762"/>
      <c r="B1043" s="763"/>
      <c r="C1043" s="263"/>
      <c r="D1043" s="282"/>
      <c r="E1043" s="834"/>
      <c r="F1043" s="292"/>
    </row>
    <row r="1044" spans="1:6" s="256" customFormat="1" ht="66" customHeight="1" x14ac:dyDescent="0.25">
      <c r="A1044" s="271">
        <f>MAX($A$7:A1043)+1</f>
        <v>134</v>
      </c>
      <c r="B1044" s="763" t="s">
        <v>3222</v>
      </c>
      <c r="C1044" s="263"/>
      <c r="D1044" s="282"/>
      <c r="E1044" s="834"/>
      <c r="F1044" s="292"/>
    </row>
    <row r="1045" spans="1:6" s="256" customFormat="1" ht="51" customHeight="1" x14ac:dyDescent="0.25">
      <c r="A1045" s="271"/>
      <c r="B1045" s="763" t="s">
        <v>3223</v>
      </c>
      <c r="C1045" s="263"/>
      <c r="D1045" s="282"/>
      <c r="E1045" s="834"/>
      <c r="F1045" s="292"/>
    </row>
    <row r="1046" spans="1:6" s="256" customFormat="1" ht="15" x14ac:dyDescent="0.25">
      <c r="A1046" s="762"/>
      <c r="B1046" s="763" t="s">
        <v>2318</v>
      </c>
      <c r="C1046" s="263"/>
      <c r="D1046" s="282"/>
      <c r="E1046" s="834"/>
      <c r="F1046" s="292"/>
    </row>
    <row r="1047" spans="1:6" s="256" customFormat="1" x14ac:dyDescent="0.2">
      <c r="A1047" s="762"/>
      <c r="B1047" s="763" t="s">
        <v>1994</v>
      </c>
      <c r="C1047" s="263" t="s">
        <v>119</v>
      </c>
      <c r="D1047" s="282">
        <v>4</v>
      </c>
      <c r="E1047" s="833"/>
      <c r="F1047" s="278">
        <f>+E1047*D1047</f>
        <v>0</v>
      </c>
    </row>
    <row r="1048" spans="1:6" s="256" customFormat="1" ht="15" x14ac:dyDescent="0.25">
      <c r="A1048" s="762"/>
      <c r="B1048" s="763"/>
      <c r="C1048" s="263"/>
      <c r="D1048" s="282"/>
      <c r="E1048" s="834"/>
      <c r="F1048" s="292"/>
    </row>
    <row r="1049" spans="1:6" s="256" customFormat="1" ht="66" customHeight="1" x14ac:dyDescent="0.25">
      <c r="A1049" s="271">
        <f>MAX($A$7:A1048)+1</f>
        <v>135</v>
      </c>
      <c r="B1049" s="763" t="s">
        <v>2319</v>
      </c>
      <c r="C1049" s="263"/>
      <c r="D1049" s="282"/>
      <c r="E1049" s="834"/>
      <c r="F1049" s="292"/>
    </row>
    <row r="1050" spans="1:6" s="256" customFormat="1" ht="25.5" x14ac:dyDescent="0.25">
      <c r="A1050" s="762"/>
      <c r="B1050" s="763" t="s">
        <v>2320</v>
      </c>
      <c r="C1050" s="263"/>
      <c r="D1050" s="282"/>
      <c r="E1050" s="834"/>
      <c r="F1050" s="292"/>
    </row>
    <row r="1051" spans="1:6" s="256" customFormat="1" ht="15" x14ac:dyDescent="0.25">
      <c r="A1051" s="762"/>
      <c r="B1051" s="763" t="s">
        <v>2321</v>
      </c>
      <c r="C1051" s="263"/>
      <c r="D1051" s="282"/>
      <c r="E1051" s="834"/>
      <c r="F1051" s="292"/>
    </row>
    <row r="1052" spans="1:6" s="256" customFormat="1" ht="15" x14ac:dyDescent="0.25">
      <c r="A1052" s="762"/>
      <c r="B1052" s="763" t="s">
        <v>2322</v>
      </c>
      <c r="C1052" s="263"/>
      <c r="D1052" s="282"/>
      <c r="E1052" s="834"/>
      <c r="F1052" s="292"/>
    </row>
    <row r="1053" spans="1:6" s="256" customFormat="1" ht="15" x14ac:dyDescent="0.25">
      <c r="A1053" s="762"/>
      <c r="B1053" s="763" t="s">
        <v>2323</v>
      </c>
      <c r="C1053" s="263"/>
      <c r="D1053" s="282"/>
      <c r="E1053" s="834"/>
      <c r="F1053" s="292"/>
    </row>
    <row r="1054" spans="1:6" s="256" customFormat="1" ht="15" x14ac:dyDescent="0.25">
      <c r="A1054" s="762"/>
      <c r="B1054" s="763" t="s">
        <v>2324</v>
      </c>
      <c r="C1054" s="263"/>
      <c r="D1054" s="282"/>
      <c r="E1054" s="834"/>
      <c r="F1054" s="292"/>
    </row>
    <row r="1055" spans="1:6" s="256" customFormat="1" ht="15" x14ac:dyDescent="0.25">
      <c r="A1055" s="762"/>
      <c r="B1055" s="763" t="s">
        <v>2325</v>
      </c>
      <c r="C1055" s="263"/>
      <c r="D1055" s="282"/>
      <c r="E1055" s="834"/>
      <c r="F1055" s="292"/>
    </row>
    <row r="1056" spans="1:6" s="256" customFormat="1" ht="15" x14ac:dyDescent="0.25">
      <c r="A1056" s="762"/>
      <c r="B1056" s="763" t="s">
        <v>2326</v>
      </c>
      <c r="C1056" s="263"/>
      <c r="D1056" s="282"/>
      <c r="E1056" s="834"/>
      <c r="F1056" s="292"/>
    </row>
    <row r="1057" spans="1:8" s="256" customFormat="1" ht="15" x14ac:dyDescent="0.25">
      <c r="A1057" s="762"/>
      <c r="B1057" s="763" t="s">
        <v>2327</v>
      </c>
      <c r="C1057" s="263"/>
      <c r="D1057" s="282"/>
      <c r="E1057" s="834"/>
      <c r="F1057" s="292"/>
    </row>
    <row r="1058" spans="1:8" s="256" customFormat="1" ht="15" x14ac:dyDescent="0.25">
      <c r="A1058" s="762"/>
      <c r="B1058" s="763" t="s">
        <v>2328</v>
      </c>
      <c r="C1058" s="263"/>
      <c r="D1058" s="282"/>
      <c r="E1058" s="834"/>
      <c r="F1058" s="292"/>
    </row>
    <row r="1059" spans="1:8" s="256" customFormat="1" x14ac:dyDescent="0.2">
      <c r="A1059" s="762"/>
      <c r="B1059" s="763" t="s">
        <v>2329</v>
      </c>
      <c r="C1059" s="263" t="s">
        <v>2330</v>
      </c>
      <c r="D1059" s="282">
        <v>1</v>
      </c>
      <c r="E1059" s="833"/>
      <c r="F1059" s="278">
        <f>+E1059*D1059</f>
        <v>0</v>
      </c>
    </row>
    <row r="1060" spans="1:8" s="256" customFormat="1" ht="15" x14ac:dyDescent="0.25">
      <c r="A1060" s="762"/>
      <c r="B1060" s="763"/>
      <c r="C1060" s="263"/>
      <c r="D1060" s="282"/>
      <c r="E1060" s="834"/>
      <c r="F1060" s="292"/>
    </row>
    <row r="1061" spans="1:8" s="256" customFormat="1" ht="57.75" customHeight="1" x14ac:dyDescent="0.25">
      <c r="A1061" s="271">
        <f>MAX($A$7:A1060)+1</f>
        <v>136</v>
      </c>
      <c r="B1061" s="763" t="s">
        <v>2331</v>
      </c>
      <c r="C1061" s="263"/>
      <c r="D1061" s="282"/>
      <c r="E1061" s="834"/>
      <c r="F1061" s="292"/>
    </row>
    <row r="1062" spans="1:8" s="256" customFormat="1" ht="66.75" customHeight="1" x14ac:dyDescent="0.25">
      <c r="A1062" s="762"/>
      <c r="B1062" s="763" t="s">
        <v>3224</v>
      </c>
      <c r="C1062" s="263"/>
      <c r="D1062" s="282"/>
      <c r="E1062" s="834"/>
      <c r="F1062" s="292"/>
    </row>
    <row r="1063" spans="1:8" s="256" customFormat="1" ht="55.5" customHeight="1" x14ac:dyDescent="0.25">
      <c r="A1063" s="762"/>
      <c r="B1063" s="763" t="s">
        <v>3225</v>
      </c>
      <c r="C1063" s="263"/>
      <c r="D1063" s="282"/>
      <c r="E1063" s="834"/>
      <c r="F1063" s="292"/>
    </row>
    <row r="1064" spans="1:8" s="256" customFormat="1" ht="39" customHeight="1" x14ac:dyDescent="0.25">
      <c r="A1064" s="762"/>
      <c r="B1064" s="763" t="s">
        <v>3226</v>
      </c>
      <c r="C1064" s="263"/>
      <c r="D1064" s="282"/>
      <c r="E1064" s="834"/>
      <c r="F1064" s="292"/>
    </row>
    <row r="1065" spans="1:8" s="256" customFormat="1" ht="15" x14ac:dyDescent="0.25">
      <c r="A1065" s="762"/>
      <c r="B1065" s="763" t="s">
        <v>2332</v>
      </c>
      <c r="C1065" s="263"/>
      <c r="D1065" s="282"/>
      <c r="E1065" s="834"/>
      <c r="F1065" s="292"/>
    </row>
    <row r="1066" spans="1:8" s="256" customFormat="1" x14ac:dyDescent="0.2">
      <c r="A1066" s="762"/>
      <c r="B1066" s="763" t="s">
        <v>2333</v>
      </c>
      <c r="C1066" s="263" t="s">
        <v>2003</v>
      </c>
      <c r="D1066" s="282">
        <v>149</v>
      </c>
      <c r="E1066" s="833"/>
      <c r="F1066" s="278">
        <f>+E1066*D1066</f>
        <v>0</v>
      </c>
    </row>
    <row r="1067" spans="1:8" s="256" customFormat="1" x14ac:dyDescent="0.2">
      <c r="A1067" s="762"/>
      <c r="B1067" s="763" t="s">
        <v>2334</v>
      </c>
      <c r="C1067" s="263" t="s">
        <v>2003</v>
      </c>
      <c r="D1067" s="282">
        <v>148</v>
      </c>
      <c r="E1067" s="833"/>
      <c r="F1067" s="278">
        <f>+E1067*D1067</f>
        <v>0</v>
      </c>
    </row>
    <row r="1068" spans="1:8" s="256" customFormat="1" x14ac:dyDescent="0.2">
      <c r="A1068" s="762"/>
      <c r="B1068" s="763" t="s">
        <v>2335</v>
      </c>
      <c r="C1068" s="263" t="s">
        <v>2003</v>
      </c>
      <c r="D1068" s="282">
        <v>28</v>
      </c>
      <c r="E1068" s="833"/>
      <c r="F1068" s="278">
        <f>+E1068*D1068</f>
        <v>0</v>
      </c>
    </row>
    <row r="1069" spans="1:8" s="256" customFormat="1" x14ac:dyDescent="0.2">
      <c r="A1069" s="762"/>
      <c r="B1069" s="763" t="s">
        <v>2336</v>
      </c>
      <c r="C1069" s="263" t="s">
        <v>2003</v>
      </c>
      <c r="D1069" s="282">
        <v>24</v>
      </c>
      <c r="E1069" s="833"/>
      <c r="F1069" s="278">
        <f>+E1069*D1069</f>
        <v>0</v>
      </c>
    </row>
    <row r="1070" spans="1:8" s="256" customFormat="1" x14ac:dyDescent="0.2">
      <c r="A1070" s="762"/>
      <c r="B1070" s="763" t="s">
        <v>2337</v>
      </c>
      <c r="C1070" s="263" t="s">
        <v>2003</v>
      </c>
      <c r="D1070" s="282">
        <v>74</v>
      </c>
      <c r="E1070" s="833"/>
      <c r="F1070" s="278">
        <f>+E1070*D1070</f>
        <v>0</v>
      </c>
      <c r="H1070" s="257"/>
    </row>
    <row r="1071" spans="1:8" s="256" customFormat="1" ht="15" x14ac:dyDescent="0.25">
      <c r="A1071" s="762"/>
      <c r="B1071" s="763"/>
      <c r="C1071" s="263"/>
      <c r="D1071" s="282"/>
      <c r="E1071" s="834"/>
      <c r="F1071" s="292"/>
    </row>
    <row r="1072" spans="1:8" s="256" customFormat="1" ht="66" customHeight="1" x14ac:dyDescent="0.25">
      <c r="A1072" s="271">
        <f>MAX($A$7:A1071)+1</f>
        <v>137</v>
      </c>
      <c r="B1072" s="763" t="s">
        <v>3227</v>
      </c>
      <c r="C1072" s="263"/>
      <c r="D1072" s="282"/>
      <c r="E1072" s="834"/>
      <c r="F1072" s="292"/>
    </row>
    <row r="1073" spans="1:6" s="256" customFormat="1" ht="66" customHeight="1" x14ac:dyDescent="0.25">
      <c r="A1073" s="271"/>
      <c r="B1073" s="763" t="s">
        <v>3228</v>
      </c>
      <c r="C1073" s="263"/>
      <c r="D1073" s="282"/>
      <c r="E1073" s="834"/>
      <c r="F1073" s="292"/>
    </row>
    <row r="1074" spans="1:6" s="256" customFormat="1" ht="39.75" customHeight="1" x14ac:dyDescent="0.25">
      <c r="A1074" s="271"/>
      <c r="B1074" s="763" t="s">
        <v>3229</v>
      </c>
      <c r="C1074" s="263"/>
      <c r="D1074" s="282"/>
      <c r="E1074" s="834"/>
      <c r="F1074" s="292"/>
    </row>
    <row r="1075" spans="1:6" s="256" customFormat="1" ht="15" x14ac:dyDescent="0.25">
      <c r="A1075" s="762"/>
      <c r="B1075" s="763" t="s">
        <v>2169</v>
      </c>
      <c r="C1075" s="263"/>
      <c r="D1075" s="282"/>
      <c r="E1075" s="834"/>
      <c r="F1075" s="292"/>
    </row>
    <row r="1076" spans="1:6" s="256" customFormat="1" ht="81" customHeight="1" x14ac:dyDescent="0.25">
      <c r="A1076" s="762"/>
      <c r="B1076" s="763" t="s">
        <v>2170</v>
      </c>
      <c r="C1076" s="263"/>
      <c r="D1076" s="282"/>
      <c r="E1076" s="834"/>
      <c r="F1076" s="292"/>
    </row>
    <row r="1077" spans="1:6" s="256" customFormat="1" x14ac:dyDescent="0.2">
      <c r="A1077" s="762"/>
      <c r="B1077" s="763" t="s">
        <v>2338</v>
      </c>
      <c r="C1077" s="263" t="s">
        <v>2003</v>
      </c>
      <c r="D1077" s="282">
        <v>236</v>
      </c>
      <c r="E1077" s="833"/>
      <c r="F1077" s="278">
        <f>+E1077*D1077</f>
        <v>0</v>
      </c>
    </row>
    <row r="1078" spans="1:6" s="256" customFormat="1" x14ac:dyDescent="0.2">
      <c r="A1078" s="762"/>
      <c r="B1078" s="763" t="s">
        <v>2339</v>
      </c>
      <c r="C1078" s="263" t="s">
        <v>2003</v>
      </c>
      <c r="D1078" s="282">
        <v>49</v>
      </c>
      <c r="E1078" s="833"/>
      <c r="F1078" s="278">
        <f>+E1078*D1078</f>
        <v>0</v>
      </c>
    </row>
    <row r="1079" spans="1:6" s="256" customFormat="1" ht="15" x14ac:dyDescent="0.25">
      <c r="A1079" s="762"/>
      <c r="B1079" s="763"/>
      <c r="C1079" s="263"/>
      <c r="D1079" s="282"/>
      <c r="E1079" s="834"/>
      <c r="F1079" s="292"/>
    </row>
    <row r="1080" spans="1:6" s="256" customFormat="1" ht="54" customHeight="1" x14ac:dyDescent="0.25">
      <c r="A1080" s="271">
        <f>MAX($A$7:A1079)+1</f>
        <v>138</v>
      </c>
      <c r="B1080" s="763" t="s">
        <v>2340</v>
      </c>
      <c r="C1080" s="263"/>
      <c r="D1080" s="282"/>
      <c r="E1080" s="834"/>
      <c r="F1080" s="292"/>
    </row>
    <row r="1081" spans="1:6" s="256" customFormat="1" ht="28.5" x14ac:dyDescent="0.25">
      <c r="A1081" s="762"/>
      <c r="B1081" s="763" t="s">
        <v>2341</v>
      </c>
      <c r="C1081" s="263"/>
      <c r="D1081" s="282"/>
      <c r="E1081" s="834"/>
      <c r="F1081" s="292"/>
    </row>
    <row r="1082" spans="1:6" s="256" customFormat="1" ht="68.25" customHeight="1" x14ac:dyDescent="0.25">
      <c r="A1082" s="762"/>
      <c r="B1082" s="763" t="s">
        <v>2342</v>
      </c>
      <c r="C1082" s="263"/>
      <c r="D1082" s="282"/>
      <c r="E1082" s="834"/>
      <c r="F1082" s="292"/>
    </row>
    <row r="1083" spans="1:6" s="256" customFormat="1" ht="15" x14ac:dyDescent="0.25">
      <c r="A1083" s="762"/>
      <c r="B1083" s="763" t="s">
        <v>2343</v>
      </c>
      <c r="C1083" s="263"/>
      <c r="D1083" s="282"/>
      <c r="E1083" s="834"/>
      <c r="F1083" s="292"/>
    </row>
    <row r="1084" spans="1:6" s="256" customFormat="1" ht="15" x14ac:dyDescent="0.25">
      <c r="A1084" s="762"/>
      <c r="B1084" s="763" t="s">
        <v>2344</v>
      </c>
      <c r="C1084" s="263"/>
      <c r="D1084" s="282"/>
      <c r="E1084" s="834"/>
      <c r="F1084" s="292"/>
    </row>
    <row r="1085" spans="1:6" s="256" customFormat="1" x14ac:dyDescent="0.2">
      <c r="A1085" s="762"/>
      <c r="B1085" s="763" t="s">
        <v>2338</v>
      </c>
      <c r="C1085" s="263" t="s">
        <v>2003</v>
      </c>
      <c r="D1085" s="282">
        <v>236</v>
      </c>
      <c r="E1085" s="833"/>
      <c r="F1085" s="278">
        <f>+E1085*D1085</f>
        <v>0</v>
      </c>
    </row>
    <row r="1086" spans="1:6" s="256" customFormat="1" x14ac:dyDescent="0.2">
      <c r="A1086" s="762"/>
      <c r="B1086" s="763" t="s">
        <v>2339</v>
      </c>
      <c r="C1086" s="263" t="s">
        <v>2003</v>
      </c>
      <c r="D1086" s="282">
        <v>49</v>
      </c>
      <c r="E1086" s="833"/>
      <c r="F1086" s="278">
        <f>+E1086*D1086</f>
        <v>0</v>
      </c>
    </row>
    <row r="1087" spans="1:6" s="256" customFormat="1" ht="15" x14ac:dyDescent="0.25">
      <c r="A1087" s="762"/>
      <c r="B1087" s="763" t="s">
        <v>2345</v>
      </c>
      <c r="C1087" s="263"/>
      <c r="D1087" s="282"/>
      <c r="E1087" s="834"/>
      <c r="F1087" s="292"/>
    </row>
    <row r="1088" spans="1:6" s="256" customFormat="1" x14ac:dyDescent="0.2">
      <c r="A1088" s="762"/>
      <c r="B1088" s="763" t="s">
        <v>2333</v>
      </c>
      <c r="C1088" s="263" t="s">
        <v>2003</v>
      </c>
      <c r="D1088" s="282">
        <v>35</v>
      </c>
      <c r="E1088" s="833"/>
      <c r="F1088" s="278">
        <f>+E1088*D1088</f>
        <v>0</v>
      </c>
    </row>
    <row r="1089" spans="1:6" s="256" customFormat="1" x14ac:dyDescent="0.2">
      <c r="A1089" s="762"/>
      <c r="B1089" s="763" t="s">
        <v>2334</v>
      </c>
      <c r="C1089" s="263" t="s">
        <v>2003</v>
      </c>
      <c r="D1089" s="282">
        <v>85</v>
      </c>
      <c r="E1089" s="833"/>
      <c r="F1089" s="278">
        <f>+E1089*D1089</f>
        <v>0</v>
      </c>
    </row>
    <row r="1090" spans="1:6" s="256" customFormat="1" x14ac:dyDescent="0.2">
      <c r="A1090" s="762"/>
      <c r="B1090" s="763" t="s">
        <v>2335</v>
      </c>
      <c r="C1090" s="263" t="s">
        <v>2003</v>
      </c>
      <c r="D1090" s="282">
        <v>28</v>
      </c>
      <c r="E1090" s="833"/>
      <c r="F1090" s="278">
        <f>+E1090*D1090</f>
        <v>0</v>
      </c>
    </row>
    <row r="1091" spans="1:6" s="256" customFormat="1" x14ac:dyDescent="0.2">
      <c r="A1091" s="762"/>
      <c r="B1091" s="763" t="s">
        <v>2336</v>
      </c>
      <c r="C1091" s="263" t="s">
        <v>2003</v>
      </c>
      <c r="D1091" s="282">
        <v>12</v>
      </c>
      <c r="E1091" s="833"/>
      <c r="F1091" s="278">
        <f>+E1091*D1091</f>
        <v>0</v>
      </c>
    </row>
    <row r="1092" spans="1:6" s="256" customFormat="1" x14ac:dyDescent="0.2">
      <c r="A1092" s="762"/>
      <c r="B1092" s="763" t="s">
        <v>2337</v>
      </c>
      <c r="C1092" s="263" t="s">
        <v>2003</v>
      </c>
      <c r="D1092" s="282">
        <v>74</v>
      </c>
      <c r="E1092" s="833"/>
      <c r="F1092" s="278">
        <f>+E1092*D1092</f>
        <v>0</v>
      </c>
    </row>
    <row r="1093" spans="1:6" s="256" customFormat="1" ht="15" x14ac:dyDescent="0.25">
      <c r="A1093" s="762"/>
      <c r="B1093" s="763" t="s">
        <v>2346</v>
      </c>
      <c r="C1093" s="263"/>
      <c r="D1093" s="282"/>
      <c r="E1093" s="834"/>
      <c r="F1093" s="292"/>
    </row>
    <row r="1094" spans="1:6" s="256" customFormat="1" x14ac:dyDescent="0.2">
      <c r="A1094" s="762"/>
      <c r="B1094" s="763" t="s">
        <v>2347</v>
      </c>
      <c r="C1094" s="263" t="s">
        <v>2003</v>
      </c>
      <c r="D1094" s="282">
        <v>114</v>
      </c>
      <c r="E1094" s="833"/>
      <c r="F1094" s="278">
        <f>+E1094*D1094</f>
        <v>0</v>
      </c>
    </row>
    <row r="1095" spans="1:6" s="256" customFormat="1" ht="15" x14ac:dyDescent="0.25">
      <c r="A1095" s="762"/>
      <c r="B1095" s="763" t="s">
        <v>2348</v>
      </c>
      <c r="C1095" s="263"/>
      <c r="D1095" s="282"/>
      <c r="E1095" s="834"/>
      <c r="F1095" s="292"/>
    </row>
    <row r="1096" spans="1:6" s="256" customFormat="1" x14ac:dyDescent="0.2">
      <c r="A1096" s="762"/>
      <c r="B1096" s="763" t="s">
        <v>2334</v>
      </c>
      <c r="C1096" s="263" t="s">
        <v>2003</v>
      </c>
      <c r="D1096" s="282">
        <v>63</v>
      </c>
      <c r="E1096" s="833"/>
      <c r="F1096" s="278">
        <f>+E1096*D1096</f>
        <v>0</v>
      </c>
    </row>
    <row r="1097" spans="1:6" s="256" customFormat="1" x14ac:dyDescent="0.2">
      <c r="A1097" s="762"/>
      <c r="B1097" s="763" t="s">
        <v>2335</v>
      </c>
      <c r="C1097" s="263" t="s">
        <v>2003</v>
      </c>
      <c r="D1097" s="282">
        <v>28</v>
      </c>
      <c r="E1097" s="833"/>
      <c r="F1097" s="278">
        <f>+E1097*D1097</f>
        <v>0</v>
      </c>
    </row>
    <row r="1098" spans="1:6" s="256" customFormat="1" ht="15" x14ac:dyDescent="0.25">
      <c r="A1098" s="762"/>
      <c r="B1098" s="763" t="s">
        <v>2349</v>
      </c>
      <c r="C1098" s="263"/>
      <c r="D1098" s="282"/>
      <c r="E1098" s="834"/>
      <c r="F1098" s="292"/>
    </row>
    <row r="1099" spans="1:6" s="256" customFormat="1" x14ac:dyDescent="0.2">
      <c r="A1099" s="762"/>
      <c r="B1099" s="763" t="s">
        <v>2336</v>
      </c>
      <c r="C1099" s="263" t="s">
        <v>2003</v>
      </c>
      <c r="D1099" s="282">
        <v>12</v>
      </c>
      <c r="E1099" s="833"/>
      <c r="F1099" s="278">
        <f>+E1099*D1099</f>
        <v>0</v>
      </c>
    </row>
    <row r="1100" spans="1:6" s="256" customFormat="1" ht="15" x14ac:dyDescent="0.25">
      <c r="A1100" s="762"/>
      <c r="B1100" s="763"/>
      <c r="C1100" s="263"/>
      <c r="D1100" s="282"/>
      <c r="E1100" s="834"/>
      <c r="F1100" s="292"/>
    </row>
    <row r="1101" spans="1:6" s="256" customFormat="1" ht="78.75" customHeight="1" x14ac:dyDescent="0.25">
      <c r="A1101" s="271">
        <f>MAX($A$7:A1100)+1</f>
        <v>139</v>
      </c>
      <c r="B1101" s="763" t="s">
        <v>2350</v>
      </c>
      <c r="C1101" s="263"/>
      <c r="D1101" s="282"/>
      <c r="E1101" s="834"/>
      <c r="F1101" s="292"/>
    </row>
    <row r="1102" spans="1:6" s="256" customFormat="1" ht="15" x14ac:dyDescent="0.25">
      <c r="A1102" s="762"/>
      <c r="B1102" s="763" t="s">
        <v>2351</v>
      </c>
      <c r="C1102" s="263"/>
      <c r="D1102" s="282"/>
      <c r="E1102" s="834"/>
      <c r="F1102" s="292"/>
    </row>
    <row r="1103" spans="1:6" s="256" customFormat="1" x14ac:dyDescent="0.2">
      <c r="A1103" s="762"/>
      <c r="B1103" s="763" t="s">
        <v>2352</v>
      </c>
      <c r="C1103" s="263" t="s">
        <v>119</v>
      </c>
      <c r="D1103" s="282">
        <v>11</v>
      </c>
      <c r="E1103" s="833"/>
      <c r="F1103" s="278">
        <f>+E1103*D1103</f>
        <v>0</v>
      </c>
    </row>
    <row r="1104" spans="1:6" s="256" customFormat="1" ht="15" x14ac:dyDescent="0.25">
      <c r="A1104" s="762"/>
      <c r="B1104" s="763"/>
      <c r="C1104" s="263"/>
      <c r="D1104" s="282"/>
      <c r="E1104" s="834"/>
      <c r="F1104" s="292"/>
    </row>
    <row r="1105" spans="1:6" s="256" customFormat="1" ht="78" customHeight="1" x14ac:dyDescent="0.25">
      <c r="A1105" s="271">
        <f>MAX($A$7:A1104)+1</f>
        <v>140</v>
      </c>
      <c r="B1105" s="763" t="s">
        <v>2353</v>
      </c>
      <c r="C1105" s="263"/>
      <c r="D1105" s="282"/>
      <c r="E1105" s="834"/>
      <c r="F1105" s="292"/>
    </row>
    <row r="1106" spans="1:6" s="256" customFormat="1" ht="29.25" customHeight="1" x14ac:dyDescent="0.25">
      <c r="A1106" s="762"/>
      <c r="B1106" s="763" t="s">
        <v>2354</v>
      </c>
      <c r="C1106" s="263"/>
      <c r="D1106" s="282"/>
      <c r="E1106" s="834"/>
      <c r="F1106" s="292"/>
    </row>
    <row r="1107" spans="1:6" s="256" customFormat="1" x14ac:dyDescent="0.2">
      <c r="A1107" s="762"/>
      <c r="B1107" s="763" t="s">
        <v>2355</v>
      </c>
      <c r="C1107" s="263" t="s">
        <v>119</v>
      </c>
      <c r="D1107" s="282">
        <v>1</v>
      </c>
      <c r="E1107" s="833"/>
      <c r="F1107" s="278">
        <f>+E1107*D1107</f>
        <v>0</v>
      </c>
    </row>
    <row r="1108" spans="1:6" s="256" customFormat="1" x14ac:dyDescent="0.2">
      <c r="A1108" s="762"/>
      <c r="B1108" s="763" t="s">
        <v>2356</v>
      </c>
      <c r="C1108" s="263" t="s">
        <v>119</v>
      </c>
      <c r="D1108" s="282">
        <v>1</v>
      </c>
      <c r="E1108" s="833"/>
      <c r="F1108" s="278">
        <f>+E1108*D1108</f>
        <v>0</v>
      </c>
    </row>
    <row r="1109" spans="1:6" s="256" customFormat="1" ht="15" x14ac:dyDescent="0.25">
      <c r="A1109" s="762"/>
      <c r="B1109" s="763"/>
      <c r="C1109" s="263"/>
      <c r="D1109" s="282"/>
      <c r="E1109" s="834"/>
      <c r="F1109" s="292"/>
    </row>
    <row r="1110" spans="1:6" s="256" customFormat="1" ht="27" customHeight="1" x14ac:dyDescent="0.25">
      <c r="A1110" s="271">
        <f>MAX($A$7:A1109)+1</f>
        <v>141</v>
      </c>
      <c r="B1110" s="763" t="s">
        <v>2357</v>
      </c>
      <c r="C1110" s="263"/>
      <c r="D1110" s="282"/>
      <c r="E1110" s="834"/>
      <c r="F1110" s="292"/>
    </row>
    <row r="1111" spans="1:6" s="256" customFormat="1" x14ac:dyDescent="0.2">
      <c r="A1111" s="762"/>
      <c r="B1111" s="763" t="s">
        <v>2358</v>
      </c>
      <c r="C1111" s="263" t="s">
        <v>2003</v>
      </c>
      <c r="D1111" s="282">
        <v>6</v>
      </c>
      <c r="E1111" s="833"/>
      <c r="F1111" s="278">
        <f>+E1111*D1111</f>
        <v>0</v>
      </c>
    </row>
    <row r="1112" spans="1:6" s="256" customFormat="1" x14ac:dyDescent="0.2">
      <c r="A1112" s="762"/>
      <c r="B1112" s="763" t="s">
        <v>2359</v>
      </c>
      <c r="C1112" s="263" t="s">
        <v>2003</v>
      </c>
      <c r="D1112" s="282">
        <v>44</v>
      </c>
      <c r="E1112" s="833"/>
      <c r="F1112" s="278">
        <f>+E1112*D1112</f>
        <v>0</v>
      </c>
    </row>
    <row r="1113" spans="1:6" s="256" customFormat="1" x14ac:dyDescent="0.2">
      <c r="A1113" s="762"/>
      <c r="B1113" s="763" t="s">
        <v>2360</v>
      </c>
      <c r="C1113" s="263" t="s">
        <v>2003</v>
      </c>
      <c r="D1113" s="282">
        <v>72</v>
      </c>
      <c r="E1113" s="833"/>
      <c r="F1113" s="278">
        <f>+E1113*D1113</f>
        <v>0</v>
      </c>
    </row>
    <row r="1114" spans="1:6" s="256" customFormat="1" x14ac:dyDescent="0.2">
      <c r="A1114" s="762"/>
      <c r="B1114" s="763" t="s">
        <v>2361</v>
      </c>
      <c r="C1114" s="263" t="s">
        <v>2003</v>
      </c>
      <c r="D1114" s="282">
        <v>24</v>
      </c>
      <c r="E1114" s="833"/>
      <c r="F1114" s="278">
        <f>+E1114*D1114</f>
        <v>0</v>
      </c>
    </row>
    <row r="1115" spans="1:6" s="256" customFormat="1" x14ac:dyDescent="0.2">
      <c r="A1115" s="762"/>
      <c r="B1115" s="763" t="s">
        <v>2362</v>
      </c>
      <c r="C1115" s="263" t="s">
        <v>2003</v>
      </c>
      <c r="D1115" s="282">
        <v>32</v>
      </c>
      <c r="E1115" s="833"/>
      <c r="F1115" s="278">
        <f>+E1115*D1115</f>
        <v>0</v>
      </c>
    </row>
    <row r="1116" spans="1:6" s="256" customFormat="1" ht="15" x14ac:dyDescent="0.25">
      <c r="A1116" s="762"/>
      <c r="B1116" s="763"/>
      <c r="C1116" s="263"/>
      <c r="D1116" s="282"/>
      <c r="E1116" s="834"/>
      <c r="F1116" s="292"/>
    </row>
    <row r="1117" spans="1:6" s="256" customFormat="1" ht="69" customHeight="1" x14ac:dyDescent="0.25">
      <c r="A1117" s="271">
        <f>MAX($A$7:A1116)+1</f>
        <v>142</v>
      </c>
      <c r="B1117" s="763" t="s">
        <v>2040</v>
      </c>
      <c r="C1117" s="263"/>
      <c r="D1117" s="282"/>
      <c r="E1117" s="834"/>
      <c r="F1117" s="292"/>
    </row>
    <row r="1118" spans="1:6" s="256" customFormat="1" x14ac:dyDescent="0.2">
      <c r="A1118" s="762"/>
      <c r="B1118" s="763" t="s">
        <v>2363</v>
      </c>
      <c r="C1118" s="263" t="s">
        <v>119</v>
      </c>
      <c r="D1118" s="282">
        <v>3</v>
      </c>
      <c r="E1118" s="833"/>
      <c r="F1118" s="278">
        <f>+E1118*D1118</f>
        <v>0</v>
      </c>
    </row>
    <row r="1119" spans="1:6" s="256" customFormat="1" ht="15" x14ac:dyDescent="0.25">
      <c r="A1119" s="762"/>
      <c r="B1119" s="763"/>
      <c r="C1119" s="263"/>
      <c r="D1119" s="282"/>
      <c r="E1119" s="834"/>
      <c r="F1119" s="292"/>
    </row>
    <row r="1120" spans="1:6" s="256" customFormat="1" ht="46.5" customHeight="1" x14ac:dyDescent="0.2">
      <c r="A1120" s="271">
        <f>MAX($A$7:A1119)+1</f>
        <v>143</v>
      </c>
      <c r="B1120" s="763" t="s">
        <v>2364</v>
      </c>
      <c r="C1120" s="263" t="s">
        <v>0</v>
      </c>
      <c r="D1120" s="282">
        <v>25</v>
      </c>
      <c r="E1120" s="833"/>
      <c r="F1120" s="278">
        <f>+E1120*D1120</f>
        <v>0</v>
      </c>
    </row>
    <row r="1121" spans="1:6" s="256" customFormat="1" ht="15" x14ac:dyDescent="0.25">
      <c r="A1121" s="762"/>
      <c r="B1121" s="763"/>
      <c r="C1121" s="263"/>
      <c r="D1121" s="282"/>
      <c r="E1121" s="834"/>
      <c r="F1121" s="292"/>
    </row>
    <row r="1122" spans="1:6" s="256" customFormat="1" ht="15" x14ac:dyDescent="0.25">
      <c r="A1122" s="762"/>
      <c r="B1122" s="793" t="s">
        <v>2365</v>
      </c>
      <c r="C1122" s="263"/>
      <c r="D1122" s="282"/>
      <c r="E1122" s="834"/>
      <c r="F1122" s="292"/>
    </row>
    <row r="1123" spans="1:6" s="256" customFormat="1" ht="15" x14ac:dyDescent="0.25">
      <c r="A1123" s="762"/>
      <c r="B1123" s="793"/>
      <c r="C1123" s="263"/>
      <c r="D1123" s="282"/>
      <c r="E1123" s="834"/>
      <c r="F1123" s="292"/>
    </row>
    <row r="1124" spans="1:6" s="256" customFormat="1" ht="54.75" customHeight="1" x14ac:dyDescent="0.25">
      <c r="A1124" s="271">
        <f>MAX($A$7:A1123)+1</f>
        <v>144</v>
      </c>
      <c r="B1124" s="763" t="s">
        <v>3230</v>
      </c>
      <c r="C1124" s="263"/>
      <c r="D1124" s="282"/>
      <c r="E1124" s="834"/>
      <c r="F1124" s="292"/>
    </row>
    <row r="1125" spans="1:6" s="256" customFormat="1" ht="65.25" customHeight="1" x14ac:dyDescent="0.25">
      <c r="A1125" s="271"/>
      <c r="B1125" s="763" t="s">
        <v>3231</v>
      </c>
      <c r="C1125" s="263"/>
      <c r="D1125" s="282"/>
      <c r="E1125" s="834"/>
      <c r="F1125" s="292"/>
    </row>
    <row r="1126" spans="1:6" s="256" customFormat="1" ht="58.5" customHeight="1" x14ac:dyDescent="0.25">
      <c r="A1126" s="271"/>
      <c r="B1126" s="763" t="s">
        <v>3232</v>
      </c>
      <c r="C1126" s="263"/>
      <c r="D1126" s="282"/>
      <c r="E1126" s="834"/>
      <c r="F1126" s="292"/>
    </row>
    <row r="1127" spans="1:6" s="256" customFormat="1" ht="15" x14ac:dyDescent="0.25">
      <c r="A1127" s="762"/>
      <c r="B1127" s="763" t="s">
        <v>2366</v>
      </c>
      <c r="C1127" s="263"/>
      <c r="D1127" s="282"/>
      <c r="E1127" s="834"/>
      <c r="F1127" s="292"/>
    </row>
    <row r="1128" spans="1:6" s="256" customFormat="1" ht="15.75" x14ac:dyDescent="0.25">
      <c r="A1128" s="762"/>
      <c r="B1128" s="763" t="s">
        <v>2367</v>
      </c>
      <c r="C1128" s="263"/>
      <c r="D1128" s="282"/>
      <c r="E1128" s="834"/>
      <c r="F1128" s="292"/>
    </row>
    <row r="1129" spans="1:6" s="256" customFormat="1" ht="15" x14ac:dyDescent="0.25">
      <c r="A1129" s="762"/>
      <c r="B1129" s="763" t="s">
        <v>2368</v>
      </c>
      <c r="C1129" s="263"/>
      <c r="D1129" s="282"/>
      <c r="E1129" s="834"/>
      <c r="F1129" s="292"/>
    </row>
    <row r="1130" spans="1:6" s="256" customFormat="1" ht="15.75" x14ac:dyDescent="0.25">
      <c r="A1130" s="762"/>
      <c r="B1130" s="763" t="s">
        <v>2369</v>
      </c>
      <c r="C1130" s="263"/>
      <c r="D1130" s="282"/>
      <c r="E1130" s="834"/>
      <c r="F1130" s="292"/>
    </row>
    <row r="1131" spans="1:6" s="256" customFormat="1" ht="15" x14ac:dyDescent="0.25">
      <c r="A1131" s="762"/>
      <c r="B1131" s="763" t="s">
        <v>2370</v>
      </c>
      <c r="C1131" s="263"/>
      <c r="D1131" s="282"/>
      <c r="E1131" s="834"/>
      <c r="F1131" s="292"/>
    </row>
    <row r="1132" spans="1:6" s="256" customFormat="1" ht="15" x14ac:dyDescent="0.25">
      <c r="A1132" s="762"/>
      <c r="B1132" s="763" t="s">
        <v>2371</v>
      </c>
      <c r="C1132" s="263"/>
      <c r="D1132" s="282"/>
      <c r="E1132" s="834"/>
      <c r="F1132" s="292"/>
    </row>
    <row r="1133" spans="1:6" s="256" customFormat="1" ht="15" x14ac:dyDescent="0.25">
      <c r="A1133" s="762"/>
      <c r="B1133" s="763" t="s">
        <v>2372</v>
      </c>
      <c r="C1133" s="263"/>
      <c r="D1133" s="282"/>
      <c r="E1133" s="834"/>
      <c r="F1133" s="292"/>
    </row>
    <row r="1134" spans="1:6" s="256" customFormat="1" ht="45" customHeight="1" x14ac:dyDescent="0.25">
      <c r="A1134" s="762"/>
      <c r="B1134" s="763" t="s">
        <v>2373</v>
      </c>
      <c r="C1134" s="263"/>
      <c r="D1134" s="282"/>
      <c r="E1134" s="834"/>
      <c r="F1134" s="292"/>
    </row>
    <row r="1135" spans="1:6" s="256" customFormat="1" ht="15" x14ac:dyDescent="0.25">
      <c r="A1135" s="762"/>
      <c r="B1135" s="763" t="s">
        <v>2374</v>
      </c>
      <c r="C1135" s="263"/>
      <c r="D1135" s="282"/>
      <c r="E1135" s="834"/>
      <c r="F1135" s="292"/>
    </row>
    <row r="1136" spans="1:6" s="256" customFormat="1" ht="48" customHeight="1" x14ac:dyDescent="0.25">
      <c r="A1136" s="762"/>
      <c r="B1136" s="763" t="s">
        <v>2375</v>
      </c>
      <c r="C1136" s="263"/>
      <c r="D1136" s="282"/>
      <c r="E1136" s="834"/>
      <c r="F1136" s="292"/>
    </row>
    <row r="1137" spans="1:6" s="256" customFormat="1" ht="15" x14ac:dyDescent="0.25">
      <c r="A1137" s="762"/>
      <c r="B1137" s="763" t="s">
        <v>2376</v>
      </c>
      <c r="C1137" s="263"/>
      <c r="D1137" s="282"/>
      <c r="E1137" s="834"/>
      <c r="F1137" s="292"/>
    </row>
    <row r="1138" spans="1:6" s="256" customFormat="1" ht="15" x14ac:dyDescent="0.25">
      <c r="A1138" s="762"/>
      <c r="B1138" s="763" t="s">
        <v>2377</v>
      </c>
      <c r="C1138" s="263"/>
      <c r="D1138" s="282"/>
      <c r="E1138" s="834"/>
      <c r="F1138" s="292"/>
    </row>
    <row r="1139" spans="1:6" s="256" customFormat="1" ht="15" x14ac:dyDescent="0.25">
      <c r="A1139" s="762"/>
      <c r="B1139" s="763" t="s">
        <v>2378</v>
      </c>
      <c r="C1139" s="263"/>
      <c r="D1139" s="282"/>
      <c r="E1139" s="834"/>
      <c r="F1139" s="292"/>
    </row>
    <row r="1140" spans="1:6" s="256" customFormat="1" x14ac:dyDescent="0.2">
      <c r="A1140" s="762"/>
      <c r="B1140" s="763" t="s">
        <v>2379</v>
      </c>
      <c r="C1140" s="275" t="s">
        <v>1825</v>
      </c>
      <c r="D1140" s="283">
        <v>1</v>
      </c>
      <c r="E1140" s="833"/>
      <c r="F1140" s="278">
        <f>+E1140*D1140</f>
        <v>0</v>
      </c>
    </row>
    <row r="1141" spans="1:6" s="256" customFormat="1" ht="15" x14ac:dyDescent="0.25">
      <c r="A1141" s="762"/>
      <c r="B1141" s="763"/>
      <c r="C1141" s="263"/>
      <c r="D1141" s="282"/>
      <c r="E1141" s="834"/>
      <c r="F1141" s="292"/>
    </row>
    <row r="1142" spans="1:6" s="256" customFormat="1" ht="66" customHeight="1" x14ac:dyDescent="0.25">
      <c r="A1142" s="271">
        <f>MAX($A$7:A1141)+1</f>
        <v>145</v>
      </c>
      <c r="B1142" s="763" t="s">
        <v>3233</v>
      </c>
      <c r="C1142" s="263"/>
      <c r="D1142" s="282"/>
      <c r="E1142" s="834"/>
      <c r="F1142" s="292"/>
    </row>
    <row r="1143" spans="1:6" s="256" customFormat="1" ht="67.5" customHeight="1" x14ac:dyDescent="0.25">
      <c r="A1143" s="271"/>
      <c r="B1143" s="763" t="s">
        <v>3234</v>
      </c>
      <c r="C1143" s="263"/>
      <c r="D1143" s="282"/>
      <c r="E1143" s="834"/>
      <c r="F1143" s="292"/>
    </row>
    <row r="1144" spans="1:6" s="256" customFormat="1" ht="25.5" x14ac:dyDescent="0.25">
      <c r="A1144" s="271"/>
      <c r="B1144" s="763" t="s">
        <v>2413</v>
      </c>
      <c r="C1144" s="263"/>
      <c r="D1144" s="282"/>
      <c r="E1144" s="834"/>
      <c r="F1144" s="292"/>
    </row>
    <row r="1145" spans="1:6" s="256" customFormat="1" ht="15" x14ac:dyDescent="0.25">
      <c r="A1145" s="762"/>
      <c r="B1145" s="763" t="s">
        <v>2380</v>
      </c>
      <c r="C1145" s="263"/>
      <c r="D1145" s="282"/>
      <c r="E1145" s="834"/>
      <c r="F1145" s="292"/>
    </row>
    <row r="1146" spans="1:6" s="256" customFormat="1" ht="15" x14ac:dyDescent="0.25">
      <c r="A1146" s="762"/>
      <c r="B1146" s="763" t="s">
        <v>2381</v>
      </c>
      <c r="C1146" s="263"/>
      <c r="D1146" s="282"/>
      <c r="E1146" s="834"/>
      <c r="F1146" s="292"/>
    </row>
    <row r="1147" spans="1:6" s="256" customFormat="1" ht="15" x14ac:dyDescent="0.25">
      <c r="A1147" s="762"/>
      <c r="B1147" s="763" t="s">
        <v>2382</v>
      </c>
      <c r="C1147" s="263"/>
      <c r="D1147" s="282"/>
      <c r="E1147" s="834"/>
      <c r="F1147" s="292"/>
    </row>
    <row r="1148" spans="1:6" s="256" customFormat="1" x14ac:dyDescent="0.2">
      <c r="A1148" s="762"/>
      <c r="B1148" s="763" t="s">
        <v>1929</v>
      </c>
      <c r="C1148" s="263" t="s">
        <v>38</v>
      </c>
      <c r="D1148" s="282">
        <v>1</v>
      </c>
      <c r="E1148" s="833"/>
      <c r="F1148" s="278">
        <f>+E1148*D1148</f>
        <v>0</v>
      </c>
    </row>
    <row r="1149" spans="1:6" s="256" customFormat="1" ht="15" x14ac:dyDescent="0.25">
      <c r="A1149" s="762"/>
      <c r="B1149" s="763"/>
      <c r="C1149" s="263"/>
      <c r="D1149" s="282"/>
      <c r="E1149" s="834"/>
      <c r="F1149" s="292"/>
    </row>
    <row r="1150" spans="1:6" s="256" customFormat="1" ht="53.25" customHeight="1" x14ac:dyDescent="0.25">
      <c r="A1150" s="271">
        <f>MAX($A$7:A1149)+1</f>
        <v>146</v>
      </c>
      <c r="B1150" s="763" t="s">
        <v>3235</v>
      </c>
      <c r="C1150" s="263"/>
      <c r="D1150" s="282"/>
      <c r="E1150" s="834"/>
      <c r="F1150" s="292"/>
    </row>
    <row r="1151" spans="1:6" s="256" customFormat="1" ht="55.5" customHeight="1" x14ac:dyDescent="0.25">
      <c r="A1151" s="271"/>
      <c r="B1151" s="763" t="s">
        <v>3236</v>
      </c>
      <c r="C1151" s="263"/>
      <c r="D1151" s="282"/>
      <c r="E1151" s="834"/>
      <c r="F1151" s="292"/>
    </row>
    <row r="1152" spans="1:6" s="256" customFormat="1" ht="52.5" customHeight="1" x14ac:dyDescent="0.25">
      <c r="A1152" s="762"/>
      <c r="B1152" s="763" t="s">
        <v>2383</v>
      </c>
      <c r="C1152" s="263"/>
      <c r="D1152" s="282"/>
      <c r="E1152" s="834"/>
      <c r="F1152" s="292"/>
    </row>
    <row r="1153" spans="1:6" s="256" customFormat="1" ht="15" x14ac:dyDescent="0.25">
      <c r="A1153" s="762"/>
      <c r="B1153" s="763" t="s">
        <v>2384</v>
      </c>
      <c r="C1153" s="263"/>
      <c r="D1153" s="282"/>
      <c r="E1153" s="834"/>
      <c r="F1153" s="292"/>
    </row>
    <row r="1154" spans="1:6" s="256" customFormat="1" ht="15.75" x14ac:dyDescent="0.25">
      <c r="A1154" s="762"/>
      <c r="B1154" s="763" t="s">
        <v>2385</v>
      </c>
      <c r="C1154" s="263"/>
      <c r="D1154" s="282"/>
      <c r="E1154" s="834"/>
      <c r="F1154" s="292"/>
    </row>
    <row r="1155" spans="1:6" s="256" customFormat="1" ht="15.75" x14ac:dyDescent="0.25">
      <c r="A1155" s="762"/>
      <c r="B1155" s="763" t="s">
        <v>2386</v>
      </c>
      <c r="C1155" s="263"/>
      <c r="D1155" s="282"/>
      <c r="E1155" s="834"/>
      <c r="F1155" s="292"/>
    </row>
    <row r="1156" spans="1:6" s="256" customFormat="1" x14ac:dyDescent="0.2">
      <c r="A1156" s="762"/>
      <c r="B1156" s="763" t="s">
        <v>2387</v>
      </c>
      <c r="C1156" s="263" t="s">
        <v>119</v>
      </c>
      <c r="D1156" s="282">
        <v>1</v>
      </c>
      <c r="E1156" s="833"/>
      <c r="F1156" s="278">
        <f>+E1156*D1156</f>
        <v>0</v>
      </c>
    </row>
    <row r="1157" spans="1:6" s="256" customFormat="1" ht="15" x14ac:dyDescent="0.25">
      <c r="A1157" s="762"/>
      <c r="B1157" s="763"/>
      <c r="C1157" s="263"/>
      <c r="D1157" s="282"/>
      <c r="E1157" s="834"/>
      <c r="F1157" s="292"/>
    </row>
    <row r="1158" spans="1:6" s="256" customFormat="1" ht="81.75" customHeight="1" x14ac:dyDescent="0.25">
      <c r="A1158" s="271">
        <f>MAX($A$7:A1157)+1</f>
        <v>147</v>
      </c>
      <c r="B1158" s="763" t="s">
        <v>3237</v>
      </c>
      <c r="C1158" s="263"/>
      <c r="D1158" s="282"/>
      <c r="E1158" s="834"/>
      <c r="F1158" s="292"/>
    </row>
    <row r="1159" spans="1:6" s="256" customFormat="1" ht="67.5" customHeight="1" x14ac:dyDescent="0.25">
      <c r="A1159" s="271"/>
      <c r="B1159" s="763" t="s">
        <v>3238</v>
      </c>
      <c r="C1159" s="263"/>
      <c r="D1159" s="282"/>
      <c r="E1159" s="834"/>
      <c r="F1159" s="292"/>
    </row>
    <row r="1160" spans="1:6" s="256" customFormat="1" ht="27.75" customHeight="1" x14ac:dyDescent="0.25">
      <c r="A1160" s="271"/>
      <c r="B1160" s="763" t="s">
        <v>3239</v>
      </c>
      <c r="C1160" s="263"/>
      <c r="D1160" s="282"/>
      <c r="E1160" s="834"/>
      <c r="F1160" s="292"/>
    </row>
    <row r="1161" spans="1:6" s="256" customFormat="1" ht="15" x14ac:dyDescent="0.25">
      <c r="A1161" s="762"/>
      <c r="B1161" s="763" t="s">
        <v>2388</v>
      </c>
      <c r="C1161" s="263"/>
      <c r="D1161" s="282"/>
      <c r="E1161" s="834"/>
      <c r="F1161" s="292"/>
    </row>
    <row r="1162" spans="1:6" s="256" customFormat="1" ht="15.75" x14ac:dyDescent="0.25">
      <c r="A1162" s="762"/>
      <c r="B1162" s="763" t="s">
        <v>2389</v>
      </c>
      <c r="C1162" s="263"/>
      <c r="D1162" s="282"/>
      <c r="E1162" s="834"/>
      <c r="F1162" s="292"/>
    </row>
    <row r="1163" spans="1:6" s="256" customFormat="1" ht="15.75" x14ac:dyDescent="0.25">
      <c r="A1163" s="762"/>
      <c r="B1163" s="763" t="s">
        <v>2390</v>
      </c>
      <c r="C1163" s="263"/>
      <c r="D1163" s="282"/>
      <c r="E1163" s="834"/>
      <c r="F1163" s="292"/>
    </row>
    <row r="1164" spans="1:6" s="256" customFormat="1" ht="15" x14ac:dyDescent="0.25">
      <c r="A1164" s="762"/>
      <c r="B1164" s="763" t="s">
        <v>2391</v>
      </c>
      <c r="C1164" s="263"/>
      <c r="D1164" s="282"/>
      <c r="E1164" s="834"/>
      <c r="F1164" s="292"/>
    </row>
    <row r="1165" spans="1:6" s="256" customFormat="1" x14ac:dyDescent="0.2">
      <c r="A1165" s="762"/>
      <c r="B1165" s="763" t="s">
        <v>2392</v>
      </c>
      <c r="C1165" s="263" t="s">
        <v>119</v>
      </c>
      <c r="D1165" s="282">
        <v>1</v>
      </c>
      <c r="E1165" s="833"/>
      <c r="F1165" s="278">
        <f>+E1165*D1165</f>
        <v>0</v>
      </c>
    </row>
    <row r="1166" spans="1:6" s="256" customFormat="1" ht="15" x14ac:dyDescent="0.25">
      <c r="A1166" s="762"/>
      <c r="B1166" s="763" t="s">
        <v>1823</v>
      </c>
      <c r="C1166" s="263"/>
      <c r="D1166" s="282"/>
      <c r="E1166" s="834"/>
      <c r="F1166" s="292"/>
    </row>
    <row r="1167" spans="1:6" s="256" customFormat="1" ht="15" x14ac:dyDescent="0.25">
      <c r="A1167" s="762"/>
      <c r="B1167" s="763"/>
      <c r="C1167" s="263"/>
      <c r="D1167" s="282"/>
      <c r="E1167" s="834"/>
      <c r="F1167" s="292"/>
    </row>
    <row r="1168" spans="1:6" s="256" customFormat="1" ht="42" customHeight="1" x14ac:dyDescent="0.25">
      <c r="A1168" s="271">
        <f>MAX($A$7:A1167)+1</f>
        <v>148</v>
      </c>
      <c r="B1168" s="763" t="s">
        <v>3240</v>
      </c>
      <c r="C1168" s="263"/>
      <c r="D1168" s="282"/>
      <c r="E1168" s="834"/>
      <c r="F1168" s="292"/>
    </row>
    <row r="1169" spans="1:6" s="256" customFormat="1" ht="66" customHeight="1" x14ac:dyDescent="0.25">
      <c r="A1169" s="271"/>
      <c r="B1169" s="763" t="s">
        <v>3241</v>
      </c>
      <c r="C1169" s="263"/>
      <c r="D1169" s="282"/>
      <c r="E1169" s="834"/>
      <c r="F1169" s="292"/>
    </row>
    <row r="1170" spans="1:6" s="256" customFormat="1" ht="15" x14ac:dyDescent="0.25">
      <c r="A1170" s="762"/>
      <c r="B1170" s="763" t="s">
        <v>2393</v>
      </c>
      <c r="C1170" s="263"/>
      <c r="D1170" s="282"/>
      <c r="E1170" s="834"/>
      <c r="F1170" s="292"/>
    </row>
    <row r="1171" spans="1:6" s="256" customFormat="1" ht="15.75" x14ac:dyDescent="0.25">
      <c r="A1171" s="762"/>
      <c r="B1171" s="763" t="s">
        <v>2394</v>
      </c>
      <c r="C1171" s="263"/>
      <c r="D1171" s="282"/>
      <c r="E1171" s="834"/>
      <c r="F1171" s="292"/>
    </row>
    <row r="1172" spans="1:6" s="256" customFormat="1" ht="15" x14ac:dyDescent="0.25">
      <c r="A1172" s="762"/>
      <c r="B1172" s="763" t="s">
        <v>2395</v>
      </c>
      <c r="C1172" s="263"/>
      <c r="D1172" s="282"/>
      <c r="E1172" s="834"/>
      <c r="F1172" s="292"/>
    </row>
    <row r="1173" spans="1:6" s="256" customFormat="1" x14ac:dyDescent="0.2">
      <c r="A1173" s="762"/>
      <c r="B1173" s="763" t="s">
        <v>2396</v>
      </c>
      <c r="C1173" s="263" t="s">
        <v>119</v>
      </c>
      <c r="D1173" s="282">
        <v>1</v>
      </c>
      <c r="E1173" s="833"/>
      <c r="F1173" s="278">
        <f>+E1173*D1173</f>
        <v>0</v>
      </c>
    </row>
    <row r="1174" spans="1:6" s="256" customFormat="1" ht="15" x14ac:dyDescent="0.25">
      <c r="A1174" s="762"/>
      <c r="B1174" s="763" t="s">
        <v>1823</v>
      </c>
      <c r="C1174" s="263"/>
      <c r="D1174" s="282"/>
      <c r="E1174" s="834"/>
      <c r="F1174" s="292"/>
    </row>
    <row r="1175" spans="1:6" s="256" customFormat="1" ht="15" x14ac:dyDescent="0.25">
      <c r="A1175" s="762"/>
      <c r="B1175" s="763"/>
      <c r="C1175" s="263"/>
      <c r="D1175" s="282"/>
      <c r="E1175" s="834"/>
      <c r="F1175" s="292"/>
    </row>
    <row r="1176" spans="1:6" s="256" customFormat="1" ht="79.5" customHeight="1" x14ac:dyDescent="0.25">
      <c r="A1176" s="271">
        <f>MAX($A$7:A1175)+1</f>
        <v>149</v>
      </c>
      <c r="B1176" s="763" t="s">
        <v>3242</v>
      </c>
      <c r="C1176" s="263"/>
      <c r="D1176" s="282"/>
      <c r="E1176" s="834"/>
      <c r="F1176" s="292"/>
    </row>
    <row r="1177" spans="1:6" s="256" customFormat="1" ht="65.25" customHeight="1" x14ac:dyDescent="0.25">
      <c r="A1177" s="271"/>
      <c r="B1177" s="763" t="s">
        <v>3243</v>
      </c>
      <c r="C1177" s="263"/>
      <c r="D1177" s="282"/>
      <c r="E1177" s="834"/>
      <c r="F1177" s="292"/>
    </row>
    <row r="1178" spans="1:6" s="256" customFormat="1" ht="15" x14ac:dyDescent="0.25">
      <c r="A1178" s="762"/>
      <c r="B1178" s="763" t="s">
        <v>2397</v>
      </c>
      <c r="C1178" s="263"/>
      <c r="D1178" s="282"/>
      <c r="E1178" s="834"/>
      <c r="F1178" s="292"/>
    </row>
    <row r="1179" spans="1:6" s="256" customFormat="1" ht="15" x14ac:dyDescent="0.25">
      <c r="A1179" s="762"/>
      <c r="B1179" s="763" t="s">
        <v>2398</v>
      </c>
      <c r="C1179" s="263"/>
      <c r="D1179" s="282"/>
      <c r="E1179" s="834"/>
      <c r="F1179" s="292"/>
    </row>
    <row r="1180" spans="1:6" s="256" customFormat="1" ht="15" x14ac:dyDescent="0.25">
      <c r="A1180" s="762"/>
      <c r="B1180" s="763" t="s">
        <v>2399</v>
      </c>
      <c r="C1180" s="263"/>
      <c r="D1180" s="282"/>
      <c r="E1180" s="834"/>
      <c r="F1180" s="292"/>
    </row>
    <row r="1181" spans="1:6" s="256" customFormat="1" ht="15" x14ac:dyDescent="0.25">
      <c r="A1181" s="762"/>
      <c r="B1181" s="763" t="s">
        <v>2400</v>
      </c>
      <c r="C1181" s="263"/>
      <c r="D1181" s="282"/>
      <c r="E1181" s="834"/>
      <c r="F1181" s="292"/>
    </row>
    <row r="1182" spans="1:6" s="256" customFormat="1" ht="15" x14ac:dyDescent="0.25">
      <c r="A1182" s="762"/>
      <c r="B1182" s="763" t="s">
        <v>2401</v>
      </c>
      <c r="C1182" s="263"/>
      <c r="D1182" s="282"/>
      <c r="E1182" s="834"/>
      <c r="F1182" s="292"/>
    </row>
    <row r="1183" spans="1:6" s="256" customFormat="1" ht="25.5" x14ac:dyDescent="0.25">
      <c r="A1183" s="762"/>
      <c r="B1183" s="763" t="s">
        <v>2402</v>
      </c>
      <c r="C1183" s="263"/>
      <c r="D1183" s="282"/>
      <c r="E1183" s="834"/>
      <c r="F1183" s="292"/>
    </row>
    <row r="1184" spans="1:6" s="256" customFormat="1" ht="15" x14ac:dyDescent="0.25">
      <c r="A1184" s="762"/>
      <c r="B1184" s="763" t="s">
        <v>2403</v>
      </c>
      <c r="C1184" s="263"/>
      <c r="D1184" s="282"/>
      <c r="E1184" s="834"/>
      <c r="F1184" s="292"/>
    </row>
    <row r="1185" spans="1:6" s="256" customFormat="1" ht="15" x14ac:dyDescent="0.25">
      <c r="A1185" s="762"/>
      <c r="B1185" s="763" t="s">
        <v>2404</v>
      </c>
      <c r="C1185" s="263"/>
      <c r="D1185" s="282"/>
      <c r="E1185" s="834"/>
      <c r="F1185" s="292"/>
    </row>
    <row r="1186" spans="1:6" s="256" customFormat="1" ht="38.25" x14ac:dyDescent="0.25">
      <c r="A1186" s="762"/>
      <c r="B1186" s="763" t="s">
        <v>2405</v>
      </c>
      <c r="C1186" s="263"/>
      <c r="D1186" s="282"/>
      <c r="E1186" s="834"/>
      <c r="F1186" s="292"/>
    </row>
    <row r="1187" spans="1:6" s="256" customFormat="1" ht="15" x14ac:dyDescent="0.25">
      <c r="A1187" s="762"/>
      <c r="B1187" s="763" t="s">
        <v>2406</v>
      </c>
      <c r="C1187" s="263"/>
      <c r="D1187" s="282"/>
      <c r="E1187" s="834"/>
      <c r="F1187" s="292"/>
    </row>
    <row r="1188" spans="1:6" s="256" customFormat="1" ht="15" x14ac:dyDescent="0.25">
      <c r="A1188" s="762"/>
      <c r="B1188" s="763" t="s">
        <v>2407</v>
      </c>
      <c r="C1188" s="263"/>
      <c r="D1188" s="282"/>
      <c r="E1188" s="834"/>
      <c r="F1188" s="292"/>
    </row>
    <row r="1189" spans="1:6" s="256" customFormat="1" ht="15" x14ac:dyDescent="0.25">
      <c r="A1189" s="762"/>
      <c r="B1189" s="763" t="s">
        <v>2408</v>
      </c>
      <c r="C1189" s="263"/>
      <c r="D1189" s="282"/>
      <c r="E1189" s="834"/>
      <c r="F1189" s="292"/>
    </row>
    <row r="1190" spans="1:6" s="256" customFormat="1" ht="15" x14ac:dyDescent="0.25">
      <c r="A1190" s="762"/>
      <c r="B1190" s="763" t="s">
        <v>2409</v>
      </c>
      <c r="C1190" s="263"/>
      <c r="D1190" s="282"/>
      <c r="E1190" s="834"/>
      <c r="F1190" s="292"/>
    </row>
    <row r="1191" spans="1:6" s="256" customFormat="1" ht="25.5" x14ac:dyDescent="0.25">
      <c r="A1191" s="762"/>
      <c r="B1191" s="763" t="s">
        <v>2410</v>
      </c>
      <c r="C1191" s="263"/>
      <c r="D1191" s="282"/>
      <c r="E1191" s="834"/>
      <c r="F1191" s="292"/>
    </row>
    <row r="1192" spans="1:6" s="256" customFormat="1" ht="15" x14ac:dyDescent="0.25">
      <c r="A1192" s="762"/>
      <c r="B1192" s="763" t="s">
        <v>2411</v>
      </c>
      <c r="C1192" s="263"/>
      <c r="D1192" s="282"/>
      <c r="E1192" s="834"/>
      <c r="F1192" s="292"/>
    </row>
    <row r="1193" spans="1:6" s="256" customFormat="1" ht="15" x14ac:dyDescent="0.25">
      <c r="A1193" s="762"/>
      <c r="B1193" s="763" t="s">
        <v>1934</v>
      </c>
      <c r="C1193" s="263"/>
      <c r="D1193" s="282"/>
      <c r="E1193" s="834"/>
      <c r="F1193" s="292"/>
    </row>
    <row r="1194" spans="1:6" s="256" customFormat="1" x14ac:dyDescent="0.2">
      <c r="A1194" s="762"/>
      <c r="B1194" s="763" t="s">
        <v>1911</v>
      </c>
      <c r="C1194" s="263" t="s">
        <v>119</v>
      </c>
      <c r="D1194" s="282">
        <v>2</v>
      </c>
      <c r="E1194" s="833"/>
      <c r="F1194" s="278">
        <f>+E1194*D1194</f>
        <v>0</v>
      </c>
    </row>
    <row r="1195" spans="1:6" s="256" customFormat="1" ht="15" x14ac:dyDescent="0.25">
      <c r="A1195" s="762"/>
      <c r="B1195" s="763"/>
      <c r="C1195" s="263"/>
      <c r="D1195" s="282"/>
      <c r="E1195" s="834"/>
      <c r="F1195" s="292"/>
    </row>
    <row r="1196" spans="1:6" s="256" customFormat="1" ht="81" customHeight="1" x14ac:dyDescent="0.25">
      <c r="A1196" s="271">
        <f>MAX($A$7:A1195)+1</f>
        <v>150</v>
      </c>
      <c r="B1196" s="763" t="s">
        <v>2412</v>
      </c>
      <c r="C1196" s="263"/>
      <c r="D1196" s="282"/>
      <c r="E1196" s="834"/>
      <c r="F1196" s="292"/>
    </row>
    <row r="1197" spans="1:6" s="256" customFormat="1" ht="29.25" customHeight="1" x14ac:dyDescent="0.25">
      <c r="A1197" s="762"/>
      <c r="B1197" s="763" t="s">
        <v>2413</v>
      </c>
      <c r="C1197" s="263"/>
      <c r="D1197" s="282"/>
      <c r="E1197" s="834"/>
      <c r="F1197" s="292"/>
    </row>
    <row r="1198" spans="1:6" s="256" customFormat="1" ht="15" x14ac:dyDescent="0.25">
      <c r="A1198" s="762"/>
      <c r="B1198" s="763" t="s">
        <v>2414</v>
      </c>
      <c r="C1198" s="263"/>
      <c r="D1198" s="282"/>
      <c r="E1198" s="834"/>
      <c r="F1198" s="292"/>
    </row>
    <row r="1199" spans="1:6" s="256" customFormat="1" ht="15" x14ac:dyDescent="0.25">
      <c r="A1199" s="762"/>
      <c r="B1199" s="763" t="s">
        <v>2415</v>
      </c>
      <c r="C1199" s="263"/>
      <c r="D1199" s="282"/>
      <c r="E1199" s="834"/>
      <c r="F1199" s="292"/>
    </row>
    <row r="1200" spans="1:6" s="256" customFormat="1" ht="15.75" x14ac:dyDescent="0.25">
      <c r="A1200" s="762"/>
      <c r="B1200" s="763" t="s">
        <v>2416</v>
      </c>
      <c r="C1200" s="263"/>
      <c r="D1200" s="282"/>
      <c r="E1200" s="834"/>
      <c r="F1200" s="292"/>
    </row>
    <row r="1201" spans="1:6" s="256" customFormat="1" ht="15.75" x14ac:dyDescent="0.25">
      <c r="A1201" s="762"/>
      <c r="B1201" s="763" t="s">
        <v>2417</v>
      </c>
      <c r="C1201" s="263"/>
      <c r="D1201" s="282"/>
      <c r="E1201" s="834"/>
      <c r="F1201" s="292"/>
    </row>
    <row r="1202" spans="1:6" s="256" customFormat="1" ht="15.75" x14ac:dyDescent="0.25">
      <c r="A1202" s="762"/>
      <c r="B1202" s="763" t="s">
        <v>2418</v>
      </c>
      <c r="C1202" s="263"/>
      <c r="D1202" s="282"/>
      <c r="E1202" s="834"/>
      <c r="F1202" s="292"/>
    </row>
    <row r="1203" spans="1:6" s="256" customFormat="1" ht="15.75" x14ac:dyDescent="0.25">
      <c r="A1203" s="762"/>
      <c r="B1203" s="763" t="s">
        <v>2419</v>
      </c>
      <c r="C1203" s="263"/>
      <c r="D1203" s="282"/>
      <c r="E1203" s="834"/>
      <c r="F1203" s="292"/>
    </row>
    <row r="1204" spans="1:6" s="256" customFormat="1" x14ac:dyDescent="0.2">
      <c r="A1204" s="762"/>
      <c r="B1204" s="763" t="s">
        <v>1929</v>
      </c>
      <c r="C1204" s="263" t="s">
        <v>38</v>
      </c>
      <c r="D1204" s="282">
        <v>1</v>
      </c>
      <c r="E1204" s="833"/>
      <c r="F1204" s="278">
        <f>+E1204*D1204</f>
        <v>0</v>
      </c>
    </row>
    <row r="1205" spans="1:6" s="256" customFormat="1" ht="15" x14ac:dyDescent="0.25">
      <c r="A1205" s="762"/>
      <c r="B1205" s="763"/>
      <c r="C1205" s="263"/>
      <c r="D1205" s="282"/>
      <c r="E1205" s="834"/>
      <c r="F1205" s="292"/>
    </row>
    <row r="1206" spans="1:6" s="256" customFormat="1" ht="66" customHeight="1" x14ac:dyDescent="0.25">
      <c r="A1206" s="271">
        <f>MAX($A$7:A1205)+1</f>
        <v>151</v>
      </c>
      <c r="B1206" s="763" t="s">
        <v>2420</v>
      </c>
      <c r="C1206" s="263"/>
      <c r="D1206" s="282"/>
      <c r="E1206" s="834"/>
      <c r="F1206" s="292"/>
    </row>
    <row r="1207" spans="1:6" s="256" customFormat="1" ht="15" x14ac:dyDescent="0.25">
      <c r="A1207" s="762"/>
      <c r="B1207" s="763" t="s">
        <v>2421</v>
      </c>
      <c r="C1207" s="263"/>
      <c r="D1207" s="282"/>
      <c r="E1207" s="834"/>
      <c r="F1207" s="292"/>
    </row>
    <row r="1208" spans="1:6" s="256" customFormat="1" x14ac:dyDescent="0.2">
      <c r="A1208" s="762"/>
      <c r="B1208" s="763" t="s">
        <v>2422</v>
      </c>
      <c r="C1208" s="263" t="s">
        <v>38</v>
      </c>
      <c r="D1208" s="282">
        <v>1</v>
      </c>
      <c r="E1208" s="833"/>
      <c r="F1208" s="278">
        <f>+E1208*D1208</f>
        <v>0</v>
      </c>
    </row>
    <row r="1209" spans="1:6" s="256" customFormat="1" ht="15" x14ac:dyDescent="0.25">
      <c r="A1209" s="762"/>
      <c r="B1209" s="763"/>
      <c r="C1209" s="263"/>
      <c r="D1209" s="282"/>
      <c r="E1209" s="834"/>
      <c r="F1209" s="292"/>
    </row>
    <row r="1210" spans="1:6" s="256" customFormat="1" ht="54.75" customHeight="1" x14ac:dyDescent="0.25">
      <c r="A1210" s="271">
        <f>MAX($A$7:A1209)+1</f>
        <v>152</v>
      </c>
      <c r="B1210" s="763" t="s">
        <v>2423</v>
      </c>
      <c r="C1210" s="263"/>
      <c r="D1210" s="282"/>
      <c r="E1210" s="834"/>
      <c r="F1210" s="292"/>
    </row>
    <row r="1211" spans="1:6" s="256" customFormat="1" ht="15" x14ac:dyDescent="0.25">
      <c r="A1211" s="762"/>
      <c r="B1211" s="763" t="s">
        <v>2424</v>
      </c>
      <c r="C1211" s="263"/>
      <c r="D1211" s="282"/>
      <c r="E1211" s="834"/>
      <c r="F1211" s="292"/>
    </row>
    <row r="1212" spans="1:6" s="256" customFormat="1" ht="14.25" x14ac:dyDescent="0.2">
      <c r="A1212" s="762"/>
      <c r="B1212" s="763" t="s">
        <v>2425</v>
      </c>
      <c r="C1212" s="263" t="s">
        <v>119</v>
      </c>
      <c r="D1212" s="282">
        <v>1</v>
      </c>
      <c r="E1212" s="833"/>
      <c r="F1212" s="278">
        <f>+E1212*D1212</f>
        <v>0</v>
      </c>
    </row>
    <row r="1213" spans="1:6" s="256" customFormat="1" ht="15" x14ac:dyDescent="0.25">
      <c r="A1213" s="762"/>
      <c r="B1213" s="763"/>
      <c r="C1213" s="263"/>
      <c r="D1213" s="282"/>
      <c r="E1213" s="834"/>
      <c r="F1213" s="292"/>
    </row>
    <row r="1214" spans="1:6" s="256" customFormat="1" ht="81" customHeight="1" x14ac:dyDescent="0.25">
      <c r="A1214" s="271">
        <f>MAX($A$7:A1213)+1</f>
        <v>153</v>
      </c>
      <c r="B1214" s="763" t="s">
        <v>3244</v>
      </c>
      <c r="C1214" s="263"/>
      <c r="D1214" s="282"/>
      <c r="E1214" s="834"/>
      <c r="F1214" s="292"/>
    </row>
    <row r="1215" spans="1:6" s="256" customFormat="1" ht="78.75" customHeight="1" x14ac:dyDescent="0.25">
      <c r="A1215" s="271"/>
      <c r="B1215" s="763" t="s">
        <v>3245</v>
      </c>
      <c r="C1215" s="263"/>
      <c r="D1215" s="282"/>
      <c r="E1215" s="834"/>
      <c r="F1215" s="292"/>
    </row>
    <row r="1216" spans="1:6" s="256" customFormat="1" ht="15" x14ac:dyDescent="0.25">
      <c r="A1216" s="762"/>
      <c r="B1216" s="763" t="s">
        <v>2426</v>
      </c>
      <c r="C1216" s="263"/>
      <c r="D1216" s="282"/>
      <c r="E1216" s="834"/>
      <c r="F1216" s="292"/>
    </row>
    <row r="1217" spans="1:6" s="256" customFormat="1" x14ac:dyDescent="0.2">
      <c r="A1217" s="762"/>
      <c r="B1217" s="763" t="s">
        <v>1994</v>
      </c>
      <c r="C1217" s="263" t="s">
        <v>119</v>
      </c>
      <c r="D1217" s="282">
        <v>2</v>
      </c>
      <c r="E1217" s="833"/>
      <c r="F1217" s="278">
        <f>+E1217*D1217</f>
        <v>0</v>
      </c>
    </row>
    <row r="1218" spans="1:6" s="256" customFormat="1" ht="15" x14ac:dyDescent="0.25">
      <c r="A1218" s="762"/>
      <c r="B1218" s="763"/>
      <c r="C1218" s="263"/>
      <c r="D1218" s="282"/>
      <c r="E1218" s="834"/>
      <c r="F1218" s="292"/>
    </row>
    <row r="1219" spans="1:6" s="256" customFormat="1" ht="27" customHeight="1" x14ac:dyDescent="0.25">
      <c r="A1219" s="271">
        <f>MAX($A$7:A1218)+1</f>
        <v>154</v>
      </c>
      <c r="B1219" s="763" t="s">
        <v>2427</v>
      </c>
      <c r="C1219" s="263"/>
      <c r="D1219" s="282"/>
      <c r="E1219" s="834"/>
      <c r="F1219" s="292"/>
    </row>
    <row r="1220" spans="1:6" s="256" customFormat="1" ht="15" x14ac:dyDescent="0.25">
      <c r="A1220" s="762"/>
      <c r="B1220" s="763" t="s">
        <v>1901</v>
      </c>
      <c r="C1220" s="263"/>
      <c r="D1220" s="282"/>
      <c r="E1220" s="834"/>
      <c r="F1220" s="292"/>
    </row>
    <row r="1221" spans="1:6" s="256" customFormat="1" ht="15.75" x14ac:dyDescent="0.2">
      <c r="A1221" s="762"/>
      <c r="B1221" s="763" t="s">
        <v>2428</v>
      </c>
      <c r="C1221" s="263" t="s">
        <v>119</v>
      </c>
      <c r="D1221" s="282">
        <v>1</v>
      </c>
      <c r="E1221" s="833"/>
      <c r="F1221" s="278">
        <f>+E1221*D1221</f>
        <v>0</v>
      </c>
    </row>
    <row r="1222" spans="1:6" s="256" customFormat="1" ht="15" x14ac:dyDescent="0.25">
      <c r="A1222" s="762"/>
      <c r="B1222" s="763"/>
      <c r="C1222" s="263"/>
      <c r="D1222" s="282"/>
      <c r="E1222" s="834"/>
      <c r="F1222" s="292"/>
    </row>
    <row r="1223" spans="1:6" s="256" customFormat="1" ht="25.5" x14ac:dyDescent="0.25">
      <c r="A1223" s="271">
        <f>MAX($A$7:A1222)+1</f>
        <v>155</v>
      </c>
      <c r="B1223" s="763" t="s">
        <v>2429</v>
      </c>
      <c r="C1223" s="263"/>
      <c r="D1223" s="282"/>
      <c r="E1223" s="834"/>
      <c r="F1223" s="292"/>
    </row>
    <row r="1224" spans="1:6" s="256" customFormat="1" x14ac:dyDescent="0.2">
      <c r="A1224" s="762"/>
      <c r="B1224" s="763" t="s">
        <v>1994</v>
      </c>
      <c r="C1224" s="263" t="s">
        <v>119</v>
      </c>
      <c r="D1224" s="282">
        <v>3</v>
      </c>
      <c r="E1224" s="833"/>
      <c r="F1224" s="278">
        <f>+E1224*D1224</f>
        <v>0</v>
      </c>
    </row>
    <row r="1225" spans="1:6" s="256" customFormat="1" x14ac:dyDescent="0.2">
      <c r="A1225" s="762"/>
      <c r="B1225" s="763" t="s">
        <v>1901</v>
      </c>
      <c r="C1225" s="263" t="s">
        <v>119</v>
      </c>
      <c r="D1225" s="282">
        <v>1</v>
      </c>
      <c r="E1225" s="833"/>
      <c r="F1225" s="278">
        <f>+E1225*D1225</f>
        <v>0</v>
      </c>
    </row>
    <row r="1226" spans="1:6" s="256" customFormat="1" x14ac:dyDescent="0.2">
      <c r="A1226" s="762"/>
      <c r="B1226" s="763" t="s">
        <v>1987</v>
      </c>
      <c r="C1226" s="263" t="s">
        <v>119</v>
      </c>
      <c r="D1226" s="282">
        <v>4</v>
      </c>
      <c r="E1226" s="833"/>
      <c r="F1226" s="278">
        <f>+E1226*D1226</f>
        <v>0</v>
      </c>
    </row>
    <row r="1227" spans="1:6" s="256" customFormat="1" x14ac:dyDescent="0.2">
      <c r="A1227" s="762"/>
      <c r="B1227" s="763" t="s">
        <v>1988</v>
      </c>
      <c r="C1227" s="263" t="s">
        <v>119</v>
      </c>
      <c r="D1227" s="282">
        <v>6</v>
      </c>
      <c r="E1227" s="833"/>
      <c r="F1227" s="278">
        <f>+E1227*D1227</f>
        <v>0</v>
      </c>
    </row>
    <row r="1228" spans="1:6" s="256" customFormat="1" x14ac:dyDescent="0.2">
      <c r="A1228" s="762"/>
      <c r="B1228" s="763" t="s">
        <v>1990</v>
      </c>
      <c r="C1228" s="263" t="s">
        <v>119</v>
      </c>
      <c r="D1228" s="282">
        <v>3</v>
      </c>
      <c r="E1228" s="833"/>
      <c r="F1228" s="278">
        <f>+E1228*D1228</f>
        <v>0</v>
      </c>
    </row>
    <row r="1229" spans="1:6" s="256" customFormat="1" ht="15" x14ac:dyDescent="0.25">
      <c r="A1229" s="762"/>
      <c r="B1229" s="763"/>
      <c r="C1229" s="263"/>
      <c r="D1229" s="282"/>
      <c r="E1229" s="834"/>
      <c r="F1229" s="292"/>
    </row>
    <row r="1230" spans="1:6" s="256" customFormat="1" ht="67.5" customHeight="1" x14ac:dyDescent="0.25">
      <c r="A1230" s="271">
        <f>MAX($A$7:A1229)+1</f>
        <v>156</v>
      </c>
      <c r="B1230" s="763" t="s">
        <v>2430</v>
      </c>
      <c r="C1230" s="263"/>
      <c r="D1230" s="282"/>
      <c r="E1230" s="834"/>
      <c r="F1230" s="292"/>
    </row>
    <row r="1231" spans="1:6" s="256" customFormat="1" x14ac:dyDescent="0.2">
      <c r="A1231" s="762"/>
      <c r="B1231" s="763" t="s">
        <v>1994</v>
      </c>
      <c r="C1231" s="263" t="s">
        <v>119</v>
      </c>
      <c r="D1231" s="282">
        <v>6</v>
      </c>
      <c r="E1231" s="833"/>
      <c r="F1231" s="278">
        <f>+E1231*D1231</f>
        <v>0</v>
      </c>
    </row>
    <row r="1232" spans="1:6" s="256" customFormat="1" x14ac:dyDescent="0.2">
      <c r="A1232" s="762"/>
      <c r="B1232" s="763" t="s">
        <v>1901</v>
      </c>
      <c r="C1232" s="263" t="s">
        <v>119</v>
      </c>
      <c r="D1232" s="282">
        <v>1</v>
      </c>
      <c r="E1232" s="833"/>
      <c r="F1232" s="278">
        <f>+E1232*D1232</f>
        <v>0</v>
      </c>
    </row>
    <row r="1233" spans="1:6" s="256" customFormat="1" ht="15" x14ac:dyDescent="0.25">
      <c r="A1233" s="762"/>
      <c r="B1233" s="763"/>
      <c r="C1233" s="263"/>
      <c r="D1233" s="282"/>
      <c r="E1233" s="834"/>
      <c r="F1233" s="292"/>
    </row>
    <row r="1234" spans="1:6" s="256" customFormat="1" ht="28.5" customHeight="1" x14ac:dyDescent="0.25">
      <c r="A1234" s="271">
        <f>MAX($A$7:A1233)+1</f>
        <v>157</v>
      </c>
      <c r="B1234" s="763" t="s">
        <v>2431</v>
      </c>
      <c r="C1234" s="263"/>
      <c r="D1234" s="282"/>
      <c r="E1234" s="834"/>
      <c r="F1234" s="292"/>
    </row>
    <row r="1235" spans="1:6" s="256" customFormat="1" x14ac:dyDescent="0.2">
      <c r="A1235" s="762"/>
      <c r="B1235" s="763" t="s">
        <v>1994</v>
      </c>
      <c r="C1235" s="263" t="s">
        <v>119</v>
      </c>
      <c r="D1235" s="282">
        <v>3</v>
      </c>
      <c r="E1235" s="833"/>
      <c r="F1235" s="278">
        <f>+E1235*D1235</f>
        <v>0</v>
      </c>
    </row>
    <row r="1236" spans="1:6" s="256" customFormat="1" x14ac:dyDescent="0.2">
      <c r="A1236" s="762"/>
      <c r="B1236" s="763" t="s">
        <v>1901</v>
      </c>
      <c r="C1236" s="263" t="s">
        <v>119</v>
      </c>
      <c r="D1236" s="282">
        <v>1</v>
      </c>
      <c r="E1236" s="833"/>
      <c r="F1236" s="278">
        <f>+E1236*D1236</f>
        <v>0</v>
      </c>
    </row>
    <row r="1237" spans="1:6" s="256" customFormat="1" x14ac:dyDescent="0.2">
      <c r="A1237" s="762"/>
      <c r="B1237" s="763" t="s">
        <v>1988</v>
      </c>
      <c r="C1237" s="263" t="s">
        <v>119</v>
      </c>
      <c r="D1237" s="282">
        <v>1</v>
      </c>
      <c r="E1237" s="833"/>
      <c r="F1237" s="278">
        <f>+E1237*D1237</f>
        <v>0</v>
      </c>
    </row>
    <row r="1238" spans="1:6" s="256" customFormat="1" ht="15" x14ac:dyDescent="0.25">
      <c r="A1238" s="762"/>
      <c r="B1238" s="763"/>
      <c r="C1238" s="263"/>
      <c r="D1238" s="282"/>
      <c r="E1238" s="834"/>
      <c r="F1238" s="292"/>
    </row>
    <row r="1239" spans="1:6" s="256" customFormat="1" ht="72.75" customHeight="1" x14ac:dyDescent="0.2">
      <c r="A1239" s="271">
        <f>MAX($A$7:A1238)+1</f>
        <v>158</v>
      </c>
      <c r="B1239" s="763" t="s">
        <v>2432</v>
      </c>
      <c r="C1239" s="263" t="s">
        <v>119</v>
      </c>
      <c r="D1239" s="282">
        <v>2</v>
      </c>
      <c r="E1239" s="833"/>
      <c r="F1239" s="278">
        <f>+E1239*D1239</f>
        <v>0</v>
      </c>
    </row>
    <row r="1240" spans="1:6" s="256" customFormat="1" ht="15" x14ac:dyDescent="0.25">
      <c r="A1240" s="762"/>
      <c r="B1240" s="763"/>
      <c r="C1240" s="263"/>
      <c r="D1240" s="282"/>
      <c r="E1240" s="834"/>
      <c r="F1240" s="292"/>
    </row>
    <row r="1241" spans="1:6" s="256" customFormat="1" ht="54" customHeight="1" x14ac:dyDescent="0.2">
      <c r="A1241" s="271">
        <f>MAX($A$7:A1240)+1</f>
        <v>159</v>
      </c>
      <c r="B1241" s="763" t="s">
        <v>2433</v>
      </c>
      <c r="C1241" s="263" t="s">
        <v>119</v>
      </c>
      <c r="D1241" s="282">
        <v>1</v>
      </c>
      <c r="E1241" s="833"/>
      <c r="F1241" s="278">
        <f>+E1241*D1241</f>
        <v>0</v>
      </c>
    </row>
    <row r="1242" spans="1:6" s="256" customFormat="1" ht="15" x14ac:dyDescent="0.25">
      <c r="A1242" s="762"/>
      <c r="B1242" s="763"/>
      <c r="C1242" s="263"/>
      <c r="D1242" s="282"/>
      <c r="E1242" s="834"/>
      <c r="F1242" s="292"/>
    </row>
    <row r="1243" spans="1:6" s="256" customFormat="1" ht="52.5" customHeight="1" x14ac:dyDescent="0.2">
      <c r="A1243" s="271">
        <f>MAX($A$7:A1242)+1</f>
        <v>160</v>
      </c>
      <c r="B1243" s="763" t="s">
        <v>2434</v>
      </c>
      <c r="C1243" s="263" t="s">
        <v>119</v>
      </c>
      <c r="D1243" s="282">
        <v>2</v>
      </c>
      <c r="E1243" s="833"/>
      <c r="F1243" s="278">
        <f>+E1243*D1243</f>
        <v>0</v>
      </c>
    </row>
    <row r="1244" spans="1:6" s="256" customFormat="1" ht="15" x14ac:dyDescent="0.25">
      <c r="A1244" s="762"/>
      <c r="B1244" s="763"/>
      <c r="C1244" s="263"/>
      <c r="D1244" s="282"/>
      <c r="E1244" s="834"/>
      <c r="F1244" s="292"/>
    </row>
    <row r="1245" spans="1:6" s="256" customFormat="1" ht="15" x14ac:dyDescent="0.25">
      <c r="A1245" s="762"/>
      <c r="B1245" s="793" t="s">
        <v>2435</v>
      </c>
      <c r="C1245" s="263"/>
      <c r="D1245" s="282"/>
      <c r="E1245" s="834"/>
      <c r="F1245" s="292"/>
    </row>
    <row r="1246" spans="1:6" s="256" customFormat="1" ht="15" x14ac:dyDescent="0.25">
      <c r="A1246" s="762"/>
      <c r="B1246" s="763"/>
      <c r="C1246" s="263"/>
      <c r="D1246" s="282"/>
      <c r="E1246" s="834"/>
      <c r="F1246" s="292"/>
    </row>
    <row r="1247" spans="1:6" s="256" customFormat="1" ht="52.5" customHeight="1" x14ac:dyDescent="0.25">
      <c r="A1247" s="271">
        <f>MAX($A$7:A1246)+1</f>
        <v>161</v>
      </c>
      <c r="B1247" s="763" t="s">
        <v>2436</v>
      </c>
      <c r="C1247" s="263"/>
      <c r="D1247" s="282"/>
      <c r="E1247" s="834"/>
      <c r="F1247" s="292"/>
    </row>
    <row r="1248" spans="1:6" s="256" customFormat="1" ht="15" x14ac:dyDescent="0.25">
      <c r="A1248" s="762"/>
      <c r="B1248" s="763" t="s">
        <v>2437</v>
      </c>
      <c r="C1248" s="263"/>
      <c r="D1248" s="282"/>
      <c r="E1248" s="834"/>
      <c r="F1248" s="292"/>
    </row>
    <row r="1249" spans="1:6" s="256" customFormat="1" ht="14.25" x14ac:dyDescent="0.2">
      <c r="A1249" s="762"/>
      <c r="B1249" s="763" t="s">
        <v>2438</v>
      </c>
      <c r="C1249" s="263" t="s">
        <v>119</v>
      </c>
      <c r="D1249" s="282">
        <v>1</v>
      </c>
      <c r="E1249" s="833"/>
      <c r="F1249" s="278">
        <f>+E1249*D1249</f>
        <v>0</v>
      </c>
    </row>
    <row r="1250" spans="1:6" s="256" customFormat="1" ht="15" x14ac:dyDescent="0.25">
      <c r="A1250" s="762"/>
      <c r="B1250" s="763"/>
      <c r="C1250" s="263"/>
      <c r="D1250" s="282"/>
      <c r="E1250" s="834"/>
      <c r="F1250" s="292"/>
    </row>
    <row r="1251" spans="1:6" s="256" customFormat="1" ht="51.75" customHeight="1" x14ac:dyDescent="0.25">
      <c r="A1251" s="271">
        <f>MAX($A$7:A1250)+1</f>
        <v>162</v>
      </c>
      <c r="B1251" s="763" t="s">
        <v>3235</v>
      </c>
      <c r="C1251" s="263"/>
      <c r="D1251" s="282"/>
      <c r="E1251" s="834"/>
      <c r="F1251" s="292"/>
    </row>
    <row r="1252" spans="1:6" s="256" customFormat="1" ht="40.5" customHeight="1" x14ac:dyDescent="0.25">
      <c r="A1252" s="271"/>
      <c r="B1252" s="763" t="s">
        <v>3236</v>
      </c>
      <c r="C1252" s="263"/>
      <c r="D1252" s="282"/>
      <c r="E1252" s="834"/>
      <c r="F1252" s="292"/>
    </row>
    <row r="1253" spans="1:6" s="256" customFormat="1" ht="25.5" x14ac:dyDescent="0.25">
      <c r="A1253" s="762"/>
      <c r="B1253" s="763" t="s">
        <v>2413</v>
      </c>
      <c r="C1253" s="263"/>
      <c r="D1253" s="282"/>
      <c r="E1253" s="834"/>
      <c r="F1253" s="292"/>
    </row>
    <row r="1254" spans="1:6" s="256" customFormat="1" ht="15" x14ac:dyDescent="0.25">
      <c r="A1254" s="762"/>
      <c r="B1254" s="763" t="s">
        <v>2439</v>
      </c>
      <c r="C1254" s="263"/>
      <c r="D1254" s="282"/>
      <c r="E1254" s="834"/>
      <c r="F1254" s="292"/>
    </row>
    <row r="1255" spans="1:6" s="256" customFormat="1" ht="15" x14ac:dyDescent="0.25">
      <c r="A1255" s="762"/>
      <c r="B1255" s="763" t="s">
        <v>2440</v>
      </c>
      <c r="C1255" s="263"/>
      <c r="D1255" s="282"/>
      <c r="E1255" s="834"/>
      <c r="F1255" s="292"/>
    </row>
    <row r="1256" spans="1:6" s="256" customFormat="1" ht="15.75" x14ac:dyDescent="0.25">
      <c r="A1256" s="762"/>
      <c r="B1256" s="763" t="s">
        <v>2441</v>
      </c>
      <c r="C1256" s="263"/>
      <c r="D1256" s="282"/>
      <c r="E1256" s="834"/>
      <c r="F1256" s="292"/>
    </row>
    <row r="1257" spans="1:6" s="256" customFormat="1" ht="15.75" x14ac:dyDescent="0.25">
      <c r="A1257" s="762"/>
      <c r="B1257" s="763" t="s">
        <v>2386</v>
      </c>
      <c r="C1257" s="263"/>
      <c r="D1257" s="282"/>
      <c r="E1257" s="834"/>
      <c r="F1257" s="292"/>
    </row>
    <row r="1258" spans="1:6" s="256" customFormat="1" x14ac:dyDescent="0.2">
      <c r="A1258" s="762"/>
      <c r="B1258" s="763" t="s">
        <v>2387</v>
      </c>
      <c r="C1258" s="263" t="s">
        <v>119</v>
      </c>
      <c r="D1258" s="282">
        <v>1</v>
      </c>
      <c r="E1258" s="833"/>
      <c r="F1258" s="278">
        <f>+E1258*D1258</f>
        <v>0</v>
      </c>
    </row>
    <row r="1259" spans="1:6" s="256" customFormat="1" ht="15" x14ac:dyDescent="0.25">
      <c r="A1259" s="762"/>
      <c r="B1259" s="763"/>
      <c r="C1259" s="263"/>
      <c r="D1259" s="282"/>
      <c r="E1259" s="834"/>
      <c r="F1259" s="292"/>
    </row>
    <row r="1260" spans="1:6" s="256" customFormat="1" ht="64.5" customHeight="1" x14ac:dyDescent="0.25">
      <c r="A1260" s="271">
        <f>MAX($A$7:A1259)+1</f>
        <v>163</v>
      </c>
      <c r="B1260" s="763" t="s">
        <v>3246</v>
      </c>
      <c r="C1260" s="263"/>
      <c r="D1260" s="282"/>
      <c r="E1260" s="834"/>
      <c r="F1260" s="292"/>
    </row>
    <row r="1261" spans="1:6" s="256" customFormat="1" ht="66" customHeight="1" x14ac:dyDescent="0.25">
      <c r="A1261" s="271"/>
      <c r="B1261" s="763" t="s">
        <v>3247</v>
      </c>
      <c r="C1261" s="263"/>
      <c r="D1261" s="282"/>
      <c r="E1261" s="834"/>
      <c r="F1261" s="292"/>
    </row>
    <row r="1262" spans="1:6" s="256" customFormat="1" ht="15" x14ac:dyDescent="0.25">
      <c r="A1262" s="762"/>
      <c r="B1262" s="763" t="s">
        <v>2442</v>
      </c>
      <c r="C1262" s="263"/>
      <c r="D1262" s="282"/>
      <c r="E1262" s="834"/>
      <c r="F1262" s="292"/>
    </row>
    <row r="1263" spans="1:6" s="256" customFormat="1" ht="15" x14ac:dyDescent="0.25">
      <c r="A1263" s="762"/>
      <c r="B1263" s="763" t="s">
        <v>2443</v>
      </c>
      <c r="C1263" s="263"/>
      <c r="D1263" s="282"/>
      <c r="E1263" s="834"/>
      <c r="F1263" s="292"/>
    </row>
    <row r="1264" spans="1:6" s="256" customFormat="1" ht="15.75" x14ac:dyDescent="0.2">
      <c r="A1264" s="762"/>
      <c r="B1264" s="763" t="s">
        <v>2444</v>
      </c>
      <c r="C1264" s="263" t="s">
        <v>119</v>
      </c>
      <c r="D1264" s="282">
        <v>1</v>
      </c>
      <c r="E1264" s="833"/>
      <c r="F1264" s="278">
        <f>+E1264*D1264</f>
        <v>0</v>
      </c>
    </row>
    <row r="1265" spans="1:6" s="256" customFormat="1" ht="15" x14ac:dyDescent="0.25">
      <c r="A1265" s="762"/>
      <c r="B1265" s="763"/>
      <c r="C1265" s="263"/>
      <c r="D1265" s="282"/>
      <c r="E1265" s="834"/>
      <c r="F1265" s="292"/>
    </row>
    <row r="1266" spans="1:6" s="256" customFormat="1" ht="54" customHeight="1" x14ac:dyDescent="0.25">
      <c r="A1266" s="271">
        <f>MAX($A$7:A1265)+1</f>
        <v>164</v>
      </c>
      <c r="B1266" s="763" t="s">
        <v>2445</v>
      </c>
      <c r="C1266" s="263"/>
      <c r="D1266" s="282"/>
      <c r="E1266" s="834"/>
      <c r="F1266" s="292"/>
    </row>
    <row r="1267" spans="1:6" s="256" customFormat="1" ht="50.25" customHeight="1" x14ac:dyDescent="0.25">
      <c r="A1267" s="762"/>
      <c r="B1267" s="763" t="s">
        <v>2446</v>
      </c>
      <c r="C1267" s="263"/>
      <c r="D1267" s="282"/>
      <c r="E1267" s="834"/>
      <c r="F1267" s="292"/>
    </row>
    <row r="1268" spans="1:6" s="256" customFormat="1" ht="25.5" x14ac:dyDescent="0.25">
      <c r="A1268" s="762"/>
      <c r="B1268" s="763" t="s">
        <v>2447</v>
      </c>
      <c r="C1268" s="263"/>
      <c r="D1268" s="282"/>
      <c r="E1268" s="834"/>
      <c r="F1268" s="292"/>
    </row>
    <row r="1269" spans="1:6" s="256" customFormat="1" ht="41.25" customHeight="1" x14ac:dyDescent="0.25">
      <c r="A1269" s="762"/>
      <c r="B1269" s="763" t="s">
        <v>2448</v>
      </c>
      <c r="C1269" s="263"/>
      <c r="D1269" s="282"/>
      <c r="E1269" s="834"/>
      <c r="F1269" s="292"/>
    </row>
    <row r="1270" spans="1:6" s="256" customFormat="1" ht="68.25" customHeight="1" x14ac:dyDescent="0.25">
      <c r="A1270" s="762"/>
      <c r="B1270" s="763" t="s">
        <v>3248</v>
      </c>
      <c r="C1270" s="263"/>
      <c r="D1270" s="282"/>
      <c r="E1270" s="834"/>
      <c r="F1270" s="292"/>
    </row>
    <row r="1271" spans="1:6" s="256" customFormat="1" ht="53.25" customHeight="1" x14ac:dyDescent="0.25">
      <c r="A1271" s="762"/>
      <c r="B1271" s="763" t="s">
        <v>3249</v>
      </c>
      <c r="C1271" s="263"/>
      <c r="D1271" s="282"/>
      <c r="E1271" s="834"/>
      <c r="F1271" s="292"/>
    </row>
    <row r="1272" spans="1:6" s="256" customFormat="1" ht="52.5" customHeight="1" x14ac:dyDescent="0.25">
      <c r="A1272" s="762"/>
      <c r="B1272" s="763" t="s">
        <v>3250</v>
      </c>
      <c r="C1272" s="263"/>
      <c r="D1272" s="282"/>
      <c r="E1272" s="834"/>
      <c r="F1272" s="292"/>
    </row>
    <row r="1273" spans="1:6" s="256" customFormat="1" ht="68.25" customHeight="1" x14ac:dyDescent="0.25">
      <c r="A1273" s="762"/>
      <c r="B1273" s="763" t="s">
        <v>3251</v>
      </c>
      <c r="C1273" s="263"/>
      <c r="D1273" s="282"/>
      <c r="E1273" s="834"/>
      <c r="F1273" s="292"/>
    </row>
    <row r="1274" spans="1:6" s="256" customFormat="1" ht="80.25" customHeight="1" x14ac:dyDescent="0.25">
      <c r="A1274" s="762"/>
      <c r="B1274" s="763" t="s">
        <v>3252</v>
      </c>
      <c r="C1274" s="263"/>
      <c r="D1274" s="282"/>
      <c r="E1274" s="834"/>
      <c r="F1274" s="292"/>
    </row>
    <row r="1275" spans="1:6" s="256" customFormat="1" ht="64.5" customHeight="1" x14ac:dyDescent="0.25">
      <c r="A1275" s="762"/>
      <c r="B1275" s="763" t="s">
        <v>3253</v>
      </c>
      <c r="C1275" s="263"/>
      <c r="D1275" s="282"/>
      <c r="E1275" s="834"/>
      <c r="F1275" s="292"/>
    </row>
    <row r="1276" spans="1:6" s="256" customFormat="1" ht="40.5" customHeight="1" x14ac:dyDescent="0.25">
      <c r="A1276" s="762"/>
      <c r="B1276" s="763" t="s">
        <v>3254</v>
      </c>
      <c r="C1276" s="263"/>
      <c r="D1276" s="282"/>
      <c r="E1276" s="834"/>
      <c r="F1276" s="292"/>
    </row>
    <row r="1277" spans="1:6" s="256" customFormat="1" ht="15" x14ac:dyDescent="0.25">
      <c r="A1277" s="762"/>
      <c r="B1277" s="763" t="s">
        <v>2449</v>
      </c>
      <c r="C1277" s="263"/>
      <c r="D1277" s="282"/>
      <c r="E1277" s="834"/>
      <c r="F1277" s="292"/>
    </row>
    <row r="1278" spans="1:6" s="256" customFormat="1" ht="15" x14ac:dyDescent="0.25">
      <c r="A1278" s="762"/>
      <c r="B1278" s="763" t="s">
        <v>2450</v>
      </c>
      <c r="C1278" s="263"/>
      <c r="D1278" s="282"/>
      <c r="E1278" s="834"/>
      <c r="F1278" s="292"/>
    </row>
    <row r="1279" spans="1:6" s="256" customFormat="1" ht="15" x14ac:dyDescent="0.25">
      <c r="A1279" s="762"/>
      <c r="B1279" s="763" t="s">
        <v>2451</v>
      </c>
      <c r="C1279" s="263"/>
      <c r="D1279" s="282"/>
      <c r="E1279" s="834"/>
      <c r="F1279" s="292"/>
    </row>
    <row r="1280" spans="1:6" s="256" customFormat="1" ht="15" x14ac:dyDescent="0.25">
      <c r="A1280" s="762"/>
      <c r="B1280" s="763" t="s">
        <v>2452</v>
      </c>
      <c r="C1280" s="263"/>
      <c r="D1280" s="282"/>
      <c r="E1280" s="834"/>
      <c r="F1280" s="292"/>
    </row>
    <row r="1281" spans="1:6" s="256" customFormat="1" ht="15" x14ac:dyDescent="0.25">
      <c r="A1281" s="762"/>
      <c r="B1281" s="763" t="s">
        <v>2453</v>
      </c>
      <c r="C1281" s="263"/>
      <c r="D1281" s="282"/>
      <c r="E1281" s="834"/>
      <c r="F1281" s="292"/>
    </row>
    <row r="1282" spans="1:6" s="256" customFormat="1" ht="15" x14ac:dyDescent="0.25">
      <c r="A1282" s="762"/>
      <c r="B1282" s="763" t="s">
        <v>2454</v>
      </c>
      <c r="C1282" s="263"/>
      <c r="D1282" s="282"/>
      <c r="E1282" s="834"/>
      <c r="F1282" s="292"/>
    </row>
    <row r="1283" spans="1:6" s="256" customFormat="1" ht="15" x14ac:dyDescent="0.25">
      <c r="A1283" s="762"/>
      <c r="B1283" s="763" t="s">
        <v>2455</v>
      </c>
      <c r="C1283" s="263"/>
      <c r="D1283" s="282"/>
      <c r="E1283" s="834"/>
      <c r="F1283" s="292"/>
    </row>
    <row r="1284" spans="1:6" s="256" customFormat="1" ht="15" x14ac:dyDescent="0.25">
      <c r="A1284" s="762"/>
      <c r="B1284" s="763" t="s">
        <v>2456</v>
      </c>
      <c r="C1284" s="263"/>
      <c r="D1284" s="282"/>
      <c r="E1284" s="834"/>
      <c r="F1284" s="292"/>
    </row>
    <row r="1285" spans="1:6" s="256" customFormat="1" ht="15" x14ac:dyDescent="0.25">
      <c r="A1285" s="762"/>
      <c r="B1285" s="763" t="s">
        <v>2457</v>
      </c>
      <c r="C1285" s="263"/>
      <c r="D1285" s="282"/>
      <c r="E1285" s="834"/>
      <c r="F1285" s="292"/>
    </row>
    <row r="1286" spans="1:6" s="256" customFormat="1" ht="15" x14ac:dyDescent="0.25">
      <c r="A1286" s="762"/>
      <c r="B1286" s="763" t="s">
        <v>2458</v>
      </c>
      <c r="C1286" s="263"/>
      <c r="D1286" s="282"/>
      <c r="E1286" s="834"/>
      <c r="F1286" s="292"/>
    </row>
    <row r="1287" spans="1:6" s="256" customFormat="1" ht="15" x14ac:dyDescent="0.25">
      <c r="A1287" s="762"/>
      <c r="B1287" s="763" t="s">
        <v>2459</v>
      </c>
      <c r="C1287" s="263"/>
      <c r="D1287" s="282"/>
      <c r="E1287" s="834"/>
      <c r="F1287" s="292"/>
    </row>
    <row r="1288" spans="1:6" s="256" customFormat="1" ht="15" x14ac:dyDescent="0.25">
      <c r="A1288" s="762"/>
      <c r="B1288" s="763" t="s">
        <v>2460</v>
      </c>
      <c r="C1288" s="263"/>
      <c r="D1288" s="282"/>
      <c r="E1288" s="834"/>
      <c r="F1288" s="292"/>
    </row>
    <row r="1289" spans="1:6" s="256" customFormat="1" ht="15" x14ac:dyDescent="0.25">
      <c r="A1289" s="762"/>
      <c r="B1289" s="763" t="s">
        <v>2461</v>
      </c>
      <c r="C1289" s="263"/>
      <c r="D1289" s="282"/>
      <c r="E1289" s="834"/>
      <c r="F1289" s="292"/>
    </row>
    <row r="1290" spans="1:6" s="256" customFormat="1" ht="15" x14ac:dyDescent="0.25">
      <c r="A1290" s="762"/>
      <c r="B1290" s="763" t="s">
        <v>2462</v>
      </c>
      <c r="C1290" s="263"/>
      <c r="D1290" s="282"/>
      <c r="E1290" s="834"/>
      <c r="F1290" s="292"/>
    </row>
    <row r="1291" spans="1:6" s="256" customFormat="1" ht="15" x14ac:dyDescent="0.25">
      <c r="A1291" s="762"/>
      <c r="B1291" s="763" t="s">
        <v>2463</v>
      </c>
      <c r="C1291" s="263"/>
      <c r="D1291" s="282"/>
      <c r="E1291" s="834"/>
      <c r="F1291" s="292"/>
    </row>
    <row r="1292" spans="1:6" s="256" customFormat="1" ht="15" x14ac:dyDescent="0.25">
      <c r="A1292" s="762"/>
      <c r="B1292" s="763" t="s">
        <v>2464</v>
      </c>
      <c r="C1292" s="263"/>
      <c r="D1292" s="282"/>
      <c r="E1292" s="834"/>
      <c r="F1292" s="292"/>
    </row>
    <row r="1293" spans="1:6" s="256" customFormat="1" ht="15" x14ac:dyDescent="0.25">
      <c r="A1293" s="762"/>
      <c r="B1293" s="763" t="s">
        <v>2465</v>
      </c>
      <c r="C1293" s="263"/>
      <c r="D1293" s="282"/>
      <c r="E1293" s="834"/>
      <c r="F1293" s="292"/>
    </row>
    <row r="1294" spans="1:6" s="256" customFormat="1" ht="15" x14ac:dyDescent="0.25">
      <c r="A1294" s="762"/>
      <c r="B1294" s="763" t="s">
        <v>2466</v>
      </c>
      <c r="C1294" s="263"/>
      <c r="D1294" s="282"/>
      <c r="E1294" s="834"/>
      <c r="F1294" s="292"/>
    </row>
    <row r="1295" spans="1:6" s="256" customFormat="1" ht="15" x14ac:dyDescent="0.25">
      <c r="A1295" s="762"/>
      <c r="B1295" s="763" t="s">
        <v>2467</v>
      </c>
      <c r="C1295" s="263"/>
      <c r="D1295" s="282"/>
      <c r="E1295" s="834"/>
      <c r="F1295" s="292"/>
    </row>
    <row r="1296" spans="1:6" s="256" customFormat="1" ht="15" x14ac:dyDescent="0.25">
      <c r="A1296" s="762"/>
      <c r="B1296" s="763" t="s">
        <v>2468</v>
      </c>
      <c r="C1296" s="263"/>
      <c r="D1296" s="282"/>
      <c r="E1296" s="834"/>
      <c r="F1296" s="292"/>
    </row>
    <row r="1297" spans="1:6" s="256" customFormat="1" ht="15" x14ac:dyDescent="0.25">
      <c r="A1297" s="762"/>
      <c r="B1297" s="763" t="s">
        <v>2469</v>
      </c>
      <c r="C1297" s="263"/>
      <c r="D1297" s="282"/>
      <c r="E1297" s="834"/>
      <c r="F1297" s="292"/>
    </row>
    <row r="1298" spans="1:6" s="256" customFormat="1" ht="15" x14ac:dyDescent="0.25">
      <c r="A1298" s="762"/>
      <c r="B1298" s="763" t="s">
        <v>2470</v>
      </c>
      <c r="C1298" s="263"/>
      <c r="D1298" s="282"/>
      <c r="E1298" s="834"/>
      <c r="F1298" s="292"/>
    </row>
    <row r="1299" spans="1:6" s="256" customFormat="1" ht="15" x14ac:dyDescent="0.25">
      <c r="A1299" s="762"/>
      <c r="B1299" s="763" t="s">
        <v>2471</v>
      </c>
      <c r="C1299" s="263"/>
      <c r="D1299" s="282"/>
      <c r="E1299" s="834"/>
      <c r="F1299" s="292"/>
    </row>
    <row r="1300" spans="1:6" s="256" customFormat="1" ht="53.25" customHeight="1" x14ac:dyDescent="0.25">
      <c r="A1300" s="762"/>
      <c r="B1300" s="763" t="s">
        <v>2472</v>
      </c>
      <c r="C1300" s="263"/>
      <c r="D1300" s="282"/>
      <c r="E1300" s="834"/>
      <c r="F1300" s="292"/>
    </row>
    <row r="1301" spans="1:6" s="256" customFormat="1" x14ac:dyDescent="0.2">
      <c r="A1301" s="762"/>
      <c r="B1301" s="763" t="s">
        <v>2473</v>
      </c>
      <c r="C1301" s="263" t="s">
        <v>38</v>
      </c>
      <c r="D1301" s="282">
        <v>1</v>
      </c>
      <c r="E1301" s="833"/>
      <c r="F1301" s="278">
        <f>+E1301*D1301</f>
        <v>0</v>
      </c>
    </row>
    <row r="1302" spans="1:6" s="256" customFormat="1" ht="15" x14ac:dyDescent="0.25">
      <c r="A1302" s="762"/>
      <c r="B1302" s="763"/>
      <c r="C1302" s="263"/>
      <c r="D1302" s="282"/>
      <c r="E1302" s="834"/>
      <c r="F1302" s="292"/>
    </row>
    <row r="1303" spans="1:6" s="256" customFormat="1" ht="52.5" customHeight="1" x14ac:dyDescent="0.25">
      <c r="A1303" s="271">
        <f>MAX($A$7:A1302)+1</f>
        <v>165</v>
      </c>
      <c r="B1303" s="763" t="s">
        <v>2474</v>
      </c>
      <c r="C1303" s="263"/>
      <c r="D1303" s="282"/>
      <c r="E1303" s="834"/>
      <c r="F1303" s="292"/>
    </row>
    <row r="1304" spans="1:6" s="256" customFormat="1" ht="15" x14ac:dyDescent="0.25">
      <c r="A1304" s="762"/>
      <c r="B1304" s="763" t="s">
        <v>2475</v>
      </c>
      <c r="C1304" s="263"/>
      <c r="D1304" s="282"/>
      <c r="E1304" s="834"/>
      <c r="F1304" s="292"/>
    </row>
    <row r="1305" spans="1:6" s="256" customFormat="1" x14ac:dyDescent="0.2">
      <c r="A1305" s="762"/>
      <c r="B1305" s="763" t="s">
        <v>2476</v>
      </c>
      <c r="C1305" s="263" t="s">
        <v>38</v>
      </c>
      <c r="D1305" s="282">
        <v>1</v>
      </c>
      <c r="E1305" s="833"/>
      <c r="F1305" s="278">
        <f>+E1305*D1305</f>
        <v>0</v>
      </c>
    </row>
    <row r="1306" spans="1:6" s="256" customFormat="1" ht="15" x14ac:dyDescent="0.25">
      <c r="A1306" s="762"/>
      <c r="B1306" s="763"/>
      <c r="C1306" s="263"/>
      <c r="D1306" s="282"/>
      <c r="E1306" s="834"/>
      <c r="F1306" s="292"/>
    </row>
    <row r="1307" spans="1:6" s="256" customFormat="1" ht="80.25" customHeight="1" x14ac:dyDescent="0.25">
      <c r="A1307" s="271">
        <f>MAX($A$7:A1306)+1</f>
        <v>166</v>
      </c>
      <c r="B1307" s="763" t="s">
        <v>3255</v>
      </c>
      <c r="C1307" s="263"/>
      <c r="D1307" s="282"/>
      <c r="E1307" s="834"/>
      <c r="F1307" s="292"/>
    </row>
    <row r="1308" spans="1:6" s="256" customFormat="1" ht="66.75" customHeight="1" x14ac:dyDescent="0.25">
      <c r="A1308" s="271"/>
      <c r="B1308" s="763" t="s">
        <v>3256</v>
      </c>
      <c r="C1308" s="263"/>
      <c r="D1308" s="282"/>
      <c r="E1308" s="834"/>
      <c r="F1308" s="292"/>
    </row>
    <row r="1309" spans="1:6" s="256" customFormat="1" x14ac:dyDescent="0.2">
      <c r="A1309" s="762"/>
      <c r="B1309" s="763" t="s">
        <v>2477</v>
      </c>
      <c r="C1309" s="263" t="s">
        <v>38</v>
      </c>
      <c r="D1309" s="282">
        <v>1</v>
      </c>
      <c r="E1309" s="833"/>
      <c r="F1309" s="278">
        <f>+E1309*D1309</f>
        <v>0</v>
      </c>
    </row>
    <row r="1310" spans="1:6" s="256" customFormat="1" ht="15" x14ac:dyDescent="0.25">
      <c r="A1310" s="762"/>
      <c r="B1310" s="763"/>
      <c r="C1310" s="263"/>
      <c r="D1310" s="282"/>
      <c r="E1310" s="834"/>
      <c r="F1310" s="292"/>
    </row>
    <row r="1311" spans="1:6" s="256" customFormat="1" ht="65.25" customHeight="1" x14ac:dyDescent="0.25">
      <c r="A1311" s="271">
        <f>MAX($A$7:A1310)+1</f>
        <v>167</v>
      </c>
      <c r="B1311" s="763" t="s">
        <v>3257</v>
      </c>
      <c r="C1311" s="263"/>
      <c r="D1311" s="282"/>
      <c r="E1311" s="834"/>
      <c r="F1311" s="292"/>
    </row>
    <row r="1312" spans="1:6" s="256" customFormat="1" ht="66" customHeight="1" x14ac:dyDescent="0.25">
      <c r="A1312" s="271"/>
      <c r="B1312" s="763" t="s">
        <v>3258</v>
      </c>
      <c r="C1312" s="263"/>
      <c r="D1312" s="282"/>
      <c r="E1312" s="834"/>
      <c r="F1312" s="292"/>
    </row>
    <row r="1313" spans="1:6" s="256" customFormat="1" ht="53.25" customHeight="1" x14ac:dyDescent="0.25">
      <c r="A1313" s="271"/>
      <c r="B1313" s="763" t="s">
        <v>3259</v>
      </c>
      <c r="C1313" s="263"/>
      <c r="D1313" s="282"/>
      <c r="E1313" s="834"/>
      <c r="F1313" s="292"/>
    </row>
    <row r="1314" spans="1:6" s="256" customFormat="1" ht="41.25" customHeight="1" x14ac:dyDescent="0.25">
      <c r="A1314" s="762"/>
      <c r="B1314" s="763" t="s">
        <v>2478</v>
      </c>
      <c r="C1314" s="263"/>
      <c r="D1314" s="282"/>
      <c r="E1314" s="834"/>
      <c r="F1314" s="292"/>
    </row>
    <row r="1315" spans="1:6" s="256" customFormat="1" ht="15" x14ac:dyDescent="0.25">
      <c r="A1315" s="762"/>
      <c r="B1315" s="763" t="s">
        <v>2479</v>
      </c>
      <c r="C1315" s="263"/>
      <c r="D1315" s="282"/>
      <c r="E1315" s="834"/>
      <c r="F1315" s="292"/>
    </row>
    <row r="1316" spans="1:6" s="256" customFormat="1" x14ac:dyDescent="0.2">
      <c r="A1316" s="762"/>
      <c r="B1316" s="763" t="s">
        <v>2480</v>
      </c>
      <c r="C1316" s="263" t="s">
        <v>38</v>
      </c>
      <c r="D1316" s="282">
        <v>1</v>
      </c>
      <c r="E1316" s="833"/>
      <c r="F1316" s="278">
        <f>+E1316*D1316</f>
        <v>0</v>
      </c>
    </row>
    <row r="1317" spans="1:6" s="256" customFormat="1" ht="15" x14ac:dyDescent="0.25">
      <c r="A1317" s="762"/>
      <c r="B1317" s="763"/>
      <c r="C1317" s="263"/>
      <c r="D1317" s="282"/>
      <c r="E1317" s="834"/>
      <c r="F1317" s="292"/>
    </row>
    <row r="1318" spans="1:6" s="256" customFormat="1" ht="53.25" customHeight="1" x14ac:dyDescent="0.2">
      <c r="A1318" s="271">
        <f>MAX($A$7:A1317)+1</f>
        <v>168</v>
      </c>
      <c r="B1318" s="763" t="s">
        <v>2481</v>
      </c>
      <c r="C1318" s="263" t="s">
        <v>38</v>
      </c>
      <c r="D1318" s="282">
        <v>1</v>
      </c>
      <c r="E1318" s="833"/>
      <c r="F1318" s="278">
        <f>+E1318*D1318</f>
        <v>0</v>
      </c>
    </row>
    <row r="1319" spans="1:6" s="256" customFormat="1" ht="15" x14ac:dyDescent="0.25">
      <c r="A1319" s="762"/>
      <c r="B1319" s="763"/>
      <c r="C1319" s="263"/>
      <c r="D1319" s="282"/>
      <c r="E1319" s="834"/>
      <c r="F1319" s="292"/>
    </row>
    <row r="1320" spans="1:6" s="256" customFormat="1" ht="25.5" x14ac:dyDescent="0.25">
      <c r="A1320" s="271">
        <f>MAX($A$7:A1319)+1</f>
        <v>169</v>
      </c>
      <c r="B1320" s="763" t="s">
        <v>2429</v>
      </c>
      <c r="C1320" s="263"/>
      <c r="D1320" s="282"/>
      <c r="E1320" s="834"/>
      <c r="F1320" s="292"/>
    </row>
    <row r="1321" spans="1:6" s="256" customFormat="1" x14ac:dyDescent="0.2">
      <c r="A1321" s="762"/>
      <c r="B1321" s="763" t="s">
        <v>1987</v>
      </c>
      <c r="C1321" s="263" t="s">
        <v>119</v>
      </c>
      <c r="D1321" s="282">
        <v>4</v>
      </c>
      <c r="E1321" s="833"/>
      <c r="F1321" s="278">
        <f>+E1321*D1321</f>
        <v>0</v>
      </c>
    </row>
    <row r="1322" spans="1:6" s="256" customFormat="1" x14ac:dyDescent="0.2">
      <c r="A1322" s="762"/>
      <c r="B1322" s="763" t="s">
        <v>1988</v>
      </c>
      <c r="C1322" s="263" t="s">
        <v>119</v>
      </c>
      <c r="D1322" s="282">
        <v>2</v>
      </c>
      <c r="E1322" s="833"/>
      <c r="F1322" s="278">
        <f>+E1322*D1322</f>
        <v>0</v>
      </c>
    </row>
    <row r="1323" spans="1:6" s="256" customFormat="1" ht="15" x14ac:dyDescent="0.25">
      <c r="A1323" s="762"/>
      <c r="B1323" s="763"/>
      <c r="C1323" s="263"/>
      <c r="D1323" s="282"/>
      <c r="E1323" s="834"/>
      <c r="F1323" s="292"/>
    </row>
    <row r="1324" spans="1:6" s="256" customFormat="1" ht="66" customHeight="1" x14ac:dyDescent="0.25">
      <c r="A1324" s="271">
        <f>MAX($A$7:A1323)+1</f>
        <v>170</v>
      </c>
      <c r="B1324" s="763" t="s">
        <v>2430</v>
      </c>
      <c r="C1324" s="263"/>
      <c r="D1324" s="282"/>
      <c r="E1324" s="834"/>
      <c r="F1324" s="292"/>
    </row>
    <row r="1325" spans="1:6" s="256" customFormat="1" x14ac:dyDescent="0.2">
      <c r="A1325" s="762"/>
      <c r="B1325" s="763" t="s">
        <v>1994</v>
      </c>
      <c r="C1325" s="263" t="s">
        <v>119</v>
      </c>
      <c r="D1325" s="282">
        <v>2</v>
      </c>
      <c r="E1325" s="833"/>
      <c r="F1325" s="278">
        <f>+E1325*D1325</f>
        <v>0</v>
      </c>
    </row>
    <row r="1326" spans="1:6" s="256" customFormat="1" ht="15" x14ac:dyDescent="0.25">
      <c r="A1326" s="762"/>
      <c r="B1326" s="763"/>
      <c r="C1326" s="263"/>
      <c r="D1326" s="282"/>
      <c r="E1326" s="834"/>
      <c r="F1326" s="292"/>
    </row>
    <row r="1327" spans="1:6" s="256" customFormat="1" ht="66" customHeight="1" x14ac:dyDescent="0.2">
      <c r="A1327" s="271">
        <f>MAX($A$7:A1326)+1</f>
        <v>171</v>
      </c>
      <c r="B1327" s="763" t="s">
        <v>2432</v>
      </c>
      <c r="C1327" s="263" t="s">
        <v>119</v>
      </c>
      <c r="D1327" s="282">
        <v>1</v>
      </c>
      <c r="E1327" s="833"/>
      <c r="F1327" s="278">
        <f>+E1327*D1327</f>
        <v>0</v>
      </c>
    </row>
    <row r="1328" spans="1:6" s="256" customFormat="1" ht="15" x14ac:dyDescent="0.25">
      <c r="A1328" s="762"/>
      <c r="B1328" s="763"/>
      <c r="C1328" s="263"/>
      <c r="D1328" s="282"/>
      <c r="E1328" s="834"/>
      <c r="F1328" s="292"/>
    </row>
    <row r="1329" spans="1:6" s="256" customFormat="1" ht="48.75" customHeight="1" x14ac:dyDescent="0.2">
      <c r="A1329" s="271">
        <f>MAX($A$7:A1328)+1</f>
        <v>172</v>
      </c>
      <c r="B1329" s="763" t="s">
        <v>2433</v>
      </c>
      <c r="C1329" s="263" t="s">
        <v>119</v>
      </c>
      <c r="D1329" s="282">
        <v>1</v>
      </c>
      <c r="E1329" s="833"/>
      <c r="F1329" s="278">
        <f>+E1329*D1329</f>
        <v>0</v>
      </c>
    </row>
    <row r="1330" spans="1:6" s="256" customFormat="1" x14ac:dyDescent="0.2">
      <c r="A1330" s="271"/>
      <c r="B1330" s="763"/>
      <c r="C1330" s="263"/>
      <c r="D1330" s="282"/>
      <c r="E1330" s="277"/>
      <c r="F1330" s="278"/>
    </row>
    <row r="1331" spans="1:6" s="256" customFormat="1" ht="13.5" thickBot="1" x14ac:dyDescent="0.25">
      <c r="A1331" s="301"/>
      <c r="B1331" s="795" t="s">
        <v>2780</v>
      </c>
      <c r="C1331" s="302"/>
      <c r="D1331" s="303"/>
      <c r="E1331" s="304"/>
      <c r="F1331" s="300">
        <f>SUM(F773:F1330)</f>
        <v>0</v>
      </c>
    </row>
    <row r="1332" spans="1:6" s="256" customFormat="1" ht="13.5" thickTop="1" x14ac:dyDescent="0.2">
      <c r="A1332" s="305"/>
      <c r="B1332" s="793"/>
      <c r="C1332" s="306"/>
      <c r="D1332" s="307"/>
      <c r="E1332" s="308"/>
      <c r="F1332" s="234"/>
    </row>
    <row r="1333" spans="1:6" s="256" customFormat="1" x14ac:dyDescent="0.2">
      <c r="A1333" s="762"/>
      <c r="B1333" s="796"/>
      <c r="C1333" s="258"/>
      <c r="D1333" s="284"/>
      <c r="E1333" s="292"/>
      <c r="F1333" s="292"/>
    </row>
    <row r="1334" spans="1:6" s="250" customFormat="1" x14ac:dyDescent="0.2">
      <c r="A1334" s="269" t="s">
        <v>1775</v>
      </c>
      <c r="B1334" s="789" t="s">
        <v>1783</v>
      </c>
      <c r="C1334" s="242"/>
      <c r="D1334" s="245"/>
      <c r="E1334" s="276"/>
      <c r="F1334" s="276"/>
    </row>
    <row r="1335" spans="1:6" s="250" customFormat="1" x14ac:dyDescent="0.2">
      <c r="A1335" s="270"/>
      <c r="B1335" s="244"/>
      <c r="C1335" s="233"/>
      <c r="D1335" s="281"/>
      <c r="E1335" s="234"/>
      <c r="F1335" s="234"/>
    </row>
    <row r="1336" spans="1:6" s="252" customFormat="1" x14ac:dyDescent="0.2">
      <c r="A1336" s="270"/>
      <c r="B1336" s="244" t="s">
        <v>1806</v>
      </c>
      <c r="C1336" s="233" t="s">
        <v>1807</v>
      </c>
      <c r="D1336" s="281" t="s">
        <v>1808</v>
      </c>
      <c r="E1336" s="259" t="s">
        <v>1809</v>
      </c>
      <c r="F1336" s="259" t="s">
        <v>1772</v>
      </c>
    </row>
    <row r="1337" spans="1:6" s="252" customFormat="1" x14ac:dyDescent="0.2">
      <c r="A1337" s="270"/>
      <c r="B1337" s="244"/>
      <c r="C1337" s="233"/>
      <c r="D1337" s="281"/>
      <c r="E1337" s="234"/>
      <c r="F1337" s="234"/>
    </row>
    <row r="1338" spans="1:6" s="238" customFormat="1" ht="42.75" customHeight="1" x14ac:dyDescent="0.2">
      <c r="A1338" s="271">
        <v>1</v>
      </c>
      <c r="B1338" s="797" t="s">
        <v>2482</v>
      </c>
      <c r="C1338" s="702"/>
      <c r="D1338" s="703"/>
      <c r="E1338" s="291"/>
      <c r="F1338" s="291"/>
    </row>
    <row r="1339" spans="1:6" s="238" customFormat="1" x14ac:dyDescent="0.2">
      <c r="A1339" s="271"/>
      <c r="B1339" s="797" t="s">
        <v>2483</v>
      </c>
      <c r="C1339" s="702"/>
      <c r="D1339" s="703"/>
      <c r="E1339" s="291"/>
      <c r="F1339" s="291"/>
    </row>
    <row r="1340" spans="1:6" s="238" customFormat="1" x14ac:dyDescent="0.2">
      <c r="A1340" s="272"/>
      <c r="B1340" s="797" t="s">
        <v>2484</v>
      </c>
      <c r="C1340" s="702"/>
      <c r="D1340" s="703"/>
      <c r="E1340" s="291"/>
      <c r="F1340" s="291"/>
    </row>
    <row r="1341" spans="1:6" s="238" customFormat="1" x14ac:dyDescent="0.2">
      <c r="A1341" s="272"/>
      <c r="B1341" s="797" t="s">
        <v>2485</v>
      </c>
      <c r="C1341" s="702"/>
      <c r="D1341" s="703"/>
      <c r="E1341" s="291"/>
      <c r="F1341" s="291"/>
    </row>
    <row r="1342" spans="1:6" s="238" customFormat="1" ht="25.5" x14ac:dyDescent="0.2">
      <c r="A1342" s="272"/>
      <c r="B1342" s="797" t="s">
        <v>2486</v>
      </c>
      <c r="C1342" s="702"/>
      <c r="D1342" s="703"/>
      <c r="E1342" s="291"/>
      <c r="F1342" s="291"/>
    </row>
    <row r="1343" spans="1:6" s="238" customFormat="1" x14ac:dyDescent="0.2">
      <c r="A1343" s="272"/>
      <c r="B1343" s="797" t="s">
        <v>2487</v>
      </c>
      <c r="C1343" s="702"/>
      <c r="D1343" s="703"/>
      <c r="E1343" s="291"/>
      <c r="F1343" s="291"/>
    </row>
    <row r="1344" spans="1:6" s="238" customFormat="1" x14ac:dyDescent="0.2">
      <c r="A1344" s="272"/>
      <c r="B1344" s="797" t="s">
        <v>2488</v>
      </c>
      <c r="C1344" s="702"/>
      <c r="D1344" s="703"/>
      <c r="E1344" s="291"/>
      <c r="F1344" s="291"/>
    </row>
    <row r="1345" spans="1:6" s="238" customFormat="1" x14ac:dyDescent="0.2">
      <c r="A1345" s="272"/>
      <c r="B1345" s="797" t="s">
        <v>2489</v>
      </c>
      <c r="C1345" s="702"/>
      <c r="D1345" s="703"/>
      <c r="E1345" s="291"/>
      <c r="F1345" s="291"/>
    </row>
    <row r="1346" spans="1:6" s="238" customFormat="1" x14ac:dyDescent="0.2">
      <c r="A1346" s="272"/>
      <c r="B1346" s="797" t="s">
        <v>2490</v>
      </c>
      <c r="C1346" s="702"/>
      <c r="D1346" s="703"/>
      <c r="E1346" s="291"/>
      <c r="F1346" s="291"/>
    </row>
    <row r="1347" spans="1:6" s="238" customFormat="1" x14ac:dyDescent="0.2">
      <c r="A1347" s="271"/>
      <c r="B1347" s="797" t="s">
        <v>2491</v>
      </c>
      <c r="C1347" s="702"/>
      <c r="D1347" s="703"/>
      <c r="E1347" s="291"/>
      <c r="F1347" s="291"/>
    </row>
    <row r="1348" spans="1:6" s="238" customFormat="1" x14ac:dyDescent="0.2">
      <c r="A1348" s="271"/>
      <c r="B1348" s="797" t="s">
        <v>2492</v>
      </c>
      <c r="C1348" s="702"/>
      <c r="D1348" s="703"/>
      <c r="E1348" s="291"/>
      <c r="F1348" s="291"/>
    </row>
    <row r="1349" spans="1:6" s="238" customFormat="1" x14ac:dyDescent="0.2">
      <c r="A1349" s="272"/>
      <c r="B1349" s="797"/>
      <c r="C1349" s="702"/>
      <c r="D1349" s="703"/>
      <c r="E1349" s="291"/>
      <c r="F1349" s="291"/>
    </row>
    <row r="1350" spans="1:6" s="238" customFormat="1" ht="15.75" x14ac:dyDescent="0.2">
      <c r="A1350" s="272"/>
      <c r="B1350" s="797" t="s">
        <v>2493</v>
      </c>
      <c r="C1350" s="702"/>
      <c r="D1350" s="703"/>
      <c r="E1350" s="291"/>
      <c r="F1350" s="291"/>
    </row>
    <row r="1351" spans="1:6" s="238" customFormat="1" ht="15.75" x14ac:dyDescent="0.2">
      <c r="A1351" s="271"/>
      <c r="B1351" s="797" t="s">
        <v>2494</v>
      </c>
      <c r="C1351" s="702"/>
      <c r="D1351" s="703"/>
      <c r="E1351" s="291"/>
      <c r="F1351" s="291"/>
    </row>
    <row r="1352" spans="1:6" s="238" customFormat="1" x14ac:dyDescent="0.2">
      <c r="A1352" s="272"/>
      <c r="B1352" s="797" t="s">
        <v>2495</v>
      </c>
      <c r="C1352" s="702"/>
      <c r="D1352" s="703"/>
      <c r="E1352" s="291"/>
      <c r="F1352" s="291"/>
    </row>
    <row r="1353" spans="1:6" s="238" customFormat="1" x14ac:dyDescent="0.2">
      <c r="A1353" s="272"/>
      <c r="B1353" s="797"/>
      <c r="C1353" s="702"/>
      <c r="D1353" s="703"/>
      <c r="E1353" s="291"/>
      <c r="F1353" s="291"/>
    </row>
    <row r="1354" spans="1:6" s="238" customFormat="1" x14ac:dyDescent="0.2">
      <c r="A1354" s="272"/>
      <c r="B1354" s="798" t="s">
        <v>2496</v>
      </c>
      <c r="C1354" s="702"/>
      <c r="D1354" s="703"/>
      <c r="E1354" s="291"/>
      <c r="F1354" s="291"/>
    </row>
    <row r="1355" spans="1:6" s="238" customFormat="1" ht="15.75" x14ac:dyDescent="0.2">
      <c r="A1355" s="271"/>
      <c r="B1355" s="797" t="s">
        <v>2497</v>
      </c>
      <c r="C1355" s="702"/>
      <c r="D1355" s="703"/>
      <c r="E1355" s="291"/>
      <c r="F1355" s="291"/>
    </row>
    <row r="1356" spans="1:6" s="238" customFormat="1" ht="15.75" x14ac:dyDescent="0.2">
      <c r="A1356" s="272"/>
      <c r="B1356" s="797" t="s">
        <v>2498</v>
      </c>
      <c r="C1356" s="702"/>
      <c r="D1356" s="703"/>
      <c r="E1356" s="291"/>
      <c r="F1356" s="291"/>
    </row>
    <row r="1357" spans="1:6" s="238" customFormat="1" x14ac:dyDescent="0.2">
      <c r="A1357" s="272"/>
      <c r="B1357" s="798" t="s">
        <v>2499</v>
      </c>
      <c r="C1357" s="702"/>
      <c r="D1357" s="703"/>
      <c r="E1357" s="291"/>
      <c r="F1357" s="291"/>
    </row>
    <row r="1358" spans="1:6" s="238" customFormat="1" ht="15.75" x14ac:dyDescent="0.2">
      <c r="A1358" s="272"/>
      <c r="B1358" s="797" t="s">
        <v>2500</v>
      </c>
      <c r="C1358" s="702"/>
      <c r="D1358" s="703"/>
      <c r="E1358" s="291"/>
      <c r="F1358" s="291"/>
    </row>
    <row r="1359" spans="1:6" s="238" customFormat="1" ht="15.75" x14ac:dyDescent="0.2">
      <c r="A1359" s="271"/>
      <c r="B1359" s="797" t="s">
        <v>2501</v>
      </c>
      <c r="C1359" s="702"/>
      <c r="D1359" s="703"/>
      <c r="E1359" s="291"/>
      <c r="F1359" s="291"/>
    </row>
    <row r="1360" spans="1:6" s="238" customFormat="1" x14ac:dyDescent="0.2">
      <c r="A1360" s="271"/>
      <c r="B1360" s="797" t="s">
        <v>2502</v>
      </c>
      <c r="C1360" s="702"/>
      <c r="D1360" s="703"/>
      <c r="E1360" s="291"/>
      <c r="F1360" s="291"/>
    </row>
    <row r="1361" spans="1:6" s="238" customFormat="1" x14ac:dyDescent="0.2">
      <c r="A1361" s="272"/>
      <c r="B1361" s="797"/>
      <c r="C1361" s="702"/>
      <c r="D1361" s="703"/>
      <c r="E1361" s="291"/>
      <c r="F1361" s="291"/>
    </row>
    <row r="1362" spans="1:6" s="238" customFormat="1" ht="25.5" x14ac:dyDescent="0.2">
      <c r="A1362" s="272"/>
      <c r="B1362" s="798" t="s">
        <v>2503</v>
      </c>
      <c r="C1362" s="702"/>
      <c r="D1362" s="703"/>
      <c r="E1362" s="291"/>
      <c r="F1362" s="291"/>
    </row>
    <row r="1363" spans="1:6" s="238" customFormat="1" x14ac:dyDescent="0.2">
      <c r="A1363" s="271"/>
      <c r="B1363" s="798" t="s">
        <v>2504</v>
      </c>
      <c r="C1363" s="702"/>
      <c r="D1363" s="703"/>
      <c r="E1363" s="291"/>
      <c r="F1363" s="291"/>
    </row>
    <row r="1364" spans="1:6" s="238" customFormat="1" x14ac:dyDescent="0.2">
      <c r="A1364" s="272"/>
      <c r="B1364" s="797" t="s">
        <v>2505</v>
      </c>
      <c r="C1364" s="702"/>
      <c r="D1364" s="703"/>
      <c r="E1364" s="291"/>
      <c r="F1364" s="291"/>
    </row>
    <row r="1365" spans="1:6" s="238" customFormat="1" x14ac:dyDescent="0.2">
      <c r="A1365" s="272"/>
      <c r="B1365" s="797" t="s">
        <v>2506</v>
      </c>
      <c r="C1365" s="702"/>
      <c r="D1365" s="703"/>
      <c r="E1365" s="291"/>
      <c r="F1365" s="291"/>
    </row>
    <row r="1366" spans="1:6" s="238" customFormat="1" x14ac:dyDescent="0.2">
      <c r="A1366" s="272"/>
      <c r="B1366" s="797" t="s">
        <v>2507</v>
      </c>
      <c r="C1366" s="702"/>
      <c r="D1366" s="703"/>
      <c r="E1366" s="291"/>
      <c r="F1366" s="291"/>
    </row>
    <row r="1367" spans="1:6" s="238" customFormat="1" x14ac:dyDescent="0.2">
      <c r="A1367" s="271"/>
      <c r="B1367" s="797" t="s">
        <v>2508</v>
      </c>
      <c r="C1367" s="702"/>
      <c r="D1367" s="703"/>
      <c r="E1367" s="291"/>
      <c r="F1367" s="291"/>
    </row>
    <row r="1368" spans="1:6" s="238" customFormat="1" x14ac:dyDescent="0.2">
      <c r="A1368" s="272"/>
      <c r="B1368" s="797"/>
      <c r="C1368" s="702"/>
      <c r="D1368" s="703"/>
      <c r="E1368" s="291"/>
      <c r="F1368" s="291"/>
    </row>
    <row r="1369" spans="1:6" s="238" customFormat="1" x14ac:dyDescent="0.2">
      <c r="A1369" s="272"/>
      <c r="B1369" s="798" t="s">
        <v>2509</v>
      </c>
      <c r="C1369" s="702"/>
      <c r="D1369" s="703"/>
      <c r="E1369" s="291"/>
      <c r="F1369" s="291"/>
    </row>
    <row r="1370" spans="1:6" s="238" customFormat="1" x14ac:dyDescent="0.2">
      <c r="A1370" s="272"/>
      <c r="B1370" s="797" t="s">
        <v>2510</v>
      </c>
      <c r="C1370" s="702"/>
      <c r="D1370" s="703"/>
      <c r="E1370" s="291"/>
      <c r="F1370" s="291"/>
    </row>
    <row r="1371" spans="1:6" s="238" customFormat="1" x14ac:dyDescent="0.2">
      <c r="A1371" s="271"/>
      <c r="B1371" s="797" t="s">
        <v>2511</v>
      </c>
      <c r="C1371" s="702"/>
      <c r="D1371" s="703"/>
      <c r="E1371" s="291"/>
      <c r="F1371" s="291"/>
    </row>
    <row r="1372" spans="1:6" s="238" customFormat="1" x14ac:dyDescent="0.2">
      <c r="A1372" s="272"/>
      <c r="B1372" s="797" t="s">
        <v>2512</v>
      </c>
      <c r="C1372" s="702"/>
      <c r="D1372" s="703"/>
      <c r="E1372" s="291"/>
      <c r="F1372" s="291"/>
    </row>
    <row r="1373" spans="1:6" s="238" customFormat="1" x14ac:dyDescent="0.2">
      <c r="A1373" s="272"/>
      <c r="B1373" s="797" t="s">
        <v>2513</v>
      </c>
      <c r="C1373" s="702"/>
      <c r="D1373" s="703"/>
      <c r="E1373" s="291"/>
      <c r="F1373" s="291"/>
    </row>
    <row r="1374" spans="1:6" s="238" customFormat="1" x14ac:dyDescent="0.2">
      <c r="A1374" s="272"/>
      <c r="B1374" s="797" t="s">
        <v>2514</v>
      </c>
      <c r="C1374" s="702"/>
      <c r="D1374" s="703"/>
      <c r="E1374" s="291"/>
      <c r="F1374" s="291"/>
    </row>
    <row r="1375" spans="1:6" s="238" customFormat="1" x14ac:dyDescent="0.2">
      <c r="A1375" s="272"/>
      <c r="B1375" s="797"/>
      <c r="C1375" s="702"/>
      <c r="D1375" s="703"/>
      <c r="E1375" s="291"/>
      <c r="F1375" s="291"/>
    </row>
    <row r="1376" spans="1:6" s="238" customFormat="1" ht="78.75" customHeight="1" x14ac:dyDescent="0.2">
      <c r="A1376" s="272"/>
      <c r="B1376" s="797" t="s">
        <v>2515</v>
      </c>
      <c r="C1376" s="702"/>
      <c r="D1376" s="703"/>
      <c r="E1376" s="291"/>
      <c r="F1376" s="291"/>
    </row>
    <row r="1377" spans="1:6" s="238" customFormat="1" x14ac:dyDescent="0.2">
      <c r="A1377" s="272"/>
      <c r="B1377" s="797" t="s">
        <v>2516</v>
      </c>
      <c r="C1377" s="702"/>
      <c r="D1377" s="703"/>
      <c r="E1377" s="291"/>
      <c r="F1377" s="291"/>
    </row>
    <row r="1378" spans="1:6" s="238" customFormat="1" ht="25.5" x14ac:dyDescent="0.2">
      <c r="A1378" s="272"/>
      <c r="B1378" s="797" t="s">
        <v>2517</v>
      </c>
      <c r="C1378" s="702"/>
      <c r="D1378" s="703"/>
      <c r="E1378" s="291"/>
      <c r="F1378" s="291"/>
    </row>
    <row r="1379" spans="1:6" s="238" customFormat="1" x14ac:dyDescent="0.2">
      <c r="A1379" s="272"/>
      <c r="B1379" s="797" t="s">
        <v>2518</v>
      </c>
      <c r="C1379" s="702"/>
      <c r="D1379" s="703"/>
      <c r="E1379" s="291"/>
      <c r="F1379" s="291"/>
    </row>
    <row r="1380" spans="1:6" s="238" customFormat="1" ht="81" customHeight="1" x14ac:dyDescent="0.2">
      <c r="A1380" s="272"/>
      <c r="B1380" s="797" t="s">
        <v>2519</v>
      </c>
      <c r="C1380" s="702" t="s">
        <v>38</v>
      </c>
      <c r="D1380" s="703">
        <v>1</v>
      </c>
      <c r="E1380" s="833"/>
      <c r="F1380" s="278">
        <f>+E1380*D1380</f>
        <v>0</v>
      </c>
    </row>
    <row r="1381" spans="1:6" s="238" customFormat="1" ht="15" x14ac:dyDescent="0.25">
      <c r="A1381" s="272"/>
      <c r="B1381" s="797"/>
      <c r="C1381" s="702"/>
      <c r="D1381" s="703"/>
      <c r="E1381" s="834"/>
      <c r="F1381" s="291"/>
    </row>
    <row r="1382" spans="1:6" s="238" customFormat="1" ht="15" x14ac:dyDescent="0.25">
      <c r="A1382" s="271"/>
      <c r="B1382" s="797" t="s">
        <v>1821</v>
      </c>
      <c r="C1382" s="702"/>
      <c r="D1382" s="703"/>
      <c r="E1382" s="834"/>
      <c r="F1382" s="291"/>
    </row>
    <row r="1383" spans="1:6" s="238" customFormat="1" ht="15" x14ac:dyDescent="0.25">
      <c r="A1383" s="272"/>
      <c r="B1383" s="797" t="s">
        <v>2520</v>
      </c>
      <c r="C1383" s="702"/>
      <c r="D1383" s="703"/>
      <c r="E1383" s="834"/>
      <c r="F1383" s="291"/>
    </row>
    <row r="1384" spans="1:6" s="238" customFormat="1" ht="15" x14ac:dyDescent="0.25">
      <c r="A1384" s="272"/>
      <c r="B1384" s="798" t="s">
        <v>2521</v>
      </c>
      <c r="C1384" s="702"/>
      <c r="D1384" s="703"/>
      <c r="E1384" s="834"/>
      <c r="F1384" s="291"/>
    </row>
    <row r="1385" spans="1:6" s="238" customFormat="1" ht="15" x14ac:dyDescent="0.25">
      <c r="A1385" s="272"/>
      <c r="B1385" s="797" t="s">
        <v>2522</v>
      </c>
      <c r="C1385" s="702"/>
      <c r="D1385" s="703"/>
      <c r="E1385" s="834"/>
      <c r="F1385" s="291"/>
    </row>
    <row r="1386" spans="1:6" s="238" customFormat="1" ht="15" x14ac:dyDescent="0.25">
      <c r="A1386" s="272"/>
      <c r="B1386" s="760"/>
      <c r="C1386" s="262"/>
      <c r="D1386" s="279"/>
      <c r="E1386" s="834"/>
      <c r="F1386" s="291"/>
    </row>
    <row r="1387" spans="1:6" s="238" customFormat="1" ht="40.5" customHeight="1" x14ac:dyDescent="0.25">
      <c r="A1387" s="271">
        <f>MAX($A$5:A1386)+1</f>
        <v>173</v>
      </c>
      <c r="B1387" s="797" t="s">
        <v>2523</v>
      </c>
      <c r="C1387" s="702"/>
      <c r="D1387" s="703"/>
      <c r="E1387" s="834"/>
      <c r="F1387" s="291"/>
    </row>
    <row r="1388" spans="1:6" s="238" customFormat="1" ht="15" x14ac:dyDescent="0.25">
      <c r="A1388" s="272"/>
      <c r="B1388" s="797" t="s">
        <v>2524</v>
      </c>
      <c r="C1388" s="702"/>
      <c r="D1388" s="703"/>
      <c r="E1388" s="834"/>
      <c r="F1388" s="291"/>
    </row>
    <row r="1389" spans="1:6" s="238" customFormat="1" ht="15" x14ac:dyDescent="0.25">
      <c r="A1389" s="272"/>
      <c r="B1389" s="797"/>
      <c r="C1389" s="702"/>
      <c r="D1389" s="703"/>
      <c r="E1389" s="834"/>
      <c r="F1389" s="291"/>
    </row>
    <row r="1390" spans="1:6" s="238" customFormat="1" ht="15" x14ac:dyDescent="0.25">
      <c r="A1390" s="272"/>
      <c r="B1390" s="797" t="s">
        <v>2525</v>
      </c>
      <c r="C1390" s="702"/>
      <c r="D1390" s="703"/>
      <c r="E1390" s="834"/>
      <c r="F1390" s="291"/>
    </row>
    <row r="1391" spans="1:6" s="238" customFormat="1" ht="66" customHeight="1" x14ac:dyDescent="0.25">
      <c r="A1391" s="272"/>
      <c r="B1391" s="797" t="s">
        <v>2526</v>
      </c>
      <c r="C1391" s="702"/>
      <c r="D1391" s="703"/>
      <c r="E1391" s="834"/>
      <c r="F1391" s="291"/>
    </row>
    <row r="1392" spans="1:6" s="238" customFormat="1" ht="25.5" x14ac:dyDescent="0.25">
      <c r="A1392" s="272"/>
      <c r="B1392" s="797" t="s">
        <v>2527</v>
      </c>
      <c r="C1392" s="702"/>
      <c r="D1392" s="703"/>
      <c r="E1392" s="834"/>
      <c r="F1392" s="291"/>
    </row>
    <row r="1393" spans="1:6" s="238" customFormat="1" ht="25.5" x14ac:dyDescent="0.25">
      <c r="A1393" s="271"/>
      <c r="B1393" s="797" t="s">
        <v>3309</v>
      </c>
      <c r="C1393" s="702"/>
      <c r="D1393" s="703"/>
      <c r="E1393" s="834"/>
      <c r="F1393" s="291"/>
    </row>
    <row r="1394" spans="1:6" s="238" customFormat="1" ht="25.5" x14ac:dyDescent="0.25">
      <c r="A1394" s="272"/>
      <c r="B1394" s="797" t="s">
        <v>2528</v>
      </c>
      <c r="C1394" s="702"/>
      <c r="D1394" s="703"/>
      <c r="E1394" s="834"/>
      <c r="F1394" s="291"/>
    </row>
    <row r="1395" spans="1:6" s="238" customFormat="1" ht="53.25" customHeight="1" x14ac:dyDescent="0.25">
      <c r="A1395" s="272"/>
      <c r="B1395" s="797" t="s">
        <v>2529</v>
      </c>
      <c r="C1395" s="702"/>
      <c r="D1395" s="703"/>
      <c r="E1395" s="834"/>
      <c r="F1395" s="291"/>
    </row>
    <row r="1396" spans="1:6" s="238" customFormat="1" ht="15" x14ac:dyDescent="0.25">
      <c r="A1396" s="271"/>
      <c r="B1396" s="797" t="s">
        <v>2490</v>
      </c>
      <c r="C1396" s="702"/>
      <c r="D1396" s="703"/>
      <c r="E1396" s="834"/>
      <c r="F1396" s="291"/>
    </row>
    <row r="1397" spans="1:6" s="238" customFormat="1" ht="15" x14ac:dyDescent="0.25">
      <c r="A1397" s="272"/>
      <c r="B1397" s="797" t="s">
        <v>2530</v>
      </c>
      <c r="C1397" s="702"/>
      <c r="D1397" s="703"/>
      <c r="E1397" s="834"/>
      <c r="F1397" s="291"/>
    </row>
    <row r="1398" spans="1:6" s="238" customFormat="1" ht="15" x14ac:dyDescent="0.25">
      <c r="A1398" s="272"/>
      <c r="B1398" s="797" t="s">
        <v>2492</v>
      </c>
      <c r="C1398" s="702"/>
      <c r="D1398" s="703"/>
      <c r="E1398" s="834"/>
      <c r="F1398" s="291"/>
    </row>
    <row r="1399" spans="1:6" s="238" customFormat="1" ht="15" x14ac:dyDescent="0.25">
      <c r="A1399" s="271"/>
      <c r="B1399" s="797"/>
      <c r="C1399" s="702"/>
      <c r="D1399" s="703"/>
      <c r="E1399" s="834"/>
      <c r="F1399" s="291"/>
    </row>
    <row r="1400" spans="1:6" s="238" customFormat="1" ht="15.75" x14ac:dyDescent="0.25">
      <c r="A1400" s="272"/>
      <c r="B1400" s="797" t="s">
        <v>2531</v>
      </c>
      <c r="C1400" s="702"/>
      <c r="D1400" s="703"/>
      <c r="E1400" s="834"/>
      <c r="F1400" s="291"/>
    </row>
    <row r="1401" spans="1:6" s="238" customFormat="1" ht="15" x14ac:dyDescent="0.25">
      <c r="A1401" s="272"/>
      <c r="B1401" s="797" t="s">
        <v>2496</v>
      </c>
      <c r="C1401" s="702"/>
      <c r="D1401" s="703"/>
      <c r="E1401" s="834"/>
      <c r="F1401" s="291"/>
    </row>
    <row r="1402" spans="1:6" s="238" customFormat="1" ht="15.75" x14ac:dyDescent="0.25">
      <c r="A1402" s="272"/>
      <c r="B1402" s="797" t="s">
        <v>2532</v>
      </c>
      <c r="C1402" s="702"/>
      <c r="D1402" s="703"/>
      <c r="E1402" s="834"/>
      <c r="F1402" s="291"/>
    </row>
    <row r="1403" spans="1:6" s="238" customFormat="1" ht="15.75" x14ac:dyDescent="0.25">
      <c r="A1403" s="272"/>
      <c r="B1403" s="797" t="s">
        <v>2533</v>
      </c>
      <c r="C1403" s="702"/>
      <c r="D1403" s="703"/>
      <c r="E1403" s="834"/>
      <c r="F1403" s="291"/>
    </row>
    <row r="1404" spans="1:6" s="238" customFormat="1" ht="43.5" customHeight="1" x14ac:dyDescent="0.25">
      <c r="A1404" s="272"/>
      <c r="B1404" s="797" t="s">
        <v>2534</v>
      </c>
      <c r="C1404" s="702"/>
      <c r="D1404" s="703"/>
      <c r="E1404" s="834"/>
      <c r="F1404" s="291"/>
    </row>
    <row r="1405" spans="1:6" s="238" customFormat="1" ht="15" x14ac:dyDescent="0.25">
      <c r="A1405" s="272"/>
      <c r="B1405" s="797"/>
      <c r="C1405" s="702"/>
      <c r="D1405" s="703"/>
      <c r="E1405" s="834"/>
      <c r="F1405" s="291"/>
    </row>
    <row r="1406" spans="1:6" s="238" customFormat="1" ht="15" x14ac:dyDescent="0.25">
      <c r="A1406" s="272"/>
      <c r="B1406" s="798" t="s">
        <v>2535</v>
      </c>
      <c r="C1406" s="702"/>
      <c r="D1406" s="703"/>
      <c r="E1406" s="834"/>
      <c r="F1406" s="291"/>
    </row>
    <row r="1407" spans="1:6" s="238" customFormat="1" ht="15" x14ac:dyDescent="0.25">
      <c r="A1407" s="270"/>
      <c r="B1407" s="797" t="s">
        <v>2510</v>
      </c>
      <c r="C1407" s="702"/>
      <c r="D1407" s="703"/>
      <c r="E1407" s="834"/>
      <c r="F1407" s="291"/>
    </row>
    <row r="1408" spans="1:6" s="238" customFormat="1" ht="15" x14ac:dyDescent="0.25">
      <c r="A1408" s="271"/>
      <c r="B1408" s="797" t="s">
        <v>2536</v>
      </c>
      <c r="C1408" s="702"/>
      <c r="D1408" s="703"/>
      <c r="E1408" s="834"/>
      <c r="F1408" s="291"/>
    </row>
    <row r="1409" spans="1:6" s="238" customFormat="1" ht="15" x14ac:dyDescent="0.25">
      <c r="A1409" s="272"/>
      <c r="B1409" s="797" t="s">
        <v>2537</v>
      </c>
      <c r="C1409" s="702"/>
      <c r="D1409" s="703"/>
      <c r="E1409" s="834"/>
      <c r="F1409" s="291"/>
    </row>
    <row r="1410" spans="1:6" s="238" customFormat="1" ht="15" x14ac:dyDescent="0.25">
      <c r="A1410" s="272"/>
      <c r="B1410" s="797" t="s">
        <v>2512</v>
      </c>
      <c r="C1410" s="702"/>
      <c r="D1410" s="703"/>
      <c r="E1410" s="834"/>
      <c r="F1410" s="291"/>
    </row>
    <row r="1411" spans="1:6" s="238" customFormat="1" ht="15" x14ac:dyDescent="0.25">
      <c r="A1411" s="272"/>
      <c r="B1411" s="797" t="s">
        <v>2538</v>
      </c>
      <c r="C1411" s="702"/>
      <c r="D1411" s="703"/>
      <c r="E1411" s="834"/>
      <c r="F1411" s="291"/>
    </row>
    <row r="1412" spans="1:6" s="238" customFormat="1" ht="28.5" customHeight="1" x14ac:dyDescent="0.25">
      <c r="A1412" s="272"/>
      <c r="B1412" s="797" t="s">
        <v>2539</v>
      </c>
      <c r="C1412" s="702"/>
      <c r="D1412" s="703"/>
      <c r="E1412" s="834"/>
      <c r="F1412" s="291"/>
    </row>
    <row r="1413" spans="1:6" s="238" customFormat="1" ht="15" x14ac:dyDescent="0.25">
      <c r="A1413" s="272"/>
      <c r="B1413" s="797"/>
      <c r="C1413" s="702"/>
      <c r="D1413" s="703"/>
      <c r="E1413" s="834"/>
      <c r="F1413" s="291"/>
    </row>
    <row r="1414" spans="1:6" s="238" customFormat="1" ht="79.5" customHeight="1" x14ac:dyDescent="0.25">
      <c r="A1414" s="272"/>
      <c r="B1414" s="797" t="s">
        <v>2540</v>
      </c>
      <c r="C1414" s="702"/>
      <c r="D1414" s="703"/>
      <c r="E1414" s="834"/>
      <c r="F1414" s="291"/>
    </row>
    <row r="1415" spans="1:6" s="238" customFormat="1" ht="25.5" x14ac:dyDescent="0.25">
      <c r="A1415" s="272"/>
      <c r="B1415" s="797" t="s">
        <v>2541</v>
      </c>
      <c r="C1415" s="702"/>
      <c r="D1415" s="703"/>
      <c r="E1415" s="834"/>
      <c r="F1415" s="291"/>
    </row>
    <row r="1416" spans="1:6" s="238" customFormat="1" ht="15" customHeight="1" x14ac:dyDescent="0.2">
      <c r="A1416" s="272"/>
      <c r="B1416" s="797" t="s">
        <v>2542</v>
      </c>
      <c r="C1416" s="702" t="s">
        <v>38</v>
      </c>
      <c r="D1416" s="703">
        <v>1</v>
      </c>
      <c r="E1416" s="833"/>
      <c r="F1416" s="278">
        <f>+E1416*D1416</f>
        <v>0</v>
      </c>
    </row>
    <row r="1417" spans="1:6" s="238" customFormat="1" ht="15" x14ac:dyDescent="0.25">
      <c r="A1417" s="272"/>
      <c r="B1417" s="797"/>
      <c r="C1417" s="702"/>
      <c r="D1417" s="703"/>
      <c r="E1417" s="834"/>
      <c r="F1417" s="291"/>
    </row>
    <row r="1418" spans="1:6" s="238" customFormat="1" ht="15" x14ac:dyDescent="0.25">
      <c r="A1418" s="272"/>
      <c r="B1418" s="797" t="s">
        <v>1821</v>
      </c>
      <c r="C1418" s="702"/>
      <c r="D1418" s="703"/>
      <c r="E1418" s="834"/>
      <c r="F1418" s="291"/>
    </row>
    <row r="1419" spans="1:6" s="238" customFormat="1" ht="15" x14ac:dyDescent="0.25">
      <c r="A1419" s="272"/>
      <c r="B1419" s="797" t="s">
        <v>2543</v>
      </c>
      <c r="C1419" s="702"/>
      <c r="D1419" s="703"/>
      <c r="E1419" s="834"/>
      <c r="F1419" s="291"/>
    </row>
    <row r="1420" spans="1:6" s="238" customFormat="1" ht="15" x14ac:dyDescent="0.25">
      <c r="A1420" s="271"/>
      <c r="B1420" s="798" t="s">
        <v>2544</v>
      </c>
      <c r="C1420" s="702"/>
      <c r="D1420" s="703"/>
      <c r="E1420" s="834"/>
      <c r="F1420" s="291"/>
    </row>
    <row r="1421" spans="1:6" s="238" customFormat="1" ht="15" x14ac:dyDescent="0.25">
      <c r="A1421" s="272"/>
      <c r="B1421" s="797" t="s">
        <v>2522</v>
      </c>
      <c r="C1421" s="702"/>
      <c r="D1421" s="703"/>
      <c r="E1421" s="834"/>
      <c r="F1421" s="291"/>
    </row>
    <row r="1422" spans="1:6" s="238" customFormat="1" ht="15" x14ac:dyDescent="0.25">
      <c r="A1422" s="272"/>
      <c r="B1422" s="760"/>
      <c r="C1422" s="262"/>
      <c r="D1422" s="279"/>
      <c r="E1422" s="834"/>
      <c r="F1422" s="291"/>
    </row>
    <row r="1423" spans="1:6" s="238" customFormat="1" ht="38.25" x14ac:dyDescent="0.25">
      <c r="A1423" s="271">
        <f>MAX($A$5:A1422)+1</f>
        <v>174</v>
      </c>
      <c r="B1423" s="797" t="s">
        <v>3310</v>
      </c>
      <c r="C1423" s="702"/>
      <c r="D1423" s="703"/>
      <c r="E1423" s="834"/>
      <c r="F1423" s="291"/>
    </row>
    <row r="1424" spans="1:6" s="238" customFormat="1" ht="64.5" customHeight="1" x14ac:dyDescent="0.25">
      <c r="A1424" s="272"/>
      <c r="B1424" s="797" t="s">
        <v>2545</v>
      </c>
      <c r="C1424" s="702"/>
      <c r="D1424" s="703"/>
      <c r="E1424" s="834"/>
      <c r="F1424" s="291"/>
    </row>
    <row r="1425" spans="1:6" s="238" customFormat="1" ht="41.25" customHeight="1" x14ac:dyDescent="0.25">
      <c r="A1425" s="272"/>
      <c r="B1425" s="797" t="s">
        <v>2546</v>
      </c>
      <c r="C1425" s="702"/>
      <c r="D1425" s="703"/>
      <c r="E1425" s="834"/>
      <c r="F1425" s="291"/>
    </row>
    <row r="1426" spans="1:6" s="238" customFormat="1" ht="80.25" customHeight="1" x14ac:dyDescent="0.25">
      <c r="A1426" s="272"/>
      <c r="B1426" s="797" t="s">
        <v>2547</v>
      </c>
      <c r="C1426" s="702"/>
      <c r="D1426" s="703"/>
      <c r="E1426" s="834"/>
      <c r="F1426" s="291"/>
    </row>
    <row r="1427" spans="1:6" s="238" customFormat="1" ht="15" x14ac:dyDescent="0.25">
      <c r="A1427" s="272"/>
      <c r="B1427" s="797" t="s">
        <v>2548</v>
      </c>
      <c r="C1427" s="702"/>
      <c r="D1427" s="703"/>
      <c r="E1427" s="834"/>
      <c r="F1427" s="291"/>
    </row>
    <row r="1428" spans="1:6" s="238" customFormat="1" ht="51.75" customHeight="1" x14ac:dyDescent="0.25">
      <c r="A1428" s="272"/>
      <c r="B1428" s="797" t="s">
        <v>2549</v>
      </c>
      <c r="C1428" s="702"/>
      <c r="D1428" s="703"/>
      <c r="E1428" s="834"/>
      <c r="F1428" s="291"/>
    </row>
    <row r="1429" spans="1:6" s="238" customFormat="1" ht="65.25" customHeight="1" x14ac:dyDescent="0.25">
      <c r="A1429" s="272"/>
      <c r="B1429" s="797" t="s">
        <v>2550</v>
      </c>
      <c r="C1429" s="702"/>
      <c r="D1429" s="703"/>
      <c r="E1429" s="834"/>
      <c r="F1429" s="291"/>
    </row>
    <row r="1430" spans="1:6" s="238" customFormat="1" ht="51.75" customHeight="1" x14ac:dyDescent="0.25">
      <c r="A1430" s="271"/>
      <c r="B1430" s="797" t="s">
        <v>2551</v>
      </c>
      <c r="C1430" s="702"/>
      <c r="D1430" s="703"/>
      <c r="E1430" s="834"/>
      <c r="F1430" s="291"/>
    </row>
    <row r="1431" spans="1:6" s="238" customFormat="1" ht="15" x14ac:dyDescent="0.25">
      <c r="A1431" s="271"/>
      <c r="B1431" s="797" t="s">
        <v>2552</v>
      </c>
      <c r="C1431" s="702"/>
      <c r="D1431" s="703"/>
      <c r="E1431" s="834"/>
      <c r="F1431" s="291"/>
    </row>
    <row r="1432" spans="1:6" s="238" customFormat="1" ht="25.5" x14ac:dyDescent="0.25">
      <c r="A1432" s="272"/>
      <c r="B1432" s="797" t="s">
        <v>2553</v>
      </c>
      <c r="C1432" s="702"/>
      <c r="D1432" s="703"/>
      <c r="E1432" s="834"/>
      <c r="F1432" s="291"/>
    </row>
    <row r="1433" spans="1:6" s="238" customFormat="1" ht="15" x14ac:dyDescent="0.25">
      <c r="A1433" s="272"/>
      <c r="B1433" s="797"/>
      <c r="C1433" s="702"/>
      <c r="D1433" s="703"/>
      <c r="E1433" s="834"/>
      <c r="F1433" s="291"/>
    </row>
    <row r="1434" spans="1:6" s="238" customFormat="1" ht="15.75" x14ac:dyDescent="0.25">
      <c r="A1434" s="272"/>
      <c r="B1434" s="797" t="s">
        <v>2554</v>
      </c>
      <c r="C1434" s="702"/>
      <c r="D1434" s="703"/>
      <c r="E1434" s="834"/>
      <c r="F1434" s="291"/>
    </row>
    <row r="1435" spans="1:6" s="238" customFormat="1" ht="15.75" x14ac:dyDescent="0.25">
      <c r="A1435" s="271"/>
      <c r="B1435" s="797" t="s">
        <v>2555</v>
      </c>
      <c r="C1435" s="702"/>
      <c r="D1435" s="703"/>
      <c r="E1435" s="834"/>
      <c r="F1435" s="291"/>
    </row>
    <row r="1436" spans="1:6" s="238" customFormat="1" ht="15" x14ac:dyDescent="0.25">
      <c r="A1436" s="272"/>
      <c r="B1436" s="797" t="s">
        <v>2556</v>
      </c>
      <c r="C1436" s="702"/>
      <c r="D1436" s="703"/>
      <c r="E1436" s="834"/>
      <c r="F1436" s="291"/>
    </row>
    <row r="1437" spans="1:6" s="238" customFormat="1" ht="15" x14ac:dyDescent="0.25">
      <c r="A1437" s="272"/>
      <c r="B1437" s="797" t="s">
        <v>2557</v>
      </c>
      <c r="C1437" s="702"/>
      <c r="D1437" s="703"/>
      <c r="E1437" s="834"/>
      <c r="F1437" s="291"/>
    </row>
    <row r="1438" spans="1:6" s="238" customFormat="1" ht="15" x14ac:dyDescent="0.25">
      <c r="A1438" s="271"/>
      <c r="B1438" s="797" t="s">
        <v>2558</v>
      </c>
      <c r="C1438" s="702"/>
      <c r="D1438" s="703"/>
      <c r="E1438" s="834"/>
      <c r="F1438" s="291"/>
    </row>
    <row r="1439" spans="1:6" s="238" customFormat="1" ht="15" x14ac:dyDescent="0.25">
      <c r="A1439" s="271"/>
      <c r="B1439" s="797" t="s">
        <v>2559</v>
      </c>
      <c r="C1439" s="702"/>
      <c r="D1439" s="703"/>
      <c r="E1439" s="834"/>
      <c r="F1439" s="291"/>
    </row>
    <row r="1440" spans="1:6" s="238" customFormat="1" ht="15" x14ac:dyDescent="0.25">
      <c r="A1440" s="272"/>
      <c r="B1440" s="797" t="s">
        <v>2560</v>
      </c>
      <c r="C1440" s="702"/>
      <c r="D1440" s="703"/>
      <c r="E1440" s="834"/>
      <c r="F1440" s="291"/>
    </row>
    <row r="1441" spans="1:6" s="238" customFormat="1" x14ac:dyDescent="0.2">
      <c r="A1441" s="272"/>
      <c r="B1441" s="797" t="s">
        <v>2561</v>
      </c>
      <c r="C1441" s="702" t="s">
        <v>119</v>
      </c>
      <c r="D1441" s="703">
        <v>1</v>
      </c>
      <c r="E1441" s="833"/>
      <c r="F1441" s="278">
        <f>+E1441*D1441</f>
        <v>0</v>
      </c>
    </row>
    <row r="1442" spans="1:6" s="238" customFormat="1" ht="15" x14ac:dyDescent="0.25">
      <c r="A1442" s="271"/>
      <c r="B1442" s="797"/>
      <c r="C1442" s="702"/>
      <c r="D1442" s="703"/>
      <c r="E1442" s="834"/>
      <c r="F1442" s="291"/>
    </row>
    <row r="1443" spans="1:6" s="238" customFormat="1" ht="15" x14ac:dyDescent="0.25">
      <c r="A1443" s="272"/>
      <c r="B1443" s="797" t="s">
        <v>1821</v>
      </c>
      <c r="C1443" s="702"/>
      <c r="D1443" s="703"/>
      <c r="E1443" s="834"/>
      <c r="F1443" s="291"/>
    </row>
    <row r="1444" spans="1:6" s="238" customFormat="1" ht="15" x14ac:dyDescent="0.25">
      <c r="A1444" s="272"/>
      <c r="B1444" s="797" t="s">
        <v>2562</v>
      </c>
      <c r="C1444" s="702"/>
      <c r="D1444" s="703"/>
      <c r="E1444" s="834"/>
      <c r="F1444" s="291"/>
    </row>
    <row r="1445" spans="1:6" s="238" customFormat="1" ht="15" x14ac:dyDescent="0.25">
      <c r="A1445" s="272"/>
      <c r="B1445" s="798" t="s">
        <v>2563</v>
      </c>
      <c r="C1445" s="702"/>
      <c r="D1445" s="703"/>
      <c r="E1445" s="834"/>
      <c r="F1445" s="291"/>
    </row>
    <row r="1446" spans="1:6" s="238" customFormat="1" ht="15" x14ac:dyDescent="0.25">
      <c r="A1446" s="271"/>
      <c r="B1446" s="797" t="s">
        <v>2522</v>
      </c>
      <c r="C1446" s="702"/>
      <c r="D1446" s="703"/>
      <c r="E1446" s="834"/>
      <c r="F1446" s="291"/>
    </row>
    <row r="1447" spans="1:6" s="238" customFormat="1" ht="15" x14ac:dyDescent="0.25">
      <c r="A1447" s="271"/>
      <c r="B1447" s="760"/>
      <c r="C1447" s="262"/>
      <c r="D1447" s="279"/>
      <c r="E1447" s="834"/>
      <c r="F1447" s="291"/>
    </row>
    <row r="1448" spans="1:6" s="238" customFormat="1" ht="25.5" x14ac:dyDescent="0.25">
      <c r="A1448" s="271">
        <f>MAX($A$5:A1447)+1</f>
        <v>175</v>
      </c>
      <c r="B1448" s="797" t="s">
        <v>2564</v>
      </c>
      <c r="C1448" s="702"/>
      <c r="D1448" s="703"/>
      <c r="E1448" s="834"/>
      <c r="F1448" s="291"/>
    </row>
    <row r="1449" spans="1:6" s="238" customFormat="1" ht="15" x14ac:dyDescent="0.25">
      <c r="A1449" s="272"/>
      <c r="B1449" s="797" t="s">
        <v>2565</v>
      </c>
      <c r="C1449" s="702"/>
      <c r="D1449" s="703"/>
      <c r="E1449" s="834"/>
      <c r="F1449" s="291"/>
    </row>
    <row r="1450" spans="1:6" s="238" customFormat="1" ht="15" x14ac:dyDescent="0.25">
      <c r="A1450" s="271"/>
      <c r="B1450" s="797" t="s">
        <v>2566</v>
      </c>
      <c r="C1450" s="702"/>
      <c r="D1450" s="703"/>
      <c r="E1450" s="834"/>
      <c r="F1450" s="291"/>
    </row>
    <row r="1451" spans="1:6" s="238" customFormat="1" ht="25.5" x14ac:dyDescent="0.25">
      <c r="A1451" s="271"/>
      <c r="B1451" s="797" t="s">
        <v>2567</v>
      </c>
      <c r="C1451" s="702"/>
      <c r="D1451" s="703"/>
      <c r="E1451" s="834"/>
      <c r="F1451" s="291"/>
    </row>
    <row r="1452" spans="1:6" s="238" customFormat="1" ht="25.5" x14ac:dyDescent="0.25">
      <c r="A1452" s="272"/>
      <c r="B1452" s="797" t="s">
        <v>2568</v>
      </c>
      <c r="C1452" s="702"/>
      <c r="D1452" s="703"/>
      <c r="E1452" s="834"/>
      <c r="F1452" s="291"/>
    </row>
    <row r="1453" spans="1:6" s="238" customFormat="1" ht="15" x14ac:dyDescent="0.25">
      <c r="A1453" s="272"/>
      <c r="B1453" s="797" t="s">
        <v>2569</v>
      </c>
      <c r="C1453" s="702"/>
      <c r="D1453" s="703"/>
      <c r="E1453" s="834"/>
      <c r="F1453" s="291"/>
    </row>
    <row r="1454" spans="1:6" s="238" customFormat="1" ht="15" x14ac:dyDescent="0.25">
      <c r="A1454" s="272"/>
      <c r="B1454" s="797" t="s">
        <v>2570</v>
      </c>
      <c r="C1454" s="702"/>
      <c r="D1454" s="703"/>
      <c r="E1454" s="834"/>
      <c r="F1454" s="291"/>
    </row>
    <row r="1455" spans="1:6" s="238" customFormat="1" ht="25.5" x14ac:dyDescent="0.25">
      <c r="A1455" s="271"/>
      <c r="B1455" s="797" t="s">
        <v>2571</v>
      </c>
      <c r="C1455" s="702"/>
      <c r="D1455" s="703"/>
      <c r="E1455" s="834"/>
      <c r="F1455" s="291"/>
    </row>
    <row r="1456" spans="1:6" s="238" customFormat="1" ht="15" x14ac:dyDescent="0.25">
      <c r="A1456" s="272"/>
      <c r="B1456" s="797" t="s">
        <v>2572</v>
      </c>
      <c r="C1456" s="702"/>
      <c r="D1456" s="703"/>
      <c r="E1456" s="834"/>
      <c r="F1456" s="291"/>
    </row>
    <row r="1457" spans="1:6" s="238" customFormat="1" ht="15" x14ac:dyDescent="0.25">
      <c r="A1457" s="272"/>
      <c r="B1457" s="797"/>
      <c r="C1457" s="702"/>
      <c r="D1457" s="703"/>
      <c r="E1457" s="834"/>
      <c r="F1457" s="291"/>
    </row>
    <row r="1458" spans="1:6" s="238" customFormat="1" ht="79.5" customHeight="1" x14ac:dyDescent="0.25">
      <c r="A1458" s="272"/>
      <c r="B1458" s="797" t="s">
        <v>2573</v>
      </c>
      <c r="C1458" s="702"/>
      <c r="D1458" s="703"/>
      <c r="E1458" s="834"/>
      <c r="F1458" s="291"/>
    </row>
    <row r="1459" spans="1:6" s="238" customFormat="1" ht="144.75" customHeight="1" x14ac:dyDescent="0.2">
      <c r="A1459" s="272"/>
      <c r="B1459" s="797" t="s">
        <v>2574</v>
      </c>
      <c r="C1459" s="702" t="s">
        <v>119</v>
      </c>
      <c r="D1459" s="703">
        <v>1</v>
      </c>
      <c r="E1459" s="833"/>
      <c r="F1459" s="278">
        <f>+E1459*D1459</f>
        <v>0</v>
      </c>
    </row>
    <row r="1460" spans="1:6" s="238" customFormat="1" ht="15" x14ac:dyDescent="0.25">
      <c r="A1460" s="271"/>
      <c r="B1460" s="797"/>
      <c r="C1460" s="702"/>
      <c r="D1460" s="703"/>
      <c r="E1460" s="834"/>
      <c r="F1460" s="291"/>
    </row>
    <row r="1461" spans="1:6" s="238" customFormat="1" ht="15" x14ac:dyDescent="0.25">
      <c r="A1461" s="272"/>
      <c r="B1461" s="797" t="s">
        <v>1821</v>
      </c>
      <c r="C1461" s="702"/>
      <c r="D1461" s="703"/>
      <c r="E1461" s="834"/>
      <c r="F1461" s="291"/>
    </row>
    <row r="1462" spans="1:6" s="238" customFormat="1" ht="15" x14ac:dyDescent="0.25">
      <c r="A1462" s="272"/>
      <c r="B1462" s="797" t="s">
        <v>2562</v>
      </c>
      <c r="C1462" s="702"/>
      <c r="D1462" s="703"/>
      <c r="E1462" s="834"/>
      <c r="F1462" s="291"/>
    </row>
    <row r="1463" spans="1:6" s="238" customFormat="1" ht="15" x14ac:dyDescent="0.25">
      <c r="A1463" s="272"/>
      <c r="B1463" s="798" t="s">
        <v>2575</v>
      </c>
      <c r="C1463" s="702"/>
      <c r="D1463" s="703"/>
      <c r="E1463" s="834"/>
      <c r="F1463" s="291"/>
    </row>
    <row r="1464" spans="1:6" s="238" customFormat="1" ht="15" x14ac:dyDescent="0.25">
      <c r="A1464" s="271"/>
      <c r="B1464" s="797" t="s">
        <v>2522</v>
      </c>
      <c r="C1464" s="702"/>
      <c r="D1464" s="703"/>
      <c r="E1464" s="834"/>
      <c r="F1464" s="291"/>
    </row>
    <row r="1465" spans="1:6" s="238" customFormat="1" ht="15" x14ac:dyDescent="0.25">
      <c r="A1465" s="272"/>
      <c r="B1465" s="760"/>
      <c r="C1465" s="262"/>
      <c r="D1465" s="279"/>
      <c r="E1465" s="834"/>
      <c r="F1465" s="291"/>
    </row>
    <row r="1466" spans="1:6" s="238" customFormat="1" ht="41.25" customHeight="1" x14ac:dyDescent="0.25">
      <c r="A1466" s="271">
        <f>MAX($A$5:A1465)+1</f>
        <v>176</v>
      </c>
      <c r="B1466" s="797" t="s">
        <v>2576</v>
      </c>
      <c r="C1466" s="702"/>
      <c r="D1466" s="703"/>
      <c r="E1466" s="834"/>
      <c r="F1466" s="291"/>
    </row>
    <row r="1467" spans="1:6" s="238" customFormat="1" ht="69" customHeight="1" x14ac:dyDescent="0.25">
      <c r="A1467" s="272"/>
      <c r="B1467" s="797" t="s">
        <v>2577</v>
      </c>
      <c r="C1467" s="702"/>
      <c r="D1467" s="703"/>
      <c r="E1467" s="834"/>
      <c r="F1467" s="291"/>
    </row>
    <row r="1468" spans="1:6" s="238" customFormat="1" ht="15" x14ac:dyDescent="0.25">
      <c r="A1468" s="272"/>
      <c r="B1468" s="797"/>
      <c r="C1468" s="702"/>
      <c r="D1468" s="703"/>
      <c r="E1468" s="834"/>
      <c r="F1468" s="291"/>
    </row>
    <row r="1469" spans="1:6" s="238" customFormat="1" ht="15.75" x14ac:dyDescent="0.25">
      <c r="A1469" s="271"/>
      <c r="B1469" s="797" t="s">
        <v>2578</v>
      </c>
      <c r="C1469" s="702"/>
      <c r="D1469" s="703"/>
      <c r="E1469" s="834"/>
      <c r="F1469" s="291"/>
    </row>
    <row r="1470" spans="1:6" s="238" customFormat="1" ht="15.75" x14ac:dyDescent="0.25">
      <c r="A1470" s="272"/>
      <c r="B1470" s="797" t="s">
        <v>2579</v>
      </c>
      <c r="C1470" s="702"/>
      <c r="D1470" s="703"/>
      <c r="E1470" s="834"/>
      <c r="F1470" s="291"/>
    </row>
    <row r="1471" spans="1:6" s="238" customFormat="1" ht="15.75" x14ac:dyDescent="0.25">
      <c r="A1471" s="271"/>
      <c r="B1471" s="797" t="s">
        <v>2580</v>
      </c>
      <c r="C1471" s="702"/>
      <c r="D1471" s="703"/>
      <c r="E1471" s="834"/>
      <c r="F1471" s="291"/>
    </row>
    <row r="1472" spans="1:6" s="238" customFormat="1" x14ac:dyDescent="0.2">
      <c r="A1472" s="271"/>
      <c r="B1472" s="797" t="s">
        <v>2581</v>
      </c>
      <c r="C1472" s="702" t="s">
        <v>119</v>
      </c>
      <c r="D1472" s="703">
        <v>1</v>
      </c>
      <c r="E1472" s="833"/>
      <c r="F1472" s="278">
        <f>+E1472*D1472</f>
        <v>0</v>
      </c>
    </row>
    <row r="1473" spans="1:6" s="238" customFormat="1" ht="15" x14ac:dyDescent="0.25">
      <c r="A1473" s="271"/>
      <c r="B1473" s="797"/>
      <c r="C1473" s="702"/>
      <c r="D1473" s="703"/>
      <c r="E1473" s="834"/>
      <c r="F1473" s="291"/>
    </row>
    <row r="1474" spans="1:6" s="238" customFormat="1" ht="15" x14ac:dyDescent="0.25">
      <c r="A1474" s="272"/>
      <c r="B1474" s="797" t="s">
        <v>1821</v>
      </c>
      <c r="C1474" s="702"/>
      <c r="D1474" s="703"/>
      <c r="E1474" s="834"/>
      <c r="F1474" s="291"/>
    </row>
    <row r="1475" spans="1:6" s="238" customFormat="1" ht="15" x14ac:dyDescent="0.25">
      <c r="A1475" s="271"/>
      <c r="B1475" s="797" t="s">
        <v>2562</v>
      </c>
      <c r="C1475" s="702"/>
      <c r="D1475" s="703"/>
      <c r="E1475" s="834"/>
      <c r="F1475" s="291"/>
    </row>
    <row r="1476" spans="1:6" s="238" customFormat="1" ht="15" x14ac:dyDescent="0.25">
      <c r="A1476" s="272"/>
      <c r="B1476" s="798" t="s">
        <v>2582</v>
      </c>
      <c r="C1476" s="702"/>
      <c r="D1476" s="703"/>
      <c r="E1476" s="834"/>
      <c r="F1476" s="291"/>
    </row>
    <row r="1477" spans="1:6" s="238" customFormat="1" ht="15" x14ac:dyDescent="0.25">
      <c r="A1477" s="272"/>
      <c r="B1477" s="797" t="s">
        <v>2522</v>
      </c>
      <c r="C1477" s="702"/>
      <c r="D1477" s="703"/>
      <c r="E1477" s="834"/>
      <c r="F1477" s="291"/>
    </row>
    <row r="1478" spans="1:6" s="238" customFormat="1" ht="15" x14ac:dyDescent="0.25">
      <c r="A1478" s="272"/>
      <c r="B1478" s="760"/>
      <c r="C1478" s="262"/>
      <c r="D1478" s="279"/>
      <c r="E1478" s="834"/>
      <c r="F1478" s="291"/>
    </row>
    <row r="1479" spans="1:6" s="238" customFormat="1" ht="89.25" x14ac:dyDescent="0.25">
      <c r="A1479" s="271">
        <f>MAX($A$5:A1478)+1</f>
        <v>177</v>
      </c>
      <c r="B1479" s="797" t="s">
        <v>2583</v>
      </c>
      <c r="C1479" s="702"/>
      <c r="D1479" s="703"/>
      <c r="E1479" s="834"/>
      <c r="F1479" s="291"/>
    </row>
    <row r="1480" spans="1:6" s="238" customFormat="1" ht="15" x14ac:dyDescent="0.25">
      <c r="A1480" s="272"/>
      <c r="B1480" s="797"/>
      <c r="C1480" s="702"/>
      <c r="D1480" s="703"/>
      <c r="E1480" s="834"/>
      <c r="F1480" s="291"/>
    </row>
    <row r="1481" spans="1:6" s="238" customFormat="1" ht="15.75" x14ac:dyDescent="0.25">
      <c r="A1481" s="272"/>
      <c r="B1481" s="797" t="s">
        <v>2584</v>
      </c>
      <c r="C1481" s="702"/>
      <c r="D1481" s="703"/>
      <c r="E1481" s="834"/>
      <c r="F1481" s="291"/>
    </row>
    <row r="1482" spans="1:6" s="238" customFormat="1" ht="15.75" x14ac:dyDescent="0.25">
      <c r="A1482" s="272"/>
      <c r="B1482" s="797" t="s">
        <v>2585</v>
      </c>
      <c r="C1482" s="702"/>
      <c r="D1482" s="703"/>
      <c r="E1482" s="834"/>
      <c r="F1482" s="291"/>
    </row>
    <row r="1483" spans="1:6" s="238" customFormat="1" ht="15.75" x14ac:dyDescent="0.25">
      <c r="A1483" s="272"/>
      <c r="B1483" s="797" t="s">
        <v>2586</v>
      </c>
      <c r="C1483" s="702"/>
      <c r="D1483" s="703"/>
      <c r="E1483" s="834"/>
      <c r="F1483" s="291"/>
    </row>
    <row r="1484" spans="1:6" s="238" customFormat="1" x14ac:dyDescent="0.2">
      <c r="A1484" s="272"/>
      <c r="B1484" s="797" t="s">
        <v>2587</v>
      </c>
      <c r="C1484" s="702" t="s">
        <v>119</v>
      </c>
      <c r="D1484" s="703">
        <v>1</v>
      </c>
      <c r="E1484" s="833"/>
      <c r="F1484" s="278">
        <f>+E1484*D1484</f>
        <v>0</v>
      </c>
    </row>
    <row r="1485" spans="1:6" s="238" customFormat="1" ht="15" x14ac:dyDescent="0.25">
      <c r="A1485" s="272"/>
      <c r="B1485" s="797"/>
      <c r="C1485" s="702"/>
      <c r="D1485" s="703"/>
      <c r="E1485" s="834"/>
      <c r="F1485" s="291"/>
    </row>
    <row r="1486" spans="1:6" s="238" customFormat="1" ht="15" x14ac:dyDescent="0.25">
      <c r="A1486" s="272"/>
      <c r="B1486" s="797" t="s">
        <v>1821</v>
      </c>
      <c r="C1486" s="702"/>
      <c r="D1486" s="703"/>
      <c r="E1486" s="834"/>
      <c r="F1486" s="291"/>
    </row>
    <row r="1487" spans="1:6" s="238" customFormat="1" ht="15" x14ac:dyDescent="0.25">
      <c r="A1487" s="272"/>
      <c r="B1487" s="797" t="s">
        <v>2588</v>
      </c>
      <c r="C1487" s="702"/>
      <c r="D1487" s="703"/>
      <c r="E1487" s="834"/>
      <c r="F1487" s="291"/>
    </row>
    <row r="1488" spans="1:6" s="238" customFormat="1" ht="15" x14ac:dyDescent="0.25">
      <c r="A1488" s="272"/>
      <c r="B1488" s="798" t="s">
        <v>2589</v>
      </c>
      <c r="C1488" s="702"/>
      <c r="D1488" s="703"/>
      <c r="E1488" s="834"/>
      <c r="F1488" s="291"/>
    </row>
    <row r="1489" spans="1:6" s="238" customFormat="1" ht="15" x14ac:dyDescent="0.25">
      <c r="A1489" s="272"/>
      <c r="B1489" s="797" t="s">
        <v>2522</v>
      </c>
      <c r="C1489" s="702"/>
      <c r="D1489" s="703"/>
      <c r="E1489" s="834"/>
      <c r="F1489" s="291"/>
    </row>
    <row r="1490" spans="1:6" s="238" customFormat="1" ht="15" x14ac:dyDescent="0.25">
      <c r="A1490" s="272"/>
      <c r="B1490" s="760"/>
      <c r="C1490" s="262"/>
      <c r="D1490" s="279"/>
      <c r="E1490" s="834"/>
      <c r="F1490" s="291"/>
    </row>
    <row r="1491" spans="1:6" s="238" customFormat="1" ht="56.25" customHeight="1" x14ac:dyDescent="0.25">
      <c r="A1491" s="271">
        <f>MAX($A$5:A1490)+1</f>
        <v>178</v>
      </c>
      <c r="B1491" s="797" t="s">
        <v>2590</v>
      </c>
      <c r="C1491" s="702"/>
      <c r="D1491" s="703"/>
      <c r="E1491" s="834"/>
      <c r="F1491" s="291"/>
    </row>
    <row r="1492" spans="1:6" s="238" customFormat="1" ht="15" x14ac:dyDescent="0.25">
      <c r="A1492" s="272"/>
      <c r="B1492" s="797"/>
      <c r="C1492" s="702"/>
      <c r="D1492" s="703"/>
      <c r="E1492" s="834"/>
      <c r="F1492" s="291"/>
    </row>
    <row r="1493" spans="1:6" s="238" customFormat="1" ht="15.75" x14ac:dyDescent="0.25">
      <c r="A1493" s="272"/>
      <c r="B1493" s="797" t="s">
        <v>2591</v>
      </c>
      <c r="C1493" s="702"/>
      <c r="D1493" s="703"/>
      <c r="E1493" s="834"/>
      <c r="F1493" s="291"/>
    </row>
    <row r="1494" spans="1:6" s="238" customFormat="1" ht="15.75" x14ac:dyDescent="0.25">
      <c r="A1494" s="272"/>
      <c r="B1494" s="797" t="s">
        <v>2592</v>
      </c>
      <c r="C1494" s="702"/>
      <c r="D1494" s="703"/>
      <c r="E1494" s="834"/>
      <c r="F1494" s="291"/>
    </row>
    <row r="1495" spans="1:6" s="238" customFormat="1" ht="15.75" x14ac:dyDescent="0.25">
      <c r="A1495" s="272"/>
      <c r="B1495" s="797" t="s">
        <v>2593</v>
      </c>
      <c r="C1495" s="702"/>
      <c r="D1495" s="703"/>
      <c r="E1495" s="834"/>
      <c r="F1495" s="291"/>
    </row>
    <row r="1496" spans="1:6" s="238" customFormat="1" x14ac:dyDescent="0.2">
      <c r="A1496" s="272"/>
      <c r="B1496" s="797" t="s">
        <v>2581</v>
      </c>
      <c r="C1496" s="702" t="s">
        <v>119</v>
      </c>
      <c r="D1496" s="703">
        <v>1</v>
      </c>
      <c r="E1496" s="833"/>
      <c r="F1496" s="278">
        <f>+E1496*D1496</f>
        <v>0</v>
      </c>
    </row>
    <row r="1497" spans="1:6" s="238" customFormat="1" ht="15" x14ac:dyDescent="0.25">
      <c r="A1497" s="272"/>
      <c r="B1497" s="797"/>
      <c r="C1497" s="702"/>
      <c r="D1497" s="703"/>
      <c r="E1497" s="834"/>
      <c r="F1497" s="291"/>
    </row>
    <row r="1498" spans="1:6" s="238" customFormat="1" ht="15" x14ac:dyDescent="0.25">
      <c r="A1498" s="272"/>
      <c r="B1498" s="797" t="s">
        <v>1821</v>
      </c>
      <c r="C1498" s="702"/>
      <c r="D1498" s="703"/>
      <c r="E1498" s="834"/>
      <c r="F1498" s="291"/>
    </row>
    <row r="1499" spans="1:6" s="238" customFormat="1" ht="15" x14ac:dyDescent="0.25">
      <c r="A1499" s="272"/>
      <c r="B1499" s="797" t="s">
        <v>2594</v>
      </c>
      <c r="C1499" s="702"/>
      <c r="D1499" s="703"/>
      <c r="E1499" s="834"/>
      <c r="F1499" s="291"/>
    </row>
    <row r="1500" spans="1:6" s="238" customFormat="1" ht="15" x14ac:dyDescent="0.25">
      <c r="A1500" s="272"/>
      <c r="B1500" s="798" t="s">
        <v>2595</v>
      </c>
      <c r="C1500" s="702"/>
      <c r="D1500" s="703"/>
      <c r="E1500" s="834"/>
      <c r="F1500" s="291"/>
    </row>
    <row r="1501" spans="1:6" s="238" customFormat="1" ht="15" x14ac:dyDescent="0.25">
      <c r="A1501" s="272"/>
      <c r="B1501" s="797" t="s">
        <v>2522</v>
      </c>
      <c r="C1501" s="702"/>
      <c r="D1501" s="703"/>
      <c r="E1501" s="834"/>
      <c r="F1501" s="291"/>
    </row>
    <row r="1502" spans="1:6" s="238" customFormat="1" ht="15" x14ac:dyDescent="0.25">
      <c r="A1502" s="272"/>
      <c r="B1502" s="760"/>
      <c r="C1502" s="262"/>
      <c r="D1502" s="279"/>
      <c r="E1502" s="834"/>
      <c r="F1502" s="291"/>
    </row>
    <row r="1503" spans="1:6" s="238" customFormat="1" ht="107.25" customHeight="1" x14ac:dyDescent="0.25">
      <c r="A1503" s="271">
        <f>MAX($A$5:A1502)+1</f>
        <v>179</v>
      </c>
      <c r="B1503" s="797" t="s">
        <v>2596</v>
      </c>
      <c r="C1503" s="702"/>
      <c r="D1503" s="703"/>
      <c r="E1503" s="834"/>
      <c r="F1503" s="291"/>
    </row>
    <row r="1504" spans="1:6" s="238" customFormat="1" ht="15" x14ac:dyDescent="0.25">
      <c r="A1504" s="272"/>
      <c r="B1504" s="797"/>
      <c r="C1504" s="702"/>
      <c r="D1504" s="703"/>
      <c r="E1504" s="834"/>
      <c r="F1504" s="291"/>
    </row>
    <row r="1505" spans="1:6" s="238" customFormat="1" ht="15" x14ac:dyDescent="0.25">
      <c r="A1505" s="272"/>
      <c r="B1505" s="797" t="s">
        <v>2597</v>
      </c>
      <c r="C1505" s="702"/>
      <c r="D1505" s="703"/>
      <c r="E1505" s="834"/>
      <c r="F1505" s="291"/>
    </row>
    <row r="1506" spans="1:6" s="238" customFormat="1" ht="15" x14ac:dyDescent="0.25">
      <c r="A1506" s="272"/>
      <c r="B1506" s="797" t="s">
        <v>2598</v>
      </c>
      <c r="C1506" s="702"/>
      <c r="D1506" s="703"/>
      <c r="E1506" s="834"/>
      <c r="F1506" s="291"/>
    </row>
    <row r="1507" spans="1:6" s="238" customFormat="1" ht="15" x14ac:dyDescent="0.25">
      <c r="A1507" s="272"/>
      <c r="B1507" s="797" t="s">
        <v>2599</v>
      </c>
      <c r="C1507" s="702"/>
      <c r="D1507" s="703"/>
      <c r="E1507" s="834"/>
      <c r="F1507" s="291"/>
    </row>
    <row r="1508" spans="1:6" s="238" customFormat="1" ht="15" x14ac:dyDescent="0.25">
      <c r="A1508" s="272"/>
      <c r="B1508" s="797" t="s">
        <v>2600</v>
      </c>
      <c r="C1508" s="702"/>
      <c r="D1508" s="703"/>
      <c r="E1508" s="834"/>
      <c r="F1508" s="291"/>
    </row>
    <row r="1509" spans="1:6" s="238" customFormat="1" ht="15" x14ac:dyDescent="0.25">
      <c r="A1509" s="272"/>
      <c r="B1509" s="797" t="s">
        <v>2601</v>
      </c>
      <c r="C1509" s="702"/>
      <c r="D1509" s="703"/>
      <c r="E1509" s="834"/>
      <c r="F1509" s="291"/>
    </row>
    <row r="1510" spans="1:6" s="238" customFormat="1" ht="15" x14ac:dyDescent="0.25">
      <c r="A1510" s="272"/>
      <c r="B1510" s="797"/>
      <c r="C1510" s="702"/>
      <c r="D1510" s="703"/>
      <c r="E1510" s="834"/>
      <c r="F1510" s="291"/>
    </row>
    <row r="1511" spans="1:6" s="238" customFormat="1" ht="15" x14ac:dyDescent="0.25">
      <c r="A1511" s="272"/>
      <c r="B1511" s="797" t="s">
        <v>1821</v>
      </c>
      <c r="C1511" s="702"/>
      <c r="D1511" s="703"/>
      <c r="E1511" s="834"/>
      <c r="F1511" s="291"/>
    </row>
    <row r="1512" spans="1:6" s="238" customFormat="1" ht="15" x14ac:dyDescent="0.25">
      <c r="A1512" s="272"/>
      <c r="B1512" s="797" t="s">
        <v>2602</v>
      </c>
      <c r="C1512" s="702"/>
      <c r="D1512" s="703"/>
      <c r="E1512" s="834"/>
      <c r="F1512" s="291"/>
    </row>
    <row r="1513" spans="1:6" s="238" customFormat="1" x14ac:dyDescent="0.2">
      <c r="A1513" s="272"/>
      <c r="B1513" s="798" t="s">
        <v>2603</v>
      </c>
      <c r="C1513" s="702" t="s">
        <v>119</v>
      </c>
      <c r="D1513" s="703">
        <v>2</v>
      </c>
      <c r="E1513" s="833"/>
      <c r="F1513" s="278">
        <f>+E1513*D1513</f>
        <v>0</v>
      </c>
    </row>
    <row r="1514" spans="1:6" s="238" customFormat="1" ht="15" x14ac:dyDescent="0.25">
      <c r="A1514" s="272"/>
      <c r="B1514" s="797" t="s">
        <v>2522</v>
      </c>
      <c r="C1514" s="702"/>
      <c r="D1514" s="703"/>
      <c r="E1514" s="834"/>
      <c r="F1514" s="291"/>
    </row>
    <row r="1515" spans="1:6" s="238" customFormat="1" ht="15" x14ac:dyDescent="0.25">
      <c r="A1515" s="272"/>
      <c r="B1515" s="760"/>
      <c r="C1515" s="262"/>
      <c r="D1515" s="279"/>
      <c r="E1515" s="834"/>
      <c r="F1515" s="291"/>
    </row>
    <row r="1516" spans="1:6" s="238" customFormat="1" ht="57.75" customHeight="1" x14ac:dyDescent="0.25">
      <c r="A1516" s="271">
        <f>MAX($A$5:A1515)+1</f>
        <v>180</v>
      </c>
      <c r="B1516" s="797" t="s">
        <v>2604</v>
      </c>
      <c r="C1516" s="702"/>
      <c r="D1516" s="703"/>
      <c r="E1516" s="834"/>
      <c r="F1516" s="291"/>
    </row>
    <row r="1517" spans="1:6" s="238" customFormat="1" ht="15" x14ac:dyDescent="0.25">
      <c r="A1517" s="272"/>
      <c r="B1517" s="797"/>
      <c r="C1517" s="702"/>
      <c r="D1517" s="703"/>
      <c r="E1517" s="834"/>
      <c r="F1517" s="291"/>
    </row>
    <row r="1518" spans="1:6" s="238" customFormat="1" ht="15" x14ac:dyDescent="0.25">
      <c r="A1518" s="272"/>
      <c r="B1518" s="797" t="s">
        <v>2605</v>
      </c>
      <c r="C1518" s="702"/>
      <c r="D1518" s="703"/>
      <c r="E1518" s="834"/>
      <c r="F1518" s="291"/>
    </row>
    <row r="1519" spans="1:6" s="238" customFormat="1" ht="15" x14ac:dyDescent="0.25">
      <c r="A1519" s="272"/>
      <c r="B1519" s="797" t="s">
        <v>2606</v>
      </c>
      <c r="C1519" s="702"/>
      <c r="D1519" s="703"/>
      <c r="E1519" s="834"/>
      <c r="F1519" s="291"/>
    </row>
    <row r="1520" spans="1:6" s="238" customFormat="1" ht="15" x14ac:dyDescent="0.25">
      <c r="A1520" s="272"/>
      <c r="B1520" s="797" t="s">
        <v>2607</v>
      </c>
      <c r="C1520" s="702"/>
      <c r="D1520" s="703"/>
      <c r="E1520" s="834"/>
      <c r="F1520" s="291"/>
    </row>
    <row r="1521" spans="1:6" s="238" customFormat="1" ht="15" x14ac:dyDescent="0.25">
      <c r="A1521" s="272"/>
      <c r="B1521" s="797" t="s">
        <v>2608</v>
      </c>
      <c r="C1521" s="702"/>
      <c r="D1521" s="703"/>
      <c r="E1521" s="834"/>
      <c r="F1521" s="291"/>
    </row>
    <row r="1522" spans="1:6" s="238" customFormat="1" ht="15" x14ac:dyDescent="0.25">
      <c r="A1522" s="272"/>
      <c r="B1522" s="797" t="s">
        <v>2609</v>
      </c>
      <c r="C1522" s="702"/>
      <c r="D1522" s="703"/>
      <c r="E1522" s="834"/>
      <c r="F1522" s="291"/>
    </row>
    <row r="1523" spans="1:6" s="238" customFormat="1" ht="15" x14ac:dyDescent="0.25">
      <c r="A1523" s="272"/>
      <c r="B1523" s="797" t="s">
        <v>2610</v>
      </c>
      <c r="C1523" s="702"/>
      <c r="D1523" s="703"/>
      <c r="E1523" s="834"/>
      <c r="F1523" s="291"/>
    </row>
    <row r="1524" spans="1:6" s="238" customFormat="1" ht="15" x14ac:dyDescent="0.25">
      <c r="A1524" s="272"/>
      <c r="B1524" s="797" t="s">
        <v>2611</v>
      </c>
      <c r="C1524" s="702"/>
      <c r="D1524" s="703"/>
      <c r="E1524" s="834"/>
      <c r="F1524" s="291"/>
    </row>
    <row r="1525" spans="1:6" s="238" customFormat="1" x14ac:dyDescent="0.2">
      <c r="A1525" s="272"/>
      <c r="B1525" s="797" t="s">
        <v>2612</v>
      </c>
      <c r="C1525" s="702" t="s">
        <v>119</v>
      </c>
      <c r="D1525" s="703">
        <v>1</v>
      </c>
      <c r="E1525" s="833"/>
      <c r="F1525" s="278">
        <f>+E1525*D1525</f>
        <v>0</v>
      </c>
    </row>
    <row r="1526" spans="1:6" s="238" customFormat="1" ht="15" x14ac:dyDescent="0.25">
      <c r="A1526" s="272"/>
      <c r="B1526" s="797"/>
      <c r="C1526" s="702"/>
      <c r="D1526" s="703"/>
      <c r="E1526" s="834"/>
      <c r="F1526" s="291"/>
    </row>
    <row r="1527" spans="1:6" s="238" customFormat="1" ht="15" x14ac:dyDescent="0.25">
      <c r="A1527" s="272"/>
      <c r="B1527" s="797" t="s">
        <v>1821</v>
      </c>
      <c r="C1527" s="702"/>
      <c r="D1527" s="703"/>
      <c r="E1527" s="834"/>
      <c r="F1527" s="291"/>
    </row>
    <row r="1528" spans="1:6" s="238" customFormat="1" ht="15" x14ac:dyDescent="0.25">
      <c r="A1528" s="272"/>
      <c r="B1528" s="797" t="s">
        <v>2613</v>
      </c>
      <c r="C1528" s="702"/>
      <c r="D1528" s="703"/>
      <c r="E1528" s="834"/>
      <c r="F1528" s="291"/>
    </row>
    <row r="1529" spans="1:6" s="238" customFormat="1" ht="15" x14ac:dyDescent="0.25">
      <c r="A1529" s="272"/>
      <c r="B1529" s="798" t="s">
        <v>2614</v>
      </c>
      <c r="C1529" s="702"/>
      <c r="D1529" s="703"/>
      <c r="E1529" s="834"/>
      <c r="F1529" s="291"/>
    </row>
    <row r="1530" spans="1:6" s="238" customFormat="1" ht="15" x14ac:dyDescent="0.25">
      <c r="A1530" s="272"/>
      <c r="B1530" s="797" t="s">
        <v>2522</v>
      </c>
      <c r="C1530" s="702"/>
      <c r="D1530" s="703"/>
      <c r="E1530" s="834"/>
      <c r="F1530" s="291"/>
    </row>
    <row r="1531" spans="1:6" s="238" customFormat="1" ht="15" x14ac:dyDescent="0.25">
      <c r="A1531" s="272"/>
      <c r="B1531" s="760"/>
      <c r="C1531" s="262"/>
      <c r="D1531" s="279"/>
      <c r="E1531" s="834"/>
      <c r="F1531" s="291"/>
    </row>
    <row r="1532" spans="1:6" s="238" customFormat="1" ht="57" customHeight="1" x14ac:dyDescent="0.25">
      <c r="A1532" s="271">
        <f>MAX($A$5:A1531)+1</f>
        <v>181</v>
      </c>
      <c r="B1532" s="797" t="s">
        <v>2604</v>
      </c>
      <c r="C1532" s="702"/>
      <c r="D1532" s="703"/>
      <c r="E1532" s="834"/>
      <c r="F1532" s="291"/>
    </row>
    <row r="1533" spans="1:6" s="238" customFormat="1" ht="15" x14ac:dyDescent="0.25">
      <c r="A1533" s="272"/>
      <c r="B1533" s="797"/>
      <c r="C1533" s="702"/>
      <c r="D1533" s="703"/>
      <c r="E1533" s="834"/>
      <c r="F1533" s="291"/>
    </row>
    <row r="1534" spans="1:6" s="238" customFormat="1" ht="15" x14ac:dyDescent="0.25">
      <c r="A1534" s="272"/>
      <c r="B1534" s="797" t="s">
        <v>2605</v>
      </c>
      <c r="C1534" s="702"/>
      <c r="D1534" s="703"/>
      <c r="E1534" s="834"/>
      <c r="F1534" s="291"/>
    </row>
    <row r="1535" spans="1:6" s="238" customFormat="1" ht="15" x14ac:dyDescent="0.25">
      <c r="A1535" s="272"/>
      <c r="B1535" s="797" t="s">
        <v>2606</v>
      </c>
      <c r="C1535" s="702"/>
      <c r="D1535" s="703"/>
      <c r="E1535" s="834"/>
      <c r="F1535" s="291"/>
    </row>
    <row r="1536" spans="1:6" s="238" customFormat="1" ht="15" x14ac:dyDescent="0.25">
      <c r="A1536" s="272"/>
      <c r="B1536" s="797" t="s">
        <v>2607</v>
      </c>
      <c r="C1536" s="702"/>
      <c r="D1536" s="703"/>
      <c r="E1536" s="834"/>
      <c r="F1536" s="291"/>
    </row>
    <row r="1537" spans="1:6" s="238" customFormat="1" ht="15" x14ac:dyDescent="0.25">
      <c r="A1537" s="272"/>
      <c r="B1537" s="797" t="s">
        <v>2615</v>
      </c>
      <c r="C1537" s="702"/>
      <c r="D1537" s="703"/>
      <c r="E1537" s="834"/>
      <c r="F1537" s="291"/>
    </row>
    <row r="1538" spans="1:6" s="238" customFormat="1" ht="15" x14ac:dyDescent="0.25">
      <c r="A1538" s="272"/>
      <c r="B1538" s="797" t="s">
        <v>2616</v>
      </c>
      <c r="C1538" s="702"/>
      <c r="D1538" s="703"/>
      <c r="E1538" s="834"/>
      <c r="F1538" s="291"/>
    </row>
    <row r="1539" spans="1:6" s="238" customFormat="1" ht="15" x14ac:dyDescent="0.25">
      <c r="A1539" s="272"/>
      <c r="B1539" s="797" t="s">
        <v>2610</v>
      </c>
      <c r="C1539" s="702"/>
      <c r="D1539" s="703"/>
      <c r="E1539" s="834"/>
      <c r="F1539" s="291"/>
    </row>
    <row r="1540" spans="1:6" s="238" customFormat="1" ht="15" x14ac:dyDescent="0.25">
      <c r="A1540" s="272"/>
      <c r="B1540" s="797" t="s">
        <v>2611</v>
      </c>
      <c r="C1540" s="702"/>
      <c r="D1540" s="703"/>
      <c r="E1540" s="834"/>
      <c r="F1540" s="291"/>
    </row>
    <row r="1541" spans="1:6" s="238" customFormat="1" x14ac:dyDescent="0.2">
      <c r="A1541" s="272"/>
      <c r="B1541" s="797" t="s">
        <v>2617</v>
      </c>
      <c r="C1541" s="702" t="s">
        <v>119</v>
      </c>
      <c r="D1541" s="703">
        <v>1</v>
      </c>
      <c r="E1541" s="833"/>
      <c r="F1541" s="278">
        <f>+E1541*D1541</f>
        <v>0</v>
      </c>
    </row>
    <row r="1542" spans="1:6" s="238" customFormat="1" ht="15" x14ac:dyDescent="0.25">
      <c r="A1542" s="272"/>
      <c r="B1542" s="797"/>
      <c r="C1542" s="702"/>
      <c r="D1542" s="703"/>
      <c r="E1542" s="834"/>
      <c r="F1542" s="291"/>
    </row>
    <row r="1543" spans="1:6" s="238" customFormat="1" ht="15" x14ac:dyDescent="0.25">
      <c r="A1543" s="272"/>
      <c r="B1543" s="797" t="s">
        <v>1821</v>
      </c>
      <c r="C1543" s="702"/>
      <c r="D1543" s="703"/>
      <c r="E1543" s="834"/>
      <c r="F1543" s="291"/>
    </row>
    <row r="1544" spans="1:6" s="238" customFormat="1" ht="15" x14ac:dyDescent="0.25">
      <c r="A1544" s="272"/>
      <c r="B1544" s="797" t="s">
        <v>2613</v>
      </c>
      <c r="C1544" s="702"/>
      <c r="D1544" s="703"/>
      <c r="E1544" s="834"/>
      <c r="F1544" s="291"/>
    </row>
    <row r="1545" spans="1:6" s="238" customFormat="1" ht="15" x14ac:dyDescent="0.25">
      <c r="A1545" s="272"/>
      <c r="B1545" s="798" t="s">
        <v>2618</v>
      </c>
      <c r="C1545" s="702"/>
      <c r="D1545" s="703"/>
      <c r="E1545" s="834"/>
      <c r="F1545" s="291"/>
    </row>
    <row r="1546" spans="1:6" s="238" customFormat="1" ht="15" x14ac:dyDescent="0.25">
      <c r="A1546" s="272"/>
      <c r="B1546" s="797" t="s">
        <v>2522</v>
      </c>
      <c r="C1546" s="702"/>
      <c r="D1546" s="703"/>
      <c r="E1546" s="834"/>
      <c r="F1546" s="291"/>
    </row>
    <row r="1547" spans="1:6" s="238" customFormat="1" ht="15" x14ac:dyDescent="0.25">
      <c r="A1547" s="272"/>
      <c r="B1547" s="760"/>
      <c r="C1547" s="262"/>
      <c r="D1547" s="279"/>
      <c r="E1547" s="834"/>
      <c r="F1547" s="291"/>
    </row>
    <row r="1548" spans="1:6" s="238" customFormat="1" ht="57.75" customHeight="1" x14ac:dyDescent="0.25">
      <c r="A1548" s="271">
        <f>MAX($A$5:A1547)+1</f>
        <v>182</v>
      </c>
      <c r="B1548" s="797" t="s">
        <v>2604</v>
      </c>
      <c r="C1548" s="702"/>
      <c r="D1548" s="703"/>
      <c r="E1548" s="834"/>
      <c r="F1548" s="291"/>
    </row>
    <row r="1549" spans="1:6" s="238" customFormat="1" ht="15" x14ac:dyDescent="0.25">
      <c r="A1549" s="272"/>
      <c r="B1549" s="797"/>
      <c r="C1549" s="702"/>
      <c r="D1549" s="703"/>
      <c r="E1549" s="834"/>
      <c r="F1549" s="291"/>
    </row>
    <row r="1550" spans="1:6" s="238" customFormat="1" ht="15" x14ac:dyDescent="0.25">
      <c r="A1550" s="272"/>
      <c r="B1550" s="797" t="s">
        <v>2605</v>
      </c>
      <c r="C1550" s="702"/>
      <c r="D1550" s="703"/>
      <c r="E1550" s="834"/>
      <c r="F1550" s="291"/>
    </row>
    <row r="1551" spans="1:6" s="238" customFormat="1" ht="15" x14ac:dyDescent="0.25">
      <c r="A1551" s="272"/>
      <c r="B1551" s="797" t="s">
        <v>2606</v>
      </c>
      <c r="C1551" s="702"/>
      <c r="D1551" s="703"/>
      <c r="E1551" s="834"/>
      <c r="F1551" s="291"/>
    </row>
    <row r="1552" spans="1:6" s="238" customFormat="1" ht="15" x14ac:dyDescent="0.25">
      <c r="A1552" s="272"/>
      <c r="B1552" s="797" t="s">
        <v>2607</v>
      </c>
      <c r="C1552" s="702"/>
      <c r="D1552" s="703"/>
      <c r="E1552" s="834"/>
      <c r="F1552" s="291"/>
    </row>
    <row r="1553" spans="1:6" s="238" customFormat="1" ht="15" x14ac:dyDescent="0.25">
      <c r="A1553" s="272"/>
      <c r="B1553" s="797" t="s">
        <v>2615</v>
      </c>
      <c r="C1553" s="702"/>
      <c r="D1553" s="703"/>
      <c r="E1553" s="834"/>
      <c r="F1553" s="291"/>
    </row>
    <row r="1554" spans="1:6" s="238" customFormat="1" ht="15" x14ac:dyDescent="0.25">
      <c r="A1554" s="272"/>
      <c r="B1554" s="797" t="s">
        <v>2609</v>
      </c>
      <c r="C1554" s="702"/>
      <c r="D1554" s="703"/>
      <c r="E1554" s="834"/>
      <c r="F1554" s="291"/>
    </row>
    <row r="1555" spans="1:6" s="238" customFormat="1" ht="15" x14ac:dyDescent="0.25">
      <c r="A1555" s="272"/>
      <c r="B1555" s="797" t="s">
        <v>2610</v>
      </c>
      <c r="C1555" s="702"/>
      <c r="D1555" s="703"/>
      <c r="E1555" s="834"/>
      <c r="F1555" s="291"/>
    </row>
    <row r="1556" spans="1:6" s="238" customFormat="1" ht="15" x14ac:dyDescent="0.25">
      <c r="A1556" s="272"/>
      <c r="B1556" s="797" t="s">
        <v>2611</v>
      </c>
      <c r="C1556" s="702"/>
      <c r="D1556" s="703"/>
      <c r="E1556" s="834"/>
      <c r="F1556" s="291"/>
    </row>
    <row r="1557" spans="1:6" s="238" customFormat="1" x14ac:dyDescent="0.2">
      <c r="A1557" s="272"/>
      <c r="B1557" s="797" t="s">
        <v>2612</v>
      </c>
      <c r="C1557" s="702" t="s">
        <v>119</v>
      </c>
      <c r="D1557" s="703">
        <v>1</v>
      </c>
      <c r="E1557" s="833"/>
      <c r="F1557" s="278">
        <f>+E1557*D1557</f>
        <v>0</v>
      </c>
    </row>
    <row r="1558" spans="1:6" s="238" customFormat="1" ht="15" x14ac:dyDescent="0.25">
      <c r="A1558" s="272"/>
      <c r="B1558" s="797"/>
      <c r="C1558" s="702"/>
      <c r="D1558" s="703"/>
      <c r="E1558" s="834"/>
      <c r="F1558" s="291"/>
    </row>
    <row r="1559" spans="1:6" s="238" customFormat="1" ht="15" x14ac:dyDescent="0.25">
      <c r="A1559" s="272"/>
      <c r="B1559" s="797" t="s">
        <v>1821</v>
      </c>
      <c r="C1559" s="702"/>
      <c r="D1559" s="703"/>
      <c r="E1559" s="834"/>
      <c r="F1559" s="291"/>
    </row>
    <row r="1560" spans="1:6" s="238" customFormat="1" ht="15" x14ac:dyDescent="0.25">
      <c r="A1560" s="272"/>
      <c r="B1560" s="797" t="s">
        <v>2613</v>
      </c>
      <c r="C1560" s="702"/>
      <c r="D1560" s="703"/>
      <c r="E1560" s="834"/>
      <c r="F1560" s="291"/>
    </row>
    <row r="1561" spans="1:6" s="238" customFormat="1" ht="15" x14ac:dyDescent="0.25">
      <c r="A1561" s="272"/>
      <c r="B1561" s="798" t="s">
        <v>2614</v>
      </c>
      <c r="C1561" s="702"/>
      <c r="D1561" s="703"/>
      <c r="E1561" s="834"/>
      <c r="F1561" s="291"/>
    </row>
    <row r="1562" spans="1:6" s="238" customFormat="1" ht="15" x14ac:dyDescent="0.25">
      <c r="A1562" s="272"/>
      <c r="B1562" s="797" t="s">
        <v>2522</v>
      </c>
      <c r="C1562" s="702"/>
      <c r="D1562" s="703"/>
      <c r="E1562" s="834"/>
      <c r="F1562" s="291"/>
    </row>
    <row r="1563" spans="1:6" s="238" customFormat="1" ht="15" x14ac:dyDescent="0.25">
      <c r="A1563" s="272"/>
      <c r="B1563" s="760"/>
      <c r="C1563" s="262"/>
      <c r="D1563" s="279"/>
      <c r="E1563" s="834"/>
      <c r="F1563" s="291"/>
    </row>
    <row r="1564" spans="1:6" s="238" customFormat="1" ht="66.75" customHeight="1" x14ac:dyDescent="0.25">
      <c r="A1564" s="271">
        <f>MAX($A$5:A1563)+1</f>
        <v>183</v>
      </c>
      <c r="B1564" s="797" t="s">
        <v>2619</v>
      </c>
      <c r="C1564" s="702"/>
      <c r="D1564" s="703"/>
      <c r="E1564" s="834"/>
      <c r="F1564" s="291"/>
    </row>
    <row r="1565" spans="1:6" s="238" customFormat="1" ht="15" x14ac:dyDescent="0.25">
      <c r="A1565" s="272"/>
      <c r="B1565" s="797"/>
      <c r="C1565" s="702"/>
      <c r="D1565" s="703"/>
      <c r="E1565" s="834"/>
      <c r="F1565" s="291"/>
    </row>
    <row r="1566" spans="1:6" s="238" customFormat="1" ht="15" x14ac:dyDescent="0.25">
      <c r="A1566" s="272"/>
      <c r="B1566" s="797" t="s">
        <v>2620</v>
      </c>
      <c r="C1566" s="702"/>
      <c r="D1566" s="703"/>
      <c r="E1566" s="834"/>
      <c r="F1566" s="291"/>
    </row>
    <row r="1567" spans="1:6" s="238" customFormat="1" ht="15" x14ac:dyDescent="0.25">
      <c r="A1567" s="272"/>
      <c r="B1567" s="797" t="s">
        <v>2621</v>
      </c>
      <c r="C1567" s="702"/>
      <c r="D1567" s="703"/>
      <c r="E1567" s="834"/>
      <c r="F1567" s="291"/>
    </row>
    <row r="1568" spans="1:6" s="238" customFormat="1" x14ac:dyDescent="0.2">
      <c r="A1568" s="272"/>
      <c r="B1568" s="797" t="s">
        <v>2622</v>
      </c>
      <c r="C1568" s="702" t="s">
        <v>119</v>
      </c>
      <c r="D1568" s="703">
        <v>1</v>
      </c>
      <c r="E1568" s="833"/>
      <c r="F1568" s="278">
        <f>+E1568*D1568</f>
        <v>0</v>
      </c>
    </row>
    <row r="1569" spans="1:6" s="238" customFormat="1" ht="15" x14ac:dyDescent="0.25">
      <c r="A1569" s="272"/>
      <c r="B1569" s="797"/>
      <c r="C1569" s="702"/>
      <c r="D1569" s="703"/>
      <c r="E1569" s="834"/>
      <c r="F1569" s="291"/>
    </row>
    <row r="1570" spans="1:6" s="238" customFormat="1" ht="15" x14ac:dyDescent="0.25">
      <c r="A1570" s="272"/>
      <c r="B1570" s="797" t="s">
        <v>1821</v>
      </c>
      <c r="C1570" s="702"/>
      <c r="D1570" s="703"/>
      <c r="E1570" s="834"/>
      <c r="F1570" s="291"/>
    </row>
    <row r="1571" spans="1:6" s="238" customFormat="1" ht="15" x14ac:dyDescent="0.25">
      <c r="A1571" s="272"/>
      <c r="B1571" s="797" t="s">
        <v>2613</v>
      </c>
      <c r="C1571" s="702"/>
      <c r="D1571" s="703"/>
      <c r="E1571" s="834"/>
      <c r="F1571" s="291"/>
    </row>
    <row r="1572" spans="1:6" s="238" customFormat="1" ht="15" x14ac:dyDescent="0.25">
      <c r="A1572" s="272"/>
      <c r="B1572" s="798" t="s">
        <v>2623</v>
      </c>
      <c r="C1572" s="702"/>
      <c r="D1572" s="703"/>
      <c r="E1572" s="834"/>
      <c r="F1572" s="291"/>
    </row>
    <row r="1573" spans="1:6" s="238" customFormat="1" ht="15" x14ac:dyDescent="0.25">
      <c r="A1573" s="272"/>
      <c r="B1573" s="797" t="s">
        <v>2522</v>
      </c>
      <c r="C1573" s="702"/>
      <c r="D1573" s="703"/>
      <c r="E1573" s="834"/>
      <c r="F1573" s="291"/>
    </row>
    <row r="1574" spans="1:6" s="238" customFormat="1" ht="15" x14ac:dyDescent="0.25">
      <c r="A1574" s="272"/>
      <c r="B1574" s="760"/>
      <c r="C1574" s="262"/>
      <c r="D1574" s="279"/>
      <c r="E1574" s="834"/>
      <c r="F1574" s="291"/>
    </row>
    <row r="1575" spans="1:6" s="238" customFormat="1" ht="42.75" customHeight="1" x14ac:dyDescent="0.25">
      <c r="A1575" s="271">
        <f>MAX($A$5:A1574)+1</f>
        <v>184</v>
      </c>
      <c r="B1575" s="797" t="s">
        <v>2624</v>
      </c>
      <c r="C1575" s="702"/>
      <c r="D1575" s="703"/>
      <c r="E1575" s="834"/>
      <c r="F1575" s="291"/>
    </row>
    <row r="1576" spans="1:6" s="238" customFormat="1" x14ac:dyDescent="0.2">
      <c r="A1576" s="272"/>
      <c r="B1576" s="798" t="s">
        <v>2625</v>
      </c>
      <c r="C1576" s="702" t="s">
        <v>119</v>
      </c>
      <c r="D1576" s="703">
        <v>1</v>
      </c>
      <c r="E1576" s="833"/>
      <c r="F1576" s="278">
        <f>+E1576*D1576</f>
        <v>0</v>
      </c>
    </row>
    <row r="1577" spans="1:6" s="238" customFormat="1" ht="15" x14ac:dyDescent="0.25">
      <c r="A1577" s="272"/>
      <c r="B1577" s="760"/>
      <c r="C1577" s="262"/>
      <c r="D1577" s="279"/>
      <c r="E1577" s="834"/>
      <c r="F1577" s="291"/>
    </row>
    <row r="1578" spans="1:6" s="238" customFormat="1" ht="118.5" customHeight="1" x14ac:dyDescent="0.25">
      <c r="A1578" s="271">
        <f>MAX($A$5:A1577)+1</f>
        <v>185</v>
      </c>
      <c r="B1578" s="797" t="s">
        <v>2626</v>
      </c>
      <c r="C1578" s="702"/>
      <c r="D1578" s="703"/>
      <c r="E1578" s="834"/>
      <c r="F1578" s="291"/>
    </row>
    <row r="1579" spans="1:6" s="238" customFormat="1" ht="15" x14ac:dyDescent="0.25">
      <c r="A1579" s="272"/>
      <c r="B1579" s="797" t="s">
        <v>2627</v>
      </c>
      <c r="C1579" s="702"/>
      <c r="D1579" s="703"/>
      <c r="E1579" s="834"/>
      <c r="F1579" s="291"/>
    </row>
    <row r="1580" spans="1:6" s="238" customFormat="1" ht="15" x14ac:dyDescent="0.25">
      <c r="A1580" s="272"/>
      <c r="B1580" s="797" t="s">
        <v>2628</v>
      </c>
      <c r="C1580" s="702"/>
      <c r="D1580" s="703"/>
      <c r="E1580" s="834"/>
      <c r="F1580" s="291"/>
    </row>
    <row r="1581" spans="1:6" s="238" customFormat="1" ht="15" x14ac:dyDescent="0.25">
      <c r="A1581" s="272"/>
      <c r="B1581" s="797"/>
      <c r="C1581" s="702"/>
      <c r="D1581" s="703"/>
      <c r="E1581" s="834"/>
      <c r="F1581" s="291"/>
    </row>
    <row r="1582" spans="1:6" s="238" customFormat="1" ht="14.25" x14ac:dyDescent="0.2">
      <c r="A1582" s="272"/>
      <c r="B1582" s="797" t="s">
        <v>2629</v>
      </c>
      <c r="C1582" s="702" t="s">
        <v>119</v>
      </c>
      <c r="D1582" s="703">
        <v>1</v>
      </c>
      <c r="E1582" s="833"/>
      <c r="F1582" s="278">
        <f>+E1582*D1582</f>
        <v>0</v>
      </c>
    </row>
    <row r="1583" spans="1:6" s="238" customFormat="1" ht="15" x14ac:dyDescent="0.25">
      <c r="A1583" s="272"/>
      <c r="B1583" s="797"/>
      <c r="C1583" s="702"/>
      <c r="D1583" s="703"/>
      <c r="E1583" s="834"/>
      <c r="F1583" s="291"/>
    </row>
    <row r="1584" spans="1:6" s="238" customFormat="1" ht="15" x14ac:dyDescent="0.25">
      <c r="A1584" s="272"/>
      <c r="B1584" s="797" t="s">
        <v>1821</v>
      </c>
      <c r="C1584" s="702"/>
      <c r="D1584" s="703"/>
      <c r="E1584" s="834"/>
      <c r="F1584" s="291"/>
    </row>
    <row r="1585" spans="1:6" s="238" customFormat="1" ht="15" x14ac:dyDescent="0.25">
      <c r="A1585" s="272"/>
      <c r="B1585" s="797" t="s">
        <v>2613</v>
      </c>
      <c r="C1585" s="702"/>
      <c r="D1585" s="703"/>
      <c r="E1585" s="834"/>
      <c r="F1585" s="291"/>
    </row>
    <row r="1586" spans="1:6" s="238" customFormat="1" ht="15" x14ac:dyDescent="0.25">
      <c r="A1586" s="272"/>
      <c r="B1586" s="798" t="s">
        <v>2630</v>
      </c>
      <c r="C1586" s="702"/>
      <c r="D1586" s="703"/>
      <c r="E1586" s="834"/>
      <c r="F1586" s="291"/>
    </row>
    <row r="1587" spans="1:6" s="238" customFormat="1" ht="15" x14ac:dyDescent="0.25">
      <c r="A1587" s="272"/>
      <c r="B1587" s="797" t="s">
        <v>2522</v>
      </c>
      <c r="C1587" s="702"/>
      <c r="D1587" s="703"/>
      <c r="E1587" s="834"/>
      <c r="F1587" s="291"/>
    </row>
    <row r="1588" spans="1:6" s="238" customFormat="1" ht="15" x14ac:dyDescent="0.25">
      <c r="A1588" s="272"/>
      <c r="B1588" s="760"/>
      <c r="C1588" s="262"/>
      <c r="D1588" s="279"/>
      <c r="E1588" s="834"/>
      <c r="F1588" s="291"/>
    </row>
    <row r="1589" spans="1:6" s="238" customFormat="1" ht="118.5" customHeight="1" x14ac:dyDescent="0.25">
      <c r="A1589" s="271">
        <f>MAX($A$5:A1588)+1</f>
        <v>186</v>
      </c>
      <c r="B1589" s="797" t="s">
        <v>2631</v>
      </c>
      <c r="C1589" s="702"/>
      <c r="D1589" s="703"/>
      <c r="E1589" s="834"/>
      <c r="F1589" s="291"/>
    </row>
    <row r="1590" spans="1:6" s="238" customFormat="1" ht="15" x14ac:dyDescent="0.25">
      <c r="A1590" s="272"/>
      <c r="B1590" s="797" t="s">
        <v>2628</v>
      </c>
      <c r="C1590" s="702"/>
      <c r="D1590" s="703"/>
      <c r="E1590" s="834"/>
      <c r="F1590" s="291"/>
    </row>
    <row r="1591" spans="1:6" s="238" customFormat="1" ht="15" x14ac:dyDescent="0.25">
      <c r="A1591" s="272"/>
      <c r="B1591" s="797"/>
      <c r="C1591" s="702"/>
      <c r="D1591" s="703"/>
      <c r="E1591" s="834"/>
      <c r="F1591" s="291"/>
    </row>
    <row r="1592" spans="1:6" s="238" customFormat="1" ht="14.25" x14ac:dyDescent="0.2">
      <c r="A1592" s="272"/>
      <c r="B1592" s="797" t="s">
        <v>2629</v>
      </c>
      <c r="C1592" s="702" t="s">
        <v>119</v>
      </c>
      <c r="D1592" s="703">
        <v>1</v>
      </c>
      <c r="E1592" s="833"/>
      <c r="F1592" s="278">
        <f>+E1592*D1592</f>
        <v>0</v>
      </c>
    </row>
    <row r="1593" spans="1:6" s="238" customFormat="1" ht="15" x14ac:dyDescent="0.25">
      <c r="A1593" s="272"/>
      <c r="B1593" s="797"/>
      <c r="C1593" s="702"/>
      <c r="D1593" s="703"/>
      <c r="E1593" s="834"/>
      <c r="F1593" s="291"/>
    </row>
    <row r="1594" spans="1:6" s="238" customFormat="1" ht="15" x14ac:dyDescent="0.25">
      <c r="A1594" s="272"/>
      <c r="B1594" s="797" t="s">
        <v>1821</v>
      </c>
      <c r="C1594" s="702"/>
      <c r="D1594" s="703"/>
      <c r="E1594" s="834"/>
      <c r="F1594" s="291"/>
    </row>
    <row r="1595" spans="1:6" s="238" customFormat="1" ht="15" x14ac:dyDescent="0.25">
      <c r="A1595" s="272"/>
      <c r="B1595" s="797" t="s">
        <v>2613</v>
      </c>
      <c r="C1595" s="702"/>
      <c r="D1595" s="703"/>
      <c r="E1595" s="834"/>
      <c r="F1595" s="291"/>
    </row>
    <row r="1596" spans="1:6" s="238" customFormat="1" ht="15" x14ac:dyDescent="0.25">
      <c r="A1596" s="272"/>
      <c r="B1596" s="798" t="s">
        <v>2632</v>
      </c>
      <c r="C1596" s="702"/>
      <c r="D1596" s="703"/>
      <c r="E1596" s="834"/>
      <c r="F1596" s="291"/>
    </row>
    <row r="1597" spans="1:6" s="238" customFormat="1" ht="15" x14ac:dyDescent="0.25">
      <c r="A1597" s="272"/>
      <c r="B1597" s="797" t="s">
        <v>2522</v>
      </c>
      <c r="C1597" s="702"/>
      <c r="D1597" s="703"/>
      <c r="E1597" s="834"/>
      <c r="F1597" s="291"/>
    </row>
    <row r="1598" spans="1:6" s="238" customFormat="1" ht="15" x14ac:dyDescent="0.25">
      <c r="A1598" s="272"/>
      <c r="B1598" s="760"/>
      <c r="C1598" s="262"/>
      <c r="D1598" s="279"/>
      <c r="E1598" s="834"/>
      <c r="F1598" s="291"/>
    </row>
    <row r="1599" spans="1:6" s="238" customFormat="1" ht="81.75" customHeight="1" x14ac:dyDescent="0.25">
      <c r="A1599" s="271">
        <f>MAX($A$5:A1598)+1</f>
        <v>187</v>
      </c>
      <c r="B1599" s="797" t="s">
        <v>2633</v>
      </c>
      <c r="C1599" s="702"/>
      <c r="D1599" s="703"/>
      <c r="E1599" s="834"/>
      <c r="F1599" s="291"/>
    </row>
    <row r="1600" spans="1:6" s="238" customFormat="1" ht="15" x14ac:dyDescent="0.25">
      <c r="A1600" s="272"/>
      <c r="B1600" s="798"/>
      <c r="C1600" s="702"/>
      <c r="D1600" s="703"/>
      <c r="E1600" s="834"/>
      <c r="F1600" s="291"/>
    </row>
    <row r="1601" spans="1:6" s="238" customFormat="1" x14ac:dyDescent="0.2">
      <c r="A1601" s="272"/>
      <c r="B1601" s="798" t="s">
        <v>2634</v>
      </c>
      <c r="C1601" s="702" t="s">
        <v>119</v>
      </c>
      <c r="D1601" s="703">
        <v>1</v>
      </c>
      <c r="E1601" s="833"/>
      <c r="F1601" s="278">
        <f>+E1601*D1601</f>
        <v>0</v>
      </c>
    </row>
    <row r="1602" spans="1:6" s="238" customFormat="1" ht="15" x14ac:dyDescent="0.25">
      <c r="A1602" s="272"/>
      <c r="B1602" s="797"/>
      <c r="C1602" s="702"/>
      <c r="D1602" s="703"/>
      <c r="E1602" s="834"/>
      <c r="F1602" s="291"/>
    </row>
    <row r="1603" spans="1:6" s="238" customFormat="1" ht="15" x14ac:dyDescent="0.25">
      <c r="A1603" s="272"/>
      <c r="B1603" s="797" t="s">
        <v>1821</v>
      </c>
      <c r="C1603" s="702"/>
      <c r="D1603" s="703"/>
      <c r="E1603" s="834"/>
      <c r="F1603" s="291"/>
    </row>
    <row r="1604" spans="1:6" s="238" customFormat="1" ht="15" x14ac:dyDescent="0.25">
      <c r="A1604" s="272"/>
      <c r="B1604" s="797" t="s">
        <v>2613</v>
      </c>
      <c r="C1604" s="702"/>
      <c r="D1604" s="703"/>
      <c r="E1604" s="834"/>
      <c r="F1604" s="291"/>
    </row>
    <row r="1605" spans="1:6" s="238" customFormat="1" ht="15" x14ac:dyDescent="0.25">
      <c r="A1605" s="272"/>
      <c r="B1605" s="798" t="s">
        <v>2635</v>
      </c>
      <c r="C1605" s="702"/>
      <c r="D1605" s="703"/>
      <c r="E1605" s="834"/>
      <c r="F1605" s="291"/>
    </row>
    <row r="1606" spans="1:6" s="238" customFormat="1" ht="15" x14ac:dyDescent="0.25">
      <c r="A1606" s="272"/>
      <c r="B1606" s="797" t="s">
        <v>2522</v>
      </c>
      <c r="C1606" s="702"/>
      <c r="D1606" s="703"/>
      <c r="E1606" s="834"/>
      <c r="F1606" s="291"/>
    </row>
    <row r="1607" spans="1:6" s="238" customFormat="1" ht="15" x14ac:dyDescent="0.25">
      <c r="A1607" s="272"/>
      <c r="B1607" s="760"/>
      <c r="C1607" s="262"/>
      <c r="D1607" s="279"/>
      <c r="E1607" s="834"/>
      <c r="F1607" s="291"/>
    </row>
    <row r="1608" spans="1:6" s="238" customFormat="1" ht="25.5" x14ac:dyDescent="0.25">
      <c r="A1608" s="271">
        <f>MAX($A$5:A1607)+1</f>
        <v>188</v>
      </c>
      <c r="B1608" s="797" t="s">
        <v>2636</v>
      </c>
      <c r="C1608" s="702"/>
      <c r="D1608" s="703"/>
      <c r="E1608" s="834"/>
      <c r="F1608" s="291"/>
    </row>
    <row r="1609" spans="1:6" s="238" customFormat="1" ht="15.75" x14ac:dyDescent="0.25">
      <c r="A1609" s="272"/>
      <c r="B1609" s="797" t="s">
        <v>2637</v>
      </c>
      <c r="C1609" s="702"/>
      <c r="D1609" s="703"/>
      <c r="E1609" s="834"/>
      <c r="F1609" s="291"/>
    </row>
    <row r="1610" spans="1:6" s="238" customFormat="1" ht="15" x14ac:dyDescent="0.25">
      <c r="A1610" s="272"/>
      <c r="B1610" s="798"/>
      <c r="C1610" s="702"/>
      <c r="D1610" s="703"/>
      <c r="E1610" s="834"/>
      <c r="F1610" s="291"/>
    </row>
    <row r="1611" spans="1:6" s="238" customFormat="1" x14ac:dyDescent="0.2">
      <c r="A1611" s="272"/>
      <c r="B1611" s="798" t="s">
        <v>2638</v>
      </c>
      <c r="C1611" s="702" t="s">
        <v>119</v>
      </c>
      <c r="D1611" s="703">
        <v>1</v>
      </c>
      <c r="E1611" s="833"/>
      <c r="F1611" s="278">
        <f>+E1611*D1611</f>
        <v>0</v>
      </c>
    </row>
    <row r="1612" spans="1:6" s="238" customFormat="1" x14ac:dyDescent="0.2">
      <c r="A1612" s="272"/>
      <c r="B1612" s="798" t="s">
        <v>2639</v>
      </c>
      <c r="C1612" s="702" t="s">
        <v>119</v>
      </c>
      <c r="D1612" s="703">
        <v>4</v>
      </c>
      <c r="E1612" s="833"/>
      <c r="F1612" s="278">
        <f>+E1612*D1612</f>
        <v>0</v>
      </c>
    </row>
    <row r="1613" spans="1:6" s="238" customFormat="1" ht="15" x14ac:dyDescent="0.25">
      <c r="A1613" s="272"/>
      <c r="B1613" s="760"/>
      <c r="C1613" s="262"/>
      <c r="D1613" s="279"/>
      <c r="E1613" s="834"/>
      <c r="F1613" s="291"/>
    </row>
    <row r="1614" spans="1:6" s="238" customFormat="1" ht="81" customHeight="1" x14ac:dyDescent="0.2">
      <c r="A1614" s="271">
        <f>MAX($A$5:A1613)+1</f>
        <v>189</v>
      </c>
      <c r="B1614" s="797" t="s">
        <v>2640</v>
      </c>
      <c r="C1614" s="702" t="s">
        <v>119</v>
      </c>
      <c r="D1614" s="703">
        <v>2</v>
      </c>
      <c r="E1614" s="833"/>
      <c r="F1614" s="278">
        <f>+E1614*D1614</f>
        <v>0</v>
      </c>
    </row>
    <row r="1615" spans="1:6" s="238" customFormat="1" ht="15" x14ac:dyDescent="0.25">
      <c r="A1615" s="272"/>
      <c r="B1615" s="797"/>
      <c r="C1615" s="702"/>
      <c r="D1615" s="703"/>
      <c r="E1615" s="834"/>
      <c r="F1615" s="291"/>
    </row>
    <row r="1616" spans="1:6" s="238" customFormat="1" ht="15" x14ac:dyDescent="0.25">
      <c r="A1616" s="272"/>
      <c r="B1616" s="797" t="s">
        <v>1821</v>
      </c>
      <c r="C1616" s="702"/>
      <c r="D1616" s="703"/>
      <c r="E1616" s="834"/>
      <c r="F1616" s="291"/>
    </row>
    <row r="1617" spans="1:6" s="238" customFormat="1" ht="15" x14ac:dyDescent="0.25">
      <c r="A1617" s="272"/>
      <c r="B1617" s="797" t="s">
        <v>2613</v>
      </c>
      <c r="C1617" s="702"/>
      <c r="D1617" s="703"/>
      <c r="E1617" s="834"/>
      <c r="F1617" s="291"/>
    </row>
    <row r="1618" spans="1:6" s="238" customFormat="1" ht="15" x14ac:dyDescent="0.25">
      <c r="A1618" s="272"/>
      <c r="B1618" s="798" t="s">
        <v>2641</v>
      </c>
      <c r="C1618" s="702"/>
      <c r="D1618" s="703"/>
      <c r="E1618" s="834"/>
      <c r="F1618" s="291"/>
    </row>
    <row r="1619" spans="1:6" s="238" customFormat="1" ht="15" x14ac:dyDescent="0.25">
      <c r="A1619" s="272"/>
      <c r="B1619" s="797" t="s">
        <v>2522</v>
      </c>
      <c r="C1619" s="702"/>
      <c r="D1619" s="703"/>
      <c r="E1619" s="834"/>
      <c r="F1619" s="291"/>
    </row>
    <row r="1620" spans="1:6" s="238" customFormat="1" ht="15" x14ac:dyDescent="0.25">
      <c r="A1620" s="272"/>
      <c r="B1620" s="760"/>
      <c r="C1620" s="262"/>
      <c r="D1620" s="279"/>
      <c r="E1620" s="834"/>
      <c r="F1620" s="291"/>
    </row>
    <row r="1621" spans="1:6" s="238" customFormat="1" ht="78" customHeight="1" x14ac:dyDescent="0.2">
      <c r="A1621" s="271">
        <f>MAX($A$5:A1620)+1</f>
        <v>190</v>
      </c>
      <c r="B1621" s="797" t="s">
        <v>2642</v>
      </c>
      <c r="C1621" s="702" t="s">
        <v>119</v>
      </c>
      <c r="D1621" s="703">
        <v>14</v>
      </c>
      <c r="E1621" s="833"/>
      <c r="F1621" s="278">
        <f>+E1621*D1621</f>
        <v>0</v>
      </c>
    </row>
    <row r="1622" spans="1:6" s="238" customFormat="1" ht="15" x14ac:dyDescent="0.25">
      <c r="A1622" s="272"/>
      <c r="B1622" s="797"/>
      <c r="C1622" s="702"/>
      <c r="D1622" s="703"/>
      <c r="E1622" s="834"/>
      <c r="F1622" s="291"/>
    </row>
    <row r="1623" spans="1:6" s="238" customFormat="1" ht="15" x14ac:dyDescent="0.25">
      <c r="A1623" s="272"/>
      <c r="B1623" s="797" t="s">
        <v>1821</v>
      </c>
      <c r="C1623" s="702"/>
      <c r="D1623" s="703"/>
      <c r="E1623" s="834"/>
      <c r="F1623" s="291"/>
    </row>
    <row r="1624" spans="1:6" s="238" customFormat="1" ht="15" x14ac:dyDescent="0.25">
      <c r="A1624" s="272"/>
      <c r="B1624" s="797" t="s">
        <v>2613</v>
      </c>
      <c r="C1624" s="702"/>
      <c r="D1624" s="703"/>
      <c r="E1624" s="834"/>
      <c r="F1624" s="291"/>
    </row>
    <row r="1625" spans="1:6" s="238" customFormat="1" ht="15" x14ac:dyDescent="0.25">
      <c r="A1625" s="272"/>
      <c r="B1625" s="798" t="s">
        <v>2643</v>
      </c>
      <c r="C1625" s="702"/>
      <c r="D1625" s="703"/>
      <c r="E1625" s="834"/>
      <c r="F1625" s="291"/>
    </row>
    <row r="1626" spans="1:6" s="238" customFormat="1" ht="15" x14ac:dyDescent="0.25">
      <c r="A1626" s="272"/>
      <c r="B1626" s="797" t="s">
        <v>2522</v>
      </c>
      <c r="C1626" s="702"/>
      <c r="D1626" s="703"/>
      <c r="E1626" s="834"/>
      <c r="F1626" s="291"/>
    </row>
    <row r="1627" spans="1:6" s="238" customFormat="1" ht="15" x14ac:dyDescent="0.25">
      <c r="A1627" s="272"/>
      <c r="B1627" s="760"/>
      <c r="C1627" s="262"/>
      <c r="D1627" s="279"/>
      <c r="E1627" s="834"/>
      <c r="F1627" s="291"/>
    </row>
    <row r="1628" spans="1:6" s="238" customFormat="1" ht="79.5" customHeight="1" x14ac:dyDescent="0.2">
      <c r="A1628" s="271">
        <f>MAX($A$5:A1627)+1</f>
        <v>191</v>
      </c>
      <c r="B1628" s="797" t="s">
        <v>2644</v>
      </c>
      <c r="C1628" s="702" t="s">
        <v>119</v>
      </c>
      <c r="D1628" s="703">
        <v>6</v>
      </c>
      <c r="E1628" s="833"/>
      <c r="F1628" s="278">
        <f>+E1628*D1628</f>
        <v>0</v>
      </c>
    </row>
    <row r="1629" spans="1:6" s="238" customFormat="1" ht="15" x14ac:dyDescent="0.25">
      <c r="A1629" s="272"/>
      <c r="B1629" s="797"/>
      <c r="C1629" s="702"/>
      <c r="D1629" s="703"/>
      <c r="E1629" s="834"/>
      <c r="F1629" s="291"/>
    </row>
    <row r="1630" spans="1:6" s="238" customFormat="1" ht="15" x14ac:dyDescent="0.25">
      <c r="A1630" s="272"/>
      <c r="B1630" s="797" t="s">
        <v>1821</v>
      </c>
      <c r="C1630" s="702"/>
      <c r="D1630" s="703"/>
      <c r="E1630" s="834"/>
      <c r="F1630" s="291"/>
    </row>
    <row r="1631" spans="1:6" s="238" customFormat="1" ht="15" x14ac:dyDescent="0.25">
      <c r="A1631" s="272"/>
      <c r="B1631" s="797" t="s">
        <v>2613</v>
      </c>
      <c r="C1631" s="702"/>
      <c r="D1631" s="703"/>
      <c r="E1631" s="834"/>
      <c r="F1631" s="291"/>
    </row>
    <row r="1632" spans="1:6" s="238" customFormat="1" ht="15" x14ac:dyDescent="0.25">
      <c r="A1632" s="272"/>
      <c r="B1632" s="798" t="s">
        <v>2645</v>
      </c>
      <c r="C1632" s="702"/>
      <c r="D1632" s="703"/>
      <c r="E1632" s="834"/>
      <c r="F1632" s="291"/>
    </row>
    <row r="1633" spans="1:6" s="238" customFormat="1" ht="15" x14ac:dyDescent="0.25">
      <c r="A1633" s="272"/>
      <c r="B1633" s="797" t="s">
        <v>2522</v>
      </c>
      <c r="C1633" s="702"/>
      <c r="D1633" s="703"/>
      <c r="E1633" s="834"/>
      <c r="F1633" s="291"/>
    </row>
    <row r="1634" spans="1:6" s="238" customFormat="1" ht="15" x14ac:dyDescent="0.25">
      <c r="A1634" s="272"/>
      <c r="B1634" s="760"/>
      <c r="C1634" s="262"/>
      <c r="D1634" s="279"/>
      <c r="E1634" s="834"/>
      <c r="F1634" s="291"/>
    </row>
    <row r="1635" spans="1:6" s="238" customFormat="1" ht="81.75" customHeight="1" x14ac:dyDescent="0.25">
      <c r="A1635" s="271">
        <f>MAX($A$5:A1634)+1</f>
        <v>192</v>
      </c>
      <c r="B1635" s="797" t="s">
        <v>2646</v>
      </c>
      <c r="C1635" s="702"/>
      <c r="D1635" s="703"/>
      <c r="E1635" s="834"/>
      <c r="F1635" s="291"/>
    </row>
    <row r="1636" spans="1:6" s="238" customFormat="1" ht="15" x14ac:dyDescent="0.25">
      <c r="A1636" s="272"/>
      <c r="B1636" s="798"/>
      <c r="C1636" s="702"/>
      <c r="D1636" s="703"/>
      <c r="E1636" s="834"/>
      <c r="F1636" s="291"/>
    </row>
    <row r="1637" spans="1:6" s="238" customFormat="1" x14ac:dyDescent="0.2">
      <c r="A1637" s="272"/>
      <c r="B1637" s="798" t="s">
        <v>2647</v>
      </c>
      <c r="C1637" s="702" t="s">
        <v>119</v>
      </c>
      <c r="D1637" s="703">
        <v>2</v>
      </c>
      <c r="E1637" s="833"/>
      <c r="F1637" s="278">
        <f>+E1637*D1637</f>
        <v>0</v>
      </c>
    </row>
    <row r="1638" spans="1:6" s="238" customFormat="1" x14ac:dyDescent="0.2">
      <c r="A1638" s="272"/>
      <c r="B1638" s="798" t="s">
        <v>2648</v>
      </c>
      <c r="C1638" s="702" t="s">
        <v>119</v>
      </c>
      <c r="D1638" s="703">
        <v>4</v>
      </c>
      <c r="E1638" s="833"/>
      <c r="F1638" s="278">
        <f>+E1638*D1638</f>
        <v>0</v>
      </c>
    </row>
    <row r="1639" spans="1:6" s="238" customFormat="1" ht="15" x14ac:dyDescent="0.25">
      <c r="A1639" s="272"/>
      <c r="B1639" s="797"/>
      <c r="C1639" s="702"/>
      <c r="D1639" s="703"/>
      <c r="E1639" s="834"/>
      <c r="F1639" s="291"/>
    </row>
    <row r="1640" spans="1:6" s="238" customFormat="1" ht="15" x14ac:dyDescent="0.25">
      <c r="A1640" s="272"/>
      <c r="B1640" s="797" t="s">
        <v>1821</v>
      </c>
      <c r="C1640" s="702"/>
      <c r="D1640" s="703"/>
      <c r="E1640" s="834"/>
      <c r="F1640" s="291"/>
    </row>
    <row r="1641" spans="1:6" s="238" customFormat="1" ht="15" x14ac:dyDescent="0.25">
      <c r="A1641" s="272"/>
      <c r="B1641" s="797" t="s">
        <v>2613</v>
      </c>
      <c r="C1641" s="702"/>
      <c r="D1641" s="703"/>
      <c r="E1641" s="834"/>
      <c r="F1641" s="291"/>
    </row>
    <row r="1642" spans="1:6" s="238" customFormat="1" ht="15" x14ac:dyDescent="0.25">
      <c r="A1642" s="272"/>
      <c r="B1642" s="798" t="s">
        <v>2649</v>
      </c>
      <c r="C1642" s="702"/>
      <c r="D1642" s="703"/>
      <c r="E1642" s="834"/>
      <c r="F1642" s="291"/>
    </row>
    <row r="1643" spans="1:6" s="238" customFormat="1" ht="15" x14ac:dyDescent="0.25">
      <c r="A1643" s="272"/>
      <c r="B1643" s="797" t="s">
        <v>2522</v>
      </c>
      <c r="C1643" s="702"/>
      <c r="D1643" s="703"/>
      <c r="E1643" s="834"/>
      <c r="F1643" s="291"/>
    </row>
    <row r="1644" spans="1:6" s="238" customFormat="1" ht="15" x14ac:dyDescent="0.25">
      <c r="A1644" s="272"/>
      <c r="B1644" s="760"/>
      <c r="C1644" s="262"/>
      <c r="D1644" s="279"/>
      <c r="E1644" s="834"/>
      <c r="F1644" s="291"/>
    </row>
    <row r="1645" spans="1:6" s="238" customFormat="1" ht="38.25" x14ac:dyDescent="0.25">
      <c r="A1645" s="271">
        <f>MAX($A$5:A1644)+1</f>
        <v>193</v>
      </c>
      <c r="B1645" s="797" t="s">
        <v>2650</v>
      </c>
      <c r="C1645" s="702"/>
      <c r="D1645" s="703"/>
      <c r="E1645" s="834"/>
      <c r="F1645" s="291"/>
    </row>
    <row r="1646" spans="1:6" s="238" customFormat="1" ht="15" x14ac:dyDescent="0.25">
      <c r="A1646" s="272"/>
      <c r="B1646" s="797" t="s">
        <v>2651</v>
      </c>
      <c r="C1646" s="702"/>
      <c r="D1646" s="703"/>
      <c r="E1646" s="834"/>
      <c r="F1646" s="291"/>
    </row>
    <row r="1647" spans="1:6" s="238" customFormat="1" ht="25.5" x14ac:dyDescent="0.25">
      <c r="A1647" s="272"/>
      <c r="B1647" s="797" t="s">
        <v>2652</v>
      </c>
      <c r="C1647" s="702"/>
      <c r="D1647" s="703"/>
      <c r="E1647" s="834"/>
      <c r="F1647" s="291"/>
    </row>
    <row r="1648" spans="1:6" s="238" customFormat="1" ht="25.5" x14ac:dyDescent="0.25">
      <c r="A1648" s="272"/>
      <c r="B1648" s="797" t="s">
        <v>2653</v>
      </c>
      <c r="C1648" s="702"/>
      <c r="D1648" s="703"/>
      <c r="E1648" s="834"/>
      <c r="F1648" s="291"/>
    </row>
    <row r="1649" spans="1:6" s="238" customFormat="1" ht="25.5" x14ac:dyDescent="0.25">
      <c r="A1649" s="272"/>
      <c r="B1649" s="797" t="s">
        <v>2654</v>
      </c>
      <c r="C1649" s="702"/>
      <c r="D1649" s="703"/>
      <c r="E1649" s="834"/>
      <c r="F1649" s="291"/>
    </row>
    <row r="1650" spans="1:6" s="238" customFormat="1" ht="25.5" x14ac:dyDescent="0.25">
      <c r="A1650" s="272"/>
      <c r="B1650" s="797" t="s">
        <v>2655</v>
      </c>
      <c r="C1650" s="702"/>
      <c r="D1650" s="703"/>
      <c r="E1650" s="834"/>
      <c r="F1650" s="291"/>
    </row>
    <row r="1651" spans="1:6" s="238" customFormat="1" ht="25.5" x14ac:dyDescent="0.25">
      <c r="A1651" s="272"/>
      <c r="B1651" s="797" t="s">
        <v>2656</v>
      </c>
      <c r="C1651" s="702"/>
      <c r="D1651" s="703"/>
      <c r="E1651" s="834"/>
      <c r="F1651" s="291"/>
    </row>
    <row r="1652" spans="1:6" s="238" customFormat="1" ht="25.5" x14ac:dyDescent="0.25">
      <c r="A1652" s="272"/>
      <c r="B1652" s="797" t="s">
        <v>2657</v>
      </c>
      <c r="C1652" s="702"/>
      <c r="D1652" s="703"/>
      <c r="E1652" s="834"/>
      <c r="F1652" s="291"/>
    </row>
    <row r="1653" spans="1:6" s="238" customFormat="1" ht="15" x14ac:dyDescent="0.25">
      <c r="A1653" s="272"/>
      <c r="B1653" s="798"/>
      <c r="C1653" s="702"/>
      <c r="D1653" s="703"/>
      <c r="E1653" s="834"/>
      <c r="F1653" s="291"/>
    </row>
    <row r="1654" spans="1:6" s="238" customFormat="1" x14ac:dyDescent="0.2">
      <c r="A1654" s="272"/>
      <c r="B1654" s="798" t="s">
        <v>2658</v>
      </c>
      <c r="C1654" s="702" t="s">
        <v>119</v>
      </c>
      <c r="D1654" s="703">
        <v>4</v>
      </c>
      <c r="E1654" s="833"/>
      <c r="F1654" s="278">
        <f>+E1654*D1654</f>
        <v>0</v>
      </c>
    </row>
    <row r="1655" spans="1:6" s="238" customFormat="1" x14ac:dyDescent="0.2">
      <c r="A1655" s="272"/>
      <c r="B1655" s="798" t="s">
        <v>2659</v>
      </c>
      <c r="C1655" s="702" t="s">
        <v>119</v>
      </c>
      <c r="D1655" s="703">
        <v>8</v>
      </c>
      <c r="E1655" s="833"/>
      <c r="F1655" s="278">
        <f>+E1655*D1655</f>
        <v>0</v>
      </c>
    </row>
    <row r="1656" spans="1:6" s="238" customFormat="1" x14ac:dyDescent="0.2">
      <c r="A1656" s="272"/>
      <c r="B1656" s="798" t="s">
        <v>2660</v>
      </c>
      <c r="C1656" s="702" t="s">
        <v>119</v>
      </c>
      <c r="D1656" s="703">
        <v>2</v>
      </c>
      <c r="E1656" s="833"/>
      <c r="F1656" s="278">
        <f>+E1656*D1656</f>
        <v>0</v>
      </c>
    </row>
    <row r="1657" spans="1:6" s="238" customFormat="1" x14ac:dyDescent="0.2">
      <c r="A1657" s="272"/>
      <c r="B1657" s="798" t="s">
        <v>2661</v>
      </c>
      <c r="C1657" s="702" t="s">
        <v>119</v>
      </c>
      <c r="D1657" s="703">
        <v>14</v>
      </c>
      <c r="E1657" s="833"/>
      <c r="F1657" s="278">
        <f>+E1657*D1657</f>
        <v>0</v>
      </c>
    </row>
    <row r="1658" spans="1:6" s="238" customFormat="1" x14ac:dyDescent="0.2">
      <c r="A1658" s="272"/>
      <c r="B1658" s="798" t="s">
        <v>2662</v>
      </c>
      <c r="C1658" s="702" t="s">
        <v>119</v>
      </c>
      <c r="D1658" s="703">
        <v>6</v>
      </c>
      <c r="E1658" s="833"/>
      <c r="F1658" s="278">
        <f>+E1658*D1658</f>
        <v>0</v>
      </c>
    </row>
    <row r="1659" spans="1:6" s="238" customFormat="1" ht="15" x14ac:dyDescent="0.25">
      <c r="A1659" s="272"/>
      <c r="B1659" s="797"/>
      <c r="C1659" s="702"/>
      <c r="D1659" s="703"/>
      <c r="E1659" s="834"/>
      <c r="F1659" s="291"/>
    </row>
    <row r="1660" spans="1:6" s="238" customFormat="1" ht="15" x14ac:dyDescent="0.25">
      <c r="A1660" s="272"/>
      <c r="B1660" s="797" t="s">
        <v>1821</v>
      </c>
      <c r="C1660" s="702"/>
      <c r="D1660" s="703"/>
      <c r="E1660" s="834"/>
      <c r="F1660" s="291"/>
    </row>
    <row r="1661" spans="1:6" s="238" customFormat="1" ht="15" x14ac:dyDescent="0.25">
      <c r="A1661" s="272"/>
      <c r="B1661" s="798" t="s">
        <v>2663</v>
      </c>
      <c r="C1661" s="702"/>
      <c r="D1661" s="703"/>
      <c r="E1661" s="834"/>
      <c r="F1661" s="291"/>
    </row>
    <row r="1662" spans="1:6" s="238" customFormat="1" ht="15" x14ac:dyDescent="0.25">
      <c r="A1662" s="272"/>
      <c r="B1662" s="797" t="s">
        <v>2522</v>
      </c>
      <c r="C1662" s="702"/>
      <c r="D1662" s="703"/>
      <c r="E1662" s="834"/>
      <c r="F1662" s="291"/>
    </row>
    <row r="1663" spans="1:6" s="238" customFormat="1" ht="15" x14ac:dyDescent="0.25">
      <c r="A1663" s="272"/>
      <c r="B1663" s="760"/>
      <c r="C1663" s="262"/>
      <c r="D1663" s="279"/>
      <c r="E1663" s="834"/>
      <c r="F1663" s="291"/>
    </row>
    <row r="1664" spans="1:6" s="238" customFormat="1" ht="53.25" customHeight="1" x14ac:dyDescent="0.25">
      <c r="A1664" s="271">
        <f>MAX($A$5:A1663)+1</f>
        <v>194</v>
      </c>
      <c r="B1664" s="797" t="s">
        <v>2664</v>
      </c>
      <c r="C1664" s="702"/>
      <c r="D1664" s="703"/>
      <c r="E1664" s="834"/>
      <c r="F1664" s="291"/>
    </row>
    <row r="1665" spans="1:6" s="238" customFormat="1" ht="15" x14ac:dyDescent="0.25">
      <c r="A1665" s="272"/>
      <c r="B1665" s="798"/>
      <c r="C1665" s="702"/>
      <c r="D1665" s="703"/>
      <c r="E1665" s="834"/>
      <c r="F1665" s="291"/>
    </row>
    <row r="1666" spans="1:6" s="238" customFormat="1" x14ac:dyDescent="0.2">
      <c r="A1666" s="272"/>
      <c r="B1666" s="798" t="s">
        <v>2665</v>
      </c>
      <c r="C1666" s="702" t="s">
        <v>119</v>
      </c>
      <c r="D1666" s="703">
        <v>4</v>
      </c>
      <c r="E1666" s="833"/>
      <c r="F1666" s="278">
        <f>+E1666*D1666</f>
        <v>0</v>
      </c>
    </row>
    <row r="1667" spans="1:6" s="238" customFormat="1" x14ac:dyDescent="0.2">
      <c r="A1667" s="272"/>
      <c r="B1667" s="798" t="s">
        <v>2666</v>
      </c>
      <c r="C1667" s="702" t="s">
        <v>119</v>
      </c>
      <c r="D1667" s="703">
        <v>8</v>
      </c>
      <c r="E1667" s="833"/>
      <c r="F1667" s="278">
        <f>+E1667*D1667</f>
        <v>0</v>
      </c>
    </row>
    <row r="1668" spans="1:6" s="238" customFormat="1" x14ac:dyDescent="0.2">
      <c r="A1668" s="272"/>
      <c r="B1668" s="798" t="s">
        <v>2667</v>
      </c>
      <c r="C1668" s="702" t="s">
        <v>119</v>
      </c>
      <c r="D1668" s="703">
        <v>2</v>
      </c>
      <c r="E1668" s="833"/>
      <c r="F1668" s="278">
        <f>+E1668*D1668</f>
        <v>0</v>
      </c>
    </row>
    <row r="1669" spans="1:6" s="238" customFormat="1" x14ac:dyDescent="0.2">
      <c r="A1669" s="272"/>
      <c r="B1669" s="798" t="s">
        <v>2638</v>
      </c>
      <c r="C1669" s="702" t="s">
        <v>119</v>
      </c>
      <c r="D1669" s="703">
        <v>14</v>
      </c>
      <c r="E1669" s="833"/>
      <c r="F1669" s="278">
        <f>+E1669*D1669</f>
        <v>0</v>
      </c>
    </row>
    <row r="1670" spans="1:6" s="238" customFormat="1" x14ac:dyDescent="0.2">
      <c r="A1670" s="272"/>
      <c r="B1670" s="798" t="s">
        <v>2668</v>
      </c>
      <c r="C1670" s="702" t="s">
        <v>119</v>
      </c>
      <c r="D1670" s="703">
        <v>6</v>
      </c>
      <c r="E1670" s="833"/>
      <c r="F1670" s="278">
        <f>+E1670*D1670</f>
        <v>0</v>
      </c>
    </row>
    <row r="1671" spans="1:6" s="238" customFormat="1" ht="15" x14ac:dyDescent="0.25">
      <c r="A1671" s="272"/>
      <c r="B1671" s="797"/>
      <c r="C1671" s="702"/>
      <c r="D1671" s="703"/>
      <c r="E1671" s="834"/>
      <c r="F1671" s="291"/>
    </row>
    <row r="1672" spans="1:6" s="238" customFormat="1" ht="15" x14ac:dyDescent="0.25">
      <c r="A1672" s="272"/>
      <c r="B1672" s="797" t="s">
        <v>1821</v>
      </c>
      <c r="C1672" s="702"/>
      <c r="D1672" s="703"/>
      <c r="E1672" s="834"/>
      <c r="F1672" s="291"/>
    </row>
    <row r="1673" spans="1:6" s="238" customFormat="1" ht="15" x14ac:dyDescent="0.25">
      <c r="A1673" s="272"/>
      <c r="B1673" s="797" t="s">
        <v>2669</v>
      </c>
      <c r="C1673" s="702"/>
      <c r="D1673" s="703"/>
      <c r="E1673" s="834"/>
      <c r="F1673" s="291"/>
    </row>
    <row r="1674" spans="1:6" s="238" customFormat="1" ht="15" x14ac:dyDescent="0.25">
      <c r="A1674" s="272"/>
      <c r="B1674" s="798" t="s">
        <v>2670</v>
      </c>
      <c r="C1674" s="702"/>
      <c r="D1674" s="703"/>
      <c r="E1674" s="834"/>
      <c r="F1674" s="291"/>
    </row>
    <row r="1675" spans="1:6" s="238" customFormat="1" ht="15" x14ac:dyDescent="0.25">
      <c r="A1675" s="272"/>
      <c r="B1675" s="797" t="s">
        <v>2522</v>
      </c>
      <c r="C1675" s="702"/>
      <c r="D1675" s="703"/>
      <c r="E1675" s="834"/>
      <c r="F1675" s="291"/>
    </row>
    <row r="1676" spans="1:6" s="238" customFormat="1" ht="15" x14ac:dyDescent="0.25">
      <c r="A1676" s="272"/>
      <c r="B1676" s="760"/>
      <c r="C1676" s="262"/>
      <c r="D1676" s="279"/>
      <c r="E1676" s="834"/>
      <c r="F1676" s="291"/>
    </row>
    <row r="1677" spans="1:6" s="238" customFormat="1" ht="25.5" x14ac:dyDescent="0.25">
      <c r="A1677" s="271">
        <f>MAX($A$5:A1676)+1</f>
        <v>195</v>
      </c>
      <c r="B1677" s="797" t="s">
        <v>2671</v>
      </c>
      <c r="C1677" s="702"/>
      <c r="D1677" s="703"/>
      <c r="E1677" s="834"/>
      <c r="F1677" s="291"/>
    </row>
    <row r="1678" spans="1:6" s="238" customFormat="1" ht="15" x14ac:dyDescent="0.25">
      <c r="A1678" s="272"/>
      <c r="B1678" s="798"/>
      <c r="C1678" s="702"/>
      <c r="D1678" s="703"/>
      <c r="E1678" s="834"/>
      <c r="F1678" s="291"/>
    </row>
    <row r="1679" spans="1:6" s="238" customFormat="1" x14ac:dyDescent="0.2">
      <c r="A1679" s="272"/>
      <c r="B1679" s="798" t="s">
        <v>2672</v>
      </c>
      <c r="C1679" s="702" t="s">
        <v>119</v>
      </c>
      <c r="D1679" s="703">
        <v>2</v>
      </c>
      <c r="E1679" s="833"/>
      <c r="F1679" s="278">
        <f>+E1679*D1679</f>
        <v>0</v>
      </c>
    </row>
    <row r="1680" spans="1:6" s="238" customFormat="1" ht="15" x14ac:dyDescent="0.25">
      <c r="A1680" s="272"/>
      <c r="B1680" s="797"/>
      <c r="C1680" s="702"/>
      <c r="D1680" s="703"/>
      <c r="E1680" s="834"/>
      <c r="F1680" s="291"/>
    </row>
    <row r="1681" spans="1:6" s="238" customFormat="1" ht="15" x14ac:dyDescent="0.25">
      <c r="A1681" s="272"/>
      <c r="B1681" s="797" t="s">
        <v>1821</v>
      </c>
      <c r="C1681" s="702"/>
      <c r="D1681" s="703"/>
      <c r="E1681" s="834"/>
      <c r="F1681" s="291"/>
    </row>
    <row r="1682" spans="1:6" s="238" customFormat="1" ht="15" x14ac:dyDescent="0.25">
      <c r="A1682" s="272"/>
      <c r="B1682" s="797" t="s">
        <v>2613</v>
      </c>
      <c r="C1682" s="702"/>
      <c r="D1682" s="703"/>
      <c r="E1682" s="834"/>
      <c r="F1682" s="291"/>
    </row>
    <row r="1683" spans="1:6" s="238" customFormat="1" ht="15" x14ac:dyDescent="0.25">
      <c r="A1683" s="272"/>
      <c r="B1683" s="798" t="s">
        <v>2673</v>
      </c>
      <c r="C1683" s="702"/>
      <c r="D1683" s="703"/>
      <c r="E1683" s="834"/>
      <c r="F1683" s="291"/>
    </row>
    <row r="1684" spans="1:6" s="238" customFormat="1" ht="15" x14ac:dyDescent="0.25">
      <c r="A1684" s="272"/>
      <c r="B1684" s="797" t="s">
        <v>2522</v>
      </c>
      <c r="C1684" s="702"/>
      <c r="D1684" s="703"/>
      <c r="E1684" s="834"/>
      <c r="F1684" s="291"/>
    </row>
    <row r="1685" spans="1:6" s="238" customFormat="1" ht="15" x14ac:dyDescent="0.25">
      <c r="A1685" s="272"/>
      <c r="B1685" s="760"/>
      <c r="C1685" s="262"/>
      <c r="D1685" s="279"/>
      <c r="E1685" s="834"/>
      <c r="F1685" s="291"/>
    </row>
    <row r="1686" spans="1:6" s="238" customFormat="1" ht="51.75" customHeight="1" x14ac:dyDescent="0.25">
      <c r="A1686" s="271">
        <f>MAX($A$5:A1685)+1</f>
        <v>196</v>
      </c>
      <c r="B1686" s="797" t="s">
        <v>2674</v>
      </c>
      <c r="C1686" s="702"/>
      <c r="D1686" s="703"/>
      <c r="E1686" s="834"/>
      <c r="F1686" s="291"/>
    </row>
    <row r="1687" spans="1:6" s="238" customFormat="1" x14ac:dyDescent="0.2">
      <c r="A1687" s="272"/>
      <c r="B1687" s="798" t="s">
        <v>2675</v>
      </c>
      <c r="C1687" s="702" t="s">
        <v>119</v>
      </c>
      <c r="D1687" s="703">
        <v>2</v>
      </c>
      <c r="E1687" s="833"/>
      <c r="F1687" s="278">
        <f>+E1687*D1687</f>
        <v>0</v>
      </c>
    </row>
    <row r="1688" spans="1:6" s="238" customFormat="1" x14ac:dyDescent="0.2">
      <c r="A1688" s="272"/>
      <c r="B1688" s="798" t="s">
        <v>2676</v>
      </c>
      <c r="C1688" s="702" t="s">
        <v>119</v>
      </c>
      <c r="D1688" s="703">
        <v>1</v>
      </c>
      <c r="E1688" s="833"/>
      <c r="F1688" s="278">
        <f>+E1688*D1688</f>
        <v>0</v>
      </c>
    </row>
    <row r="1689" spans="1:6" s="238" customFormat="1" x14ac:dyDescent="0.2">
      <c r="A1689" s="272"/>
      <c r="B1689" s="798" t="s">
        <v>2677</v>
      </c>
      <c r="C1689" s="702" t="s">
        <v>119</v>
      </c>
      <c r="D1689" s="703">
        <v>3</v>
      </c>
      <c r="E1689" s="833"/>
      <c r="F1689" s="278">
        <f>+E1689*D1689</f>
        <v>0</v>
      </c>
    </row>
    <row r="1690" spans="1:6" s="238" customFormat="1" ht="15" x14ac:dyDescent="0.25">
      <c r="A1690" s="272"/>
      <c r="B1690" s="797"/>
      <c r="C1690" s="702"/>
      <c r="D1690" s="703"/>
      <c r="E1690" s="834"/>
      <c r="F1690" s="291"/>
    </row>
    <row r="1691" spans="1:6" s="238" customFormat="1" ht="15" x14ac:dyDescent="0.25">
      <c r="A1691" s="272"/>
      <c r="B1691" s="797" t="s">
        <v>1821</v>
      </c>
      <c r="C1691" s="702"/>
      <c r="D1691" s="703"/>
      <c r="E1691" s="834"/>
      <c r="F1691" s="291"/>
    </row>
    <row r="1692" spans="1:6" s="238" customFormat="1" ht="15" x14ac:dyDescent="0.25">
      <c r="A1692" s="272"/>
      <c r="B1692" s="797" t="s">
        <v>2613</v>
      </c>
      <c r="C1692" s="702"/>
      <c r="D1692" s="703"/>
      <c r="E1692" s="834"/>
      <c r="F1692" s="291"/>
    </row>
    <row r="1693" spans="1:6" s="238" customFormat="1" ht="15" x14ac:dyDescent="0.25">
      <c r="A1693" s="272"/>
      <c r="B1693" s="798" t="s">
        <v>2678</v>
      </c>
      <c r="C1693" s="702"/>
      <c r="D1693" s="703"/>
      <c r="E1693" s="834"/>
      <c r="F1693" s="291"/>
    </row>
    <row r="1694" spans="1:6" s="238" customFormat="1" ht="15" x14ac:dyDescent="0.25">
      <c r="A1694" s="272"/>
      <c r="B1694" s="797" t="s">
        <v>2522</v>
      </c>
      <c r="C1694" s="702"/>
      <c r="D1694" s="703"/>
      <c r="E1694" s="834"/>
      <c r="F1694" s="291"/>
    </row>
    <row r="1695" spans="1:6" s="238" customFormat="1" ht="15" x14ac:dyDescent="0.25">
      <c r="A1695" s="272"/>
      <c r="B1695" s="760"/>
      <c r="C1695" s="262"/>
      <c r="D1695" s="279"/>
      <c r="E1695" s="834"/>
      <c r="F1695" s="291"/>
    </row>
    <row r="1696" spans="1:6" s="238" customFormat="1" ht="53.25" customHeight="1" x14ac:dyDescent="0.25">
      <c r="A1696" s="271">
        <f>MAX($A$5:A1695)+1</f>
        <v>197</v>
      </c>
      <c r="B1696" s="797" t="s">
        <v>2679</v>
      </c>
      <c r="C1696" s="702"/>
      <c r="D1696" s="703"/>
      <c r="E1696" s="834"/>
      <c r="F1696" s="291"/>
    </row>
    <row r="1697" spans="1:6" s="238" customFormat="1" x14ac:dyDescent="0.2">
      <c r="A1697" s="272"/>
      <c r="B1697" s="798" t="s">
        <v>2680</v>
      </c>
      <c r="C1697" s="702" t="s">
        <v>119</v>
      </c>
      <c r="D1697" s="703">
        <v>8</v>
      </c>
      <c r="E1697" s="833"/>
      <c r="F1697" s="278">
        <f>+E1697*D1697</f>
        <v>0</v>
      </c>
    </row>
    <row r="1698" spans="1:6" s="238" customFormat="1" x14ac:dyDescent="0.2">
      <c r="A1698" s="272"/>
      <c r="B1698" s="798" t="s">
        <v>2681</v>
      </c>
      <c r="C1698" s="702" t="s">
        <v>119</v>
      </c>
      <c r="D1698" s="703">
        <v>14</v>
      </c>
      <c r="E1698" s="833"/>
      <c r="F1698" s="278">
        <f>+E1698*D1698</f>
        <v>0</v>
      </c>
    </row>
    <row r="1699" spans="1:6" s="238" customFormat="1" ht="15" x14ac:dyDescent="0.25">
      <c r="A1699" s="272"/>
      <c r="B1699" s="797"/>
      <c r="C1699" s="702"/>
      <c r="D1699" s="703"/>
      <c r="E1699" s="834"/>
      <c r="F1699" s="291"/>
    </row>
    <row r="1700" spans="1:6" s="238" customFormat="1" ht="15" x14ac:dyDescent="0.25">
      <c r="A1700" s="272"/>
      <c r="B1700" s="797" t="s">
        <v>1821</v>
      </c>
      <c r="C1700" s="702"/>
      <c r="D1700" s="703"/>
      <c r="E1700" s="834"/>
      <c r="F1700" s="291"/>
    </row>
    <row r="1701" spans="1:6" s="238" customFormat="1" ht="15" x14ac:dyDescent="0.25">
      <c r="A1701" s="272"/>
      <c r="B1701" s="797" t="s">
        <v>2669</v>
      </c>
      <c r="C1701" s="702"/>
      <c r="D1701" s="703"/>
      <c r="E1701" s="834"/>
      <c r="F1701" s="291"/>
    </row>
    <row r="1702" spans="1:6" s="238" customFormat="1" ht="15" x14ac:dyDescent="0.25">
      <c r="A1702" s="272"/>
      <c r="B1702" s="798" t="s">
        <v>2682</v>
      </c>
      <c r="C1702" s="702"/>
      <c r="D1702" s="703"/>
      <c r="E1702" s="834"/>
      <c r="F1702" s="291"/>
    </row>
    <row r="1703" spans="1:6" s="238" customFormat="1" ht="15" x14ac:dyDescent="0.25">
      <c r="A1703" s="272"/>
      <c r="B1703" s="797" t="s">
        <v>2522</v>
      </c>
      <c r="C1703" s="702"/>
      <c r="D1703" s="703"/>
      <c r="E1703" s="834"/>
      <c r="F1703" s="291"/>
    </row>
    <row r="1704" spans="1:6" s="238" customFormat="1" ht="15" x14ac:dyDescent="0.25">
      <c r="A1704" s="272"/>
      <c r="B1704" s="760"/>
      <c r="C1704" s="262"/>
      <c r="D1704" s="279"/>
      <c r="E1704" s="834"/>
      <c r="F1704" s="291"/>
    </row>
    <row r="1705" spans="1:6" s="238" customFormat="1" ht="54" customHeight="1" x14ac:dyDescent="0.25">
      <c r="A1705" s="271">
        <f>MAX($A$5:A1704)+1</f>
        <v>198</v>
      </c>
      <c r="B1705" s="797" t="s">
        <v>2683</v>
      </c>
      <c r="C1705" s="702"/>
      <c r="D1705" s="703"/>
      <c r="E1705" s="834"/>
      <c r="F1705" s="291"/>
    </row>
    <row r="1706" spans="1:6" s="238" customFormat="1" x14ac:dyDescent="0.2">
      <c r="A1706" s="272"/>
      <c r="B1706" s="798" t="s">
        <v>2680</v>
      </c>
      <c r="C1706" s="702" t="s">
        <v>119</v>
      </c>
      <c r="D1706" s="703">
        <v>1</v>
      </c>
      <c r="E1706" s="833"/>
      <c r="F1706" s="278">
        <f>+E1706*D1706</f>
        <v>0</v>
      </c>
    </row>
    <row r="1707" spans="1:6" s="238" customFormat="1" ht="15" x14ac:dyDescent="0.25">
      <c r="A1707" s="272"/>
      <c r="B1707" s="797"/>
      <c r="C1707" s="702"/>
      <c r="D1707" s="703"/>
      <c r="E1707" s="834"/>
      <c r="F1707" s="291"/>
    </row>
    <row r="1708" spans="1:6" s="238" customFormat="1" ht="15" x14ac:dyDescent="0.25">
      <c r="A1708" s="272"/>
      <c r="B1708" s="797" t="s">
        <v>1821</v>
      </c>
      <c r="C1708" s="702"/>
      <c r="D1708" s="703"/>
      <c r="E1708" s="834"/>
      <c r="F1708" s="291"/>
    </row>
    <row r="1709" spans="1:6" s="238" customFormat="1" ht="15" x14ac:dyDescent="0.25">
      <c r="A1709" s="272"/>
      <c r="B1709" s="797" t="s">
        <v>2669</v>
      </c>
      <c r="C1709" s="702"/>
      <c r="D1709" s="703"/>
      <c r="E1709" s="834"/>
      <c r="F1709" s="291"/>
    </row>
    <row r="1710" spans="1:6" s="238" customFormat="1" ht="15" x14ac:dyDescent="0.25">
      <c r="A1710" s="272"/>
      <c r="B1710" s="798" t="s">
        <v>2684</v>
      </c>
      <c r="C1710" s="702"/>
      <c r="D1710" s="703"/>
      <c r="E1710" s="834"/>
      <c r="F1710" s="291"/>
    </row>
    <row r="1711" spans="1:6" s="238" customFormat="1" ht="15" x14ac:dyDescent="0.25">
      <c r="A1711" s="272"/>
      <c r="B1711" s="797" t="s">
        <v>2522</v>
      </c>
      <c r="C1711" s="702"/>
      <c r="D1711" s="703"/>
      <c r="E1711" s="834"/>
      <c r="F1711" s="291"/>
    </row>
    <row r="1712" spans="1:6" s="238" customFormat="1" ht="15" x14ac:dyDescent="0.25">
      <c r="A1712" s="272"/>
      <c r="B1712" s="760"/>
      <c r="C1712" s="262"/>
      <c r="D1712" s="279"/>
      <c r="E1712" s="834"/>
      <c r="F1712" s="291"/>
    </row>
    <row r="1713" spans="1:6" s="238" customFormat="1" ht="42" customHeight="1" x14ac:dyDescent="0.25">
      <c r="A1713" s="271">
        <f>MAX($A$5:A1712)+1</f>
        <v>199</v>
      </c>
      <c r="B1713" s="797" t="s">
        <v>2685</v>
      </c>
      <c r="C1713" s="702"/>
      <c r="D1713" s="703"/>
      <c r="E1713" s="834"/>
      <c r="F1713" s="291"/>
    </row>
    <row r="1714" spans="1:6" s="238" customFormat="1" ht="15" x14ac:dyDescent="0.25">
      <c r="A1714" s="272"/>
      <c r="B1714" s="797" t="s">
        <v>2686</v>
      </c>
      <c r="C1714" s="702"/>
      <c r="D1714" s="703"/>
      <c r="E1714" s="834"/>
      <c r="F1714" s="291"/>
    </row>
    <row r="1715" spans="1:6" s="238" customFormat="1" x14ac:dyDescent="0.2">
      <c r="A1715" s="272"/>
      <c r="B1715" s="798" t="s">
        <v>2677</v>
      </c>
      <c r="C1715" s="702" t="s">
        <v>119</v>
      </c>
      <c r="D1715" s="703">
        <v>14</v>
      </c>
      <c r="E1715" s="833"/>
      <c r="F1715" s="278">
        <f>+E1715*D1715</f>
        <v>0</v>
      </c>
    </row>
    <row r="1716" spans="1:6" s="238" customFormat="1" x14ac:dyDescent="0.2">
      <c r="A1716" s="272"/>
      <c r="B1716" s="798" t="s">
        <v>2687</v>
      </c>
      <c r="C1716" s="702" t="s">
        <v>119</v>
      </c>
      <c r="D1716" s="703">
        <v>5</v>
      </c>
      <c r="E1716" s="833"/>
      <c r="F1716" s="278">
        <f>+E1716*D1716</f>
        <v>0</v>
      </c>
    </row>
    <row r="1717" spans="1:6" s="238" customFormat="1" ht="15" x14ac:dyDescent="0.25">
      <c r="A1717" s="272"/>
      <c r="B1717" s="797"/>
      <c r="C1717" s="702"/>
      <c r="D1717" s="703"/>
      <c r="E1717" s="834"/>
      <c r="F1717" s="291"/>
    </row>
    <row r="1718" spans="1:6" s="238" customFormat="1" ht="15" x14ac:dyDescent="0.25">
      <c r="A1718" s="272"/>
      <c r="B1718" s="797" t="s">
        <v>1821</v>
      </c>
      <c r="C1718" s="702"/>
      <c r="D1718" s="703"/>
      <c r="E1718" s="834"/>
      <c r="F1718" s="291"/>
    </row>
    <row r="1719" spans="1:6" s="238" customFormat="1" ht="15" x14ac:dyDescent="0.25">
      <c r="A1719" s="272"/>
      <c r="B1719" s="797" t="s">
        <v>2669</v>
      </c>
      <c r="C1719" s="702"/>
      <c r="D1719" s="703"/>
      <c r="E1719" s="834"/>
      <c r="F1719" s="291"/>
    </row>
    <row r="1720" spans="1:6" s="238" customFormat="1" ht="15" x14ac:dyDescent="0.25">
      <c r="A1720" s="272"/>
      <c r="B1720" s="798" t="s">
        <v>2688</v>
      </c>
      <c r="C1720" s="702"/>
      <c r="D1720" s="703"/>
      <c r="E1720" s="834"/>
      <c r="F1720" s="291"/>
    </row>
    <row r="1721" spans="1:6" s="238" customFormat="1" ht="15" x14ac:dyDescent="0.25">
      <c r="A1721" s="272"/>
      <c r="B1721" s="797" t="s">
        <v>2522</v>
      </c>
      <c r="C1721" s="702"/>
      <c r="D1721" s="703"/>
      <c r="E1721" s="834"/>
      <c r="F1721" s="291"/>
    </row>
    <row r="1722" spans="1:6" s="238" customFormat="1" ht="15" x14ac:dyDescent="0.25">
      <c r="A1722" s="272"/>
      <c r="B1722" s="760"/>
      <c r="C1722" s="262"/>
      <c r="D1722" s="279"/>
      <c r="E1722" s="834"/>
      <c r="F1722" s="291"/>
    </row>
    <row r="1723" spans="1:6" s="238" customFormat="1" ht="53.25" customHeight="1" x14ac:dyDescent="0.25">
      <c r="A1723" s="271">
        <f>MAX($A$5:A1722)+1</f>
        <v>200</v>
      </c>
      <c r="B1723" s="797" t="s">
        <v>2689</v>
      </c>
      <c r="C1723" s="702"/>
      <c r="D1723" s="703"/>
      <c r="E1723" s="834"/>
      <c r="F1723" s="291"/>
    </row>
    <row r="1724" spans="1:6" s="238" customFormat="1" x14ac:dyDescent="0.2">
      <c r="A1724" s="272"/>
      <c r="B1724" s="798" t="s">
        <v>2690</v>
      </c>
      <c r="C1724" s="702" t="s">
        <v>119</v>
      </c>
      <c r="D1724" s="703">
        <v>1</v>
      </c>
      <c r="E1724" s="833"/>
      <c r="F1724" s="278">
        <f>+E1724*D1724</f>
        <v>0</v>
      </c>
    </row>
    <row r="1725" spans="1:6" s="238" customFormat="1" x14ac:dyDescent="0.2">
      <c r="A1725" s="272"/>
      <c r="B1725" s="798" t="s">
        <v>2691</v>
      </c>
      <c r="C1725" s="702" t="s">
        <v>119</v>
      </c>
      <c r="D1725" s="703">
        <v>1</v>
      </c>
      <c r="E1725" s="833"/>
      <c r="F1725" s="278">
        <f>+E1725*D1725</f>
        <v>0</v>
      </c>
    </row>
    <row r="1726" spans="1:6" s="238" customFormat="1" ht="15" x14ac:dyDescent="0.25">
      <c r="A1726" s="272"/>
      <c r="B1726" s="797"/>
      <c r="C1726" s="702"/>
      <c r="D1726" s="703"/>
      <c r="E1726" s="834"/>
      <c r="F1726" s="291"/>
    </row>
    <row r="1727" spans="1:6" s="238" customFormat="1" ht="15" x14ac:dyDescent="0.25">
      <c r="A1727" s="272"/>
      <c r="B1727" s="797" t="s">
        <v>1821</v>
      </c>
      <c r="C1727" s="702"/>
      <c r="D1727" s="703"/>
      <c r="E1727" s="834"/>
      <c r="F1727" s="291"/>
    </row>
    <row r="1728" spans="1:6" s="238" customFormat="1" ht="15" x14ac:dyDescent="0.25">
      <c r="A1728" s="272"/>
      <c r="B1728" s="797" t="s">
        <v>2613</v>
      </c>
      <c r="C1728" s="702"/>
      <c r="D1728" s="703"/>
      <c r="E1728" s="834"/>
      <c r="F1728" s="291"/>
    </row>
    <row r="1729" spans="1:6" s="238" customFormat="1" ht="15" x14ac:dyDescent="0.25">
      <c r="A1729" s="272"/>
      <c r="B1729" s="798" t="s">
        <v>2692</v>
      </c>
      <c r="C1729" s="702"/>
      <c r="D1729" s="703"/>
      <c r="E1729" s="834"/>
      <c r="F1729" s="291"/>
    </row>
    <row r="1730" spans="1:6" s="238" customFormat="1" ht="15" x14ac:dyDescent="0.25">
      <c r="A1730" s="272"/>
      <c r="B1730" s="797" t="s">
        <v>2522</v>
      </c>
      <c r="C1730" s="702"/>
      <c r="D1730" s="703"/>
      <c r="E1730" s="834"/>
      <c r="F1730" s="291"/>
    </row>
    <row r="1731" spans="1:6" s="238" customFormat="1" ht="15" x14ac:dyDescent="0.25">
      <c r="A1731" s="272"/>
      <c r="B1731" s="760"/>
      <c r="C1731" s="262"/>
      <c r="D1731" s="279"/>
      <c r="E1731" s="834"/>
      <c r="F1731" s="291"/>
    </row>
    <row r="1732" spans="1:6" s="238" customFormat="1" ht="52.5" customHeight="1" x14ac:dyDescent="0.25">
      <c r="A1732" s="271">
        <f>MAX($A$5:A1731)+1</f>
        <v>201</v>
      </c>
      <c r="B1732" s="797" t="s">
        <v>2693</v>
      </c>
      <c r="C1732" s="702"/>
      <c r="D1732" s="703"/>
      <c r="E1732" s="834"/>
      <c r="F1732" s="291"/>
    </row>
    <row r="1733" spans="1:6" s="238" customFormat="1" x14ac:dyDescent="0.2">
      <c r="A1733" s="272"/>
      <c r="B1733" s="798" t="s">
        <v>2694</v>
      </c>
      <c r="C1733" s="702" t="s">
        <v>119</v>
      </c>
      <c r="D1733" s="703">
        <v>1</v>
      </c>
      <c r="E1733" s="833"/>
      <c r="F1733" s="278">
        <f>+E1733*D1733</f>
        <v>0</v>
      </c>
    </row>
    <row r="1734" spans="1:6" s="238" customFormat="1" ht="15" x14ac:dyDescent="0.25">
      <c r="A1734" s="272"/>
      <c r="B1734" s="797"/>
      <c r="C1734" s="702"/>
      <c r="D1734" s="703"/>
      <c r="E1734" s="834"/>
      <c r="F1734" s="291"/>
    </row>
    <row r="1735" spans="1:6" s="238" customFormat="1" ht="15" x14ac:dyDescent="0.25">
      <c r="A1735" s="272"/>
      <c r="B1735" s="797" t="s">
        <v>1821</v>
      </c>
      <c r="C1735" s="702"/>
      <c r="D1735" s="703"/>
      <c r="E1735" s="834"/>
      <c r="F1735" s="291"/>
    </row>
    <row r="1736" spans="1:6" s="238" customFormat="1" ht="15" x14ac:dyDescent="0.25">
      <c r="A1736" s="272"/>
      <c r="B1736" s="797" t="s">
        <v>2613</v>
      </c>
      <c r="C1736" s="702"/>
      <c r="D1736" s="703"/>
      <c r="E1736" s="834"/>
      <c r="F1736" s="291"/>
    </row>
    <row r="1737" spans="1:6" s="238" customFormat="1" ht="15" x14ac:dyDescent="0.25">
      <c r="A1737" s="272"/>
      <c r="B1737" s="798" t="s">
        <v>2695</v>
      </c>
      <c r="C1737" s="702"/>
      <c r="D1737" s="703"/>
      <c r="E1737" s="834"/>
      <c r="F1737" s="291"/>
    </row>
    <row r="1738" spans="1:6" s="238" customFormat="1" ht="15" x14ac:dyDescent="0.25">
      <c r="A1738" s="272"/>
      <c r="B1738" s="797" t="s">
        <v>2522</v>
      </c>
      <c r="C1738" s="702"/>
      <c r="D1738" s="703"/>
      <c r="E1738" s="834"/>
      <c r="F1738" s="291"/>
    </row>
    <row r="1739" spans="1:6" s="238" customFormat="1" ht="15" x14ac:dyDescent="0.25">
      <c r="A1739" s="272"/>
      <c r="B1739" s="760"/>
      <c r="C1739" s="262"/>
      <c r="D1739" s="279"/>
      <c r="E1739" s="834"/>
      <c r="F1739" s="291"/>
    </row>
    <row r="1740" spans="1:6" s="238" customFormat="1" ht="321.75" customHeight="1" x14ac:dyDescent="0.25">
      <c r="A1740" s="271">
        <f>MAX($A$5:A1739)+1</f>
        <v>202</v>
      </c>
      <c r="B1740" s="797" t="s">
        <v>2696</v>
      </c>
      <c r="C1740" s="702"/>
      <c r="D1740" s="703"/>
      <c r="E1740" s="834"/>
      <c r="F1740" s="291"/>
    </row>
    <row r="1741" spans="1:6" s="238" customFormat="1" ht="15" x14ac:dyDescent="0.25">
      <c r="A1741" s="272"/>
      <c r="B1741" s="798"/>
      <c r="C1741" s="702"/>
      <c r="D1741" s="703"/>
      <c r="E1741" s="834"/>
      <c r="F1741" s="291"/>
    </row>
    <row r="1742" spans="1:6" s="238" customFormat="1" x14ac:dyDescent="0.2">
      <c r="A1742" s="272"/>
      <c r="B1742" s="798" t="s">
        <v>2697</v>
      </c>
      <c r="C1742" s="702" t="s">
        <v>119</v>
      </c>
      <c r="D1742" s="703">
        <v>4</v>
      </c>
      <c r="E1742" s="833"/>
      <c r="F1742" s="278">
        <f>+E1742*D1742</f>
        <v>0</v>
      </c>
    </row>
    <row r="1743" spans="1:6" s="238" customFormat="1" x14ac:dyDescent="0.2">
      <c r="A1743" s="272"/>
      <c r="B1743" s="798" t="s">
        <v>2698</v>
      </c>
      <c r="C1743" s="702" t="s">
        <v>119</v>
      </c>
      <c r="D1743" s="703">
        <v>3</v>
      </c>
      <c r="E1743" s="833"/>
      <c r="F1743" s="278">
        <f>+E1743*D1743</f>
        <v>0</v>
      </c>
    </row>
    <row r="1744" spans="1:6" s="238" customFormat="1" x14ac:dyDescent="0.2">
      <c r="A1744" s="272"/>
      <c r="B1744" s="798" t="s">
        <v>2699</v>
      </c>
      <c r="C1744" s="702" t="s">
        <v>119</v>
      </c>
      <c r="D1744" s="703">
        <v>2</v>
      </c>
      <c r="E1744" s="833"/>
      <c r="F1744" s="278">
        <f>+E1744*D1744</f>
        <v>0</v>
      </c>
    </row>
    <row r="1745" spans="1:6" s="238" customFormat="1" x14ac:dyDescent="0.2">
      <c r="A1745" s="272"/>
      <c r="B1745" s="798" t="s">
        <v>2700</v>
      </c>
      <c r="C1745" s="702" t="s">
        <v>119</v>
      </c>
      <c r="D1745" s="703">
        <v>1</v>
      </c>
      <c r="E1745" s="833"/>
      <c r="F1745" s="278">
        <f>+E1745*D1745</f>
        <v>0</v>
      </c>
    </row>
    <row r="1746" spans="1:6" s="238" customFormat="1" ht="15" x14ac:dyDescent="0.25">
      <c r="A1746" s="272"/>
      <c r="B1746" s="797"/>
      <c r="C1746" s="702"/>
      <c r="D1746" s="703"/>
      <c r="E1746" s="834"/>
      <c r="F1746" s="291"/>
    </row>
    <row r="1747" spans="1:6" s="238" customFormat="1" ht="15" x14ac:dyDescent="0.25">
      <c r="A1747" s="272"/>
      <c r="B1747" s="797" t="s">
        <v>1821</v>
      </c>
      <c r="C1747" s="702"/>
      <c r="D1747" s="703"/>
      <c r="E1747" s="834"/>
      <c r="F1747" s="291"/>
    </row>
    <row r="1748" spans="1:6" s="238" customFormat="1" ht="15" x14ac:dyDescent="0.25">
      <c r="A1748" s="272"/>
      <c r="B1748" s="797" t="s">
        <v>2613</v>
      </c>
      <c r="C1748" s="702"/>
      <c r="D1748" s="703"/>
      <c r="E1748" s="834"/>
      <c r="F1748" s="291"/>
    </row>
    <row r="1749" spans="1:6" s="238" customFormat="1" ht="15" x14ac:dyDescent="0.25">
      <c r="A1749" s="272"/>
      <c r="B1749" s="798" t="s">
        <v>2701</v>
      </c>
      <c r="C1749" s="702"/>
      <c r="D1749" s="703"/>
      <c r="E1749" s="834"/>
      <c r="F1749" s="291"/>
    </row>
    <row r="1750" spans="1:6" s="238" customFormat="1" ht="15" x14ac:dyDescent="0.25">
      <c r="A1750" s="272"/>
      <c r="B1750" s="797" t="s">
        <v>2522</v>
      </c>
      <c r="C1750" s="702"/>
      <c r="D1750" s="703"/>
      <c r="E1750" s="834"/>
      <c r="F1750" s="291"/>
    </row>
    <row r="1751" spans="1:6" s="238" customFormat="1" ht="15" x14ac:dyDescent="0.25">
      <c r="A1751" s="272"/>
      <c r="B1751" s="760"/>
      <c r="C1751" s="262"/>
      <c r="D1751" s="279"/>
      <c r="E1751" s="834"/>
      <c r="F1751" s="291"/>
    </row>
    <row r="1752" spans="1:6" s="238" customFormat="1" ht="66.75" customHeight="1" x14ac:dyDescent="0.25">
      <c r="A1752" s="271">
        <f>MAX($A$5:A1751)+1</f>
        <v>203</v>
      </c>
      <c r="B1752" s="797" t="s">
        <v>2702</v>
      </c>
      <c r="C1752" s="702"/>
      <c r="D1752" s="703"/>
      <c r="E1752" s="834"/>
      <c r="F1752" s="291"/>
    </row>
    <row r="1753" spans="1:6" s="238" customFormat="1" ht="15" x14ac:dyDescent="0.25">
      <c r="A1753" s="272"/>
      <c r="B1753" s="797" t="s">
        <v>2703</v>
      </c>
      <c r="C1753" s="702"/>
      <c r="D1753" s="703"/>
      <c r="E1753" s="834"/>
      <c r="F1753" s="291"/>
    </row>
    <row r="1754" spans="1:6" s="238" customFormat="1" x14ac:dyDescent="0.2">
      <c r="A1754" s="272"/>
      <c r="B1754" s="798" t="s">
        <v>2704</v>
      </c>
      <c r="C1754" s="702" t="s">
        <v>119</v>
      </c>
      <c r="D1754" s="703">
        <v>4</v>
      </c>
      <c r="E1754" s="833"/>
      <c r="F1754" s="278">
        <f>+E1754*D1754</f>
        <v>0</v>
      </c>
    </row>
    <row r="1755" spans="1:6" s="238" customFormat="1" x14ac:dyDescent="0.2">
      <c r="A1755" s="272"/>
      <c r="B1755" s="798" t="s">
        <v>2705</v>
      </c>
      <c r="C1755" s="702" t="s">
        <v>119</v>
      </c>
      <c r="D1755" s="703">
        <v>2</v>
      </c>
      <c r="E1755" s="833"/>
      <c r="F1755" s="278">
        <f>+E1755*D1755</f>
        <v>0</v>
      </c>
    </row>
    <row r="1756" spans="1:6" s="238" customFormat="1" x14ac:dyDescent="0.2">
      <c r="A1756" s="272"/>
      <c r="B1756" s="798" t="s">
        <v>2706</v>
      </c>
      <c r="C1756" s="702" t="s">
        <v>119</v>
      </c>
      <c r="D1756" s="703">
        <v>3</v>
      </c>
      <c r="E1756" s="833"/>
      <c r="F1756" s="278">
        <f>+E1756*D1756</f>
        <v>0</v>
      </c>
    </row>
    <row r="1757" spans="1:6" s="238" customFormat="1" x14ac:dyDescent="0.2">
      <c r="A1757" s="272"/>
      <c r="B1757" s="798" t="s">
        <v>2707</v>
      </c>
      <c r="C1757" s="702" t="s">
        <v>119</v>
      </c>
      <c r="D1757" s="703">
        <v>1</v>
      </c>
      <c r="E1757" s="833"/>
      <c r="F1757" s="278">
        <f>+E1757*D1757</f>
        <v>0</v>
      </c>
    </row>
    <row r="1758" spans="1:6" s="238" customFormat="1" ht="15" x14ac:dyDescent="0.25">
      <c r="A1758" s="272"/>
      <c r="B1758" s="760"/>
      <c r="C1758" s="262"/>
      <c r="D1758" s="279"/>
      <c r="E1758" s="834"/>
      <c r="F1758" s="291"/>
    </row>
    <row r="1759" spans="1:6" s="238" customFormat="1" ht="25.5" x14ac:dyDescent="0.25">
      <c r="A1759" s="271">
        <f>MAX($A$5:A1758)+1</f>
        <v>204</v>
      </c>
      <c r="B1759" s="797" t="s">
        <v>2708</v>
      </c>
      <c r="C1759" s="704"/>
      <c r="D1759" s="705"/>
      <c r="E1759" s="834"/>
      <c r="F1759" s="291"/>
    </row>
    <row r="1760" spans="1:6" s="238" customFormat="1" ht="15" x14ac:dyDescent="0.25">
      <c r="A1760" s="272"/>
      <c r="B1760" s="797"/>
      <c r="C1760" s="704"/>
      <c r="D1760" s="705"/>
      <c r="E1760" s="834"/>
      <c r="F1760" s="291"/>
    </row>
    <row r="1761" spans="1:6" s="238" customFormat="1" ht="15" x14ac:dyDescent="0.25">
      <c r="A1761" s="272"/>
      <c r="B1761" s="797" t="s">
        <v>2709</v>
      </c>
      <c r="C1761" s="704"/>
      <c r="D1761" s="705"/>
      <c r="E1761" s="834"/>
      <c r="F1761" s="291"/>
    </row>
    <row r="1762" spans="1:6" s="238" customFormat="1" x14ac:dyDescent="0.2">
      <c r="A1762" s="272"/>
      <c r="B1762" s="798" t="s">
        <v>2710</v>
      </c>
      <c r="C1762" s="704" t="s">
        <v>119</v>
      </c>
      <c r="D1762" s="705">
        <v>6</v>
      </c>
      <c r="E1762" s="833"/>
      <c r="F1762" s="278">
        <f>+E1762*D1762</f>
        <v>0</v>
      </c>
    </row>
    <row r="1763" spans="1:6" s="238" customFormat="1" x14ac:dyDescent="0.2">
      <c r="A1763" s="272"/>
      <c r="B1763" s="798" t="s">
        <v>2711</v>
      </c>
      <c r="C1763" s="704" t="s">
        <v>119</v>
      </c>
      <c r="D1763" s="705">
        <v>25</v>
      </c>
      <c r="E1763" s="833"/>
      <c r="F1763" s="278">
        <f>+E1763*D1763</f>
        <v>0</v>
      </c>
    </row>
    <row r="1764" spans="1:6" s="238" customFormat="1" ht="15" x14ac:dyDescent="0.25">
      <c r="A1764" s="272"/>
      <c r="B1764" s="760"/>
      <c r="C1764" s="262"/>
      <c r="D1764" s="279"/>
      <c r="E1764" s="834"/>
      <c r="F1764" s="291"/>
    </row>
    <row r="1765" spans="1:6" s="238" customFormat="1" ht="222" customHeight="1" x14ac:dyDescent="0.25">
      <c r="A1765" s="271">
        <f>MAX($A$5:A1764)+1</f>
        <v>205</v>
      </c>
      <c r="B1765" s="797" t="s">
        <v>2712</v>
      </c>
      <c r="C1765" s="702"/>
      <c r="D1765" s="703"/>
      <c r="E1765" s="834"/>
      <c r="F1765" s="291"/>
    </row>
    <row r="1766" spans="1:6" s="238" customFormat="1" ht="132" customHeight="1" x14ac:dyDescent="0.2">
      <c r="A1766" s="272"/>
      <c r="B1766" s="797" t="s">
        <v>2713</v>
      </c>
      <c r="C1766" s="702" t="s">
        <v>1421</v>
      </c>
      <c r="D1766" s="806">
        <v>2870</v>
      </c>
      <c r="E1766" s="833"/>
      <c r="F1766" s="278">
        <f>+E1766*D1766</f>
        <v>0</v>
      </c>
    </row>
    <row r="1767" spans="1:6" s="238" customFormat="1" ht="15" x14ac:dyDescent="0.25">
      <c r="A1767" s="272"/>
      <c r="B1767" s="760"/>
      <c r="C1767" s="262"/>
      <c r="D1767" s="279"/>
      <c r="E1767" s="834"/>
      <c r="F1767" s="291"/>
    </row>
    <row r="1768" spans="1:6" s="238" customFormat="1" ht="102" x14ac:dyDescent="0.25">
      <c r="A1768" s="271">
        <f>MAX($A$5:A1767)+1</f>
        <v>206</v>
      </c>
      <c r="B1768" s="797" t="s">
        <v>2714</v>
      </c>
      <c r="C1768" s="702"/>
      <c r="D1768" s="703"/>
      <c r="E1768" s="834"/>
      <c r="F1768" s="291"/>
    </row>
    <row r="1769" spans="1:6" s="238" customFormat="1" ht="14.25" x14ac:dyDescent="0.2">
      <c r="A1769" s="272"/>
      <c r="B1769" s="798" t="s">
        <v>2715</v>
      </c>
      <c r="C1769" s="702" t="s">
        <v>2195</v>
      </c>
      <c r="D1769" s="703">
        <v>211</v>
      </c>
      <c r="E1769" s="833"/>
      <c r="F1769" s="278">
        <f>+E1769*D1769</f>
        <v>0</v>
      </c>
    </row>
    <row r="1770" spans="1:6" s="238" customFormat="1" ht="15" x14ac:dyDescent="0.25">
      <c r="A1770" s="272"/>
      <c r="B1770" s="797"/>
      <c r="C1770" s="702"/>
      <c r="D1770" s="703"/>
      <c r="E1770" s="834"/>
      <c r="F1770" s="291"/>
    </row>
    <row r="1771" spans="1:6" s="238" customFormat="1" ht="15" x14ac:dyDescent="0.25">
      <c r="A1771" s="272"/>
      <c r="B1771" s="797" t="s">
        <v>1821</v>
      </c>
      <c r="C1771" s="702"/>
      <c r="D1771" s="703"/>
      <c r="E1771" s="834"/>
      <c r="F1771" s="291"/>
    </row>
    <row r="1772" spans="1:6" s="238" customFormat="1" ht="15" x14ac:dyDescent="0.25">
      <c r="A1772" s="272"/>
      <c r="B1772" s="798" t="s">
        <v>2716</v>
      </c>
      <c r="C1772" s="702"/>
      <c r="D1772" s="703"/>
      <c r="E1772" s="834"/>
      <c r="F1772" s="291"/>
    </row>
    <row r="1773" spans="1:6" s="238" customFormat="1" ht="15" x14ac:dyDescent="0.25">
      <c r="A1773" s="272"/>
      <c r="B1773" s="797" t="s">
        <v>2522</v>
      </c>
      <c r="C1773" s="702"/>
      <c r="D1773" s="703"/>
      <c r="E1773" s="834"/>
      <c r="F1773" s="291"/>
    </row>
    <row r="1774" spans="1:6" s="238" customFormat="1" ht="15" x14ac:dyDescent="0.25">
      <c r="A1774" s="272"/>
      <c r="B1774" s="760"/>
      <c r="C1774" s="262"/>
      <c r="D1774" s="279"/>
      <c r="E1774" s="834"/>
      <c r="F1774" s="291"/>
    </row>
    <row r="1775" spans="1:6" s="238" customFormat="1" ht="142.5" customHeight="1" x14ac:dyDescent="0.25">
      <c r="A1775" s="271">
        <f>MAX($A$5:A1774)+1</f>
        <v>207</v>
      </c>
      <c r="B1775" s="797" t="s">
        <v>2717</v>
      </c>
      <c r="C1775" s="702"/>
      <c r="D1775" s="703"/>
      <c r="E1775" s="834"/>
      <c r="F1775" s="291"/>
    </row>
    <row r="1776" spans="1:6" s="238" customFormat="1" ht="14.25" x14ac:dyDescent="0.2">
      <c r="A1776" s="272"/>
      <c r="B1776" s="798" t="s">
        <v>2718</v>
      </c>
      <c r="C1776" s="702" t="s">
        <v>2195</v>
      </c>
      <c r="D1776" s="703">
        <v>51</v>
      </c>
      <c r="E1776" s="833"/>
      <c r="F1776" s="278">
        <f>+E1776*D1776</f>
        <v>0</v>
      </c>
    </row>
    <row r="1777" spans="1:6" s="238" customFormat="1" ht="15" x14ac:dyDescent="0.25">
      <c r="A1777" s="272"/>
      <c r="B1777" s="797"/>
      <c r="C1777" s="702"/>
      <c r="D1777" s="703"/>
      <c r="E1777" s="834"/>
      <c r="F1777" s="291"/>
    </row>
    <row r="1778" spans="1:6" s="238" customFormat="1" ht="15" x14ac:dyDescent="0.25">
      <c r="A1778" s="272"/>
      <c r="B1778" s="797" t="s">
        <v>1821</v>
      </c>
      <c r="C1778" s="702"/>
      <c r="D1778" s="703"/>
      <c r="E1778" s="834"/>
      <c r="F1778" s="291"/>
    </row>
    <row r="1779" spans="1:6" s="238" customFormat="1" ht="15" x14ac:dyDescent="0.25">
      <c r="A1779" s="272"/>
      <c r="B1779" s="798" t="s">
        <v>2716</v>
      </c>
      <c r="C1779" s="702"/>
      <c r="D1779" s="703"/>
      <c r="E1779" s="834"/>
      <c r="F1779" s="291"/>
    </row>
    <row r="1780" spans="1:6" s="238" customFormat="1" ht="15" x14ac:dyDescent="0.25">
      <c r="A1780" s="272"/>
      <c r="B1780" s="797" t="s">
        <v>2522</v>
      </c>
      <c r="C1780" s="702"/>
      <c r="D1780" s="703"/>
      <c r="E1780" s="834"/>
      <c r="F1780" s="291"/>
    </row>
    <row r="1781" spans="1:6" s="238" customFormat="1" ht="15" x14ac:dyDescent="0.25">
      <c r="A1781" s="272"/>
      <c r="B1781" s="760"/>
      <c r="C1781" s="262"/>
      <c r="D1781" s="279"/>
      <c r="E1781" s="834"/>
      <c r="F1781" s="291"/>
    </row>
    <row r="1782" spans="1:6" s="238" customFormat="1" ht="130.5" customHeight="1" x14ac:dyDescent="0.2">
      <c r="A1782" s="271">
        <f>MAX($A$5:A1781)+1</f>
        <v>208</v>
      </c>
      <c r="B1782" s="797" t="s">
        <v>2719</v>
      </c>
      <c r="C1782" s="702" t="s">
        <v>2195</v>
      </c>
      <c r="D1782" s="703">
        <v>20</v>
      </c>
      <c r="E1782" s="833"/>
      <c r="F1782" s="278">
        <f>+E1782*D1782</f>
        <v>0</v>
      </c>
    </row>
    <row r="1783" spans="1:6" s="238" customFormat="1" ht="15" x14ac:dyDescent="0.25">
      <c r="A1783" s="272"/>
      <c r="B1783" s="760"/>
      <c r="C1783" s="262"/>
      <c r="D1783" s="279"/>
      <c r="E1783" s="834"/>
      <c r="F1783" s="291"/>
    </row>
    <row r="1784" spans="1:6" s="238" customFormat="1" ht="77.25" customHeight="1" x14ac:dyDescent="0.2">
      <c r="A1784" s="271">
        <f>MAX($A$5:A1783)+1</f>
        <v>209</v>
      </c>
      <c r="B1784" s="797" t="s">
        <v>2720</v>
      </c>
      <c r="C1784" s="702" t="s">
        <v>38</v>
      </c>
      <c r="D1784" s="703">
        <v>1</v>
      </c>
      <c r="E1784" s="833"/>
      <c r="F1784" s="278">
        <f>+E1784*D1784</f>
        <v>0</v>
      </c>
    </row>
    <row r="1785" spans="1:6" s="238" customFormat="1" ht="15" x14ac:dyDescent="0.25">
      <c r="A1785" s="272"/>
      <c r="B1785" s="760"/>
      <c r="C1785" s="262"/>
      <c r="D1785" s="279"/>
      <c r="E1785" s="834"/>
      <c r="F1785" s="291"/>
    </row>
    <row r="1786" spans="1:6" s="238" customFormat="1" ht="53.25" customHeight="1" x14ac:dyDescent="0.2">
      <c r="A1786" s="271">
        <f>MAX($A$5:A1785)+1</f>
        <v>210</v>
      </c>
      <c r="B1786" s="797" t="s">
        <v>2721</v>
      </c>
      <c r="C1786" s="702" t="s">
        <v>38</v>
      </c>
      <c r="D1786" s="703">
        <v>1</v>
      </c>
      <c r="E1786" s="833"/>
      <c r="F1786" s="278">
        <f>+E1786*D1786</f>
        <v>0</v>
      </c>
    </row>
    <row r="1787" spans="1:6" s="238" customFormat="1" ht="15" x14ac:dyDescent="0.25">
      <c r="A1787" s="272"/>
      <c r="B1787" s="760"/>
      <c r="C1787" s="262"/>
      <c r="D1787" s="279"/>
      <c r="E1787" s="834"/>
      <c r="F1787" s="291"/>
    </row>
    <row r="1788" spans="1:6" s="238" customFormat="1" x14ac:dyDescent="0.2">
      <c r="A1788" s="271">
        <f>MAX($A$5:A1787)+1</f>
        <v>211</v>
      </c>
      <c r="B1788" s="797" t="s">
        <v>2722</v>
      </c>
      <c r="C1788" s="702" t="s">
        <v>38</v>
      </c>
      <c r="D1788" s="703">
        <v>0.05</v>
      </c>
      <c r="E1788" s="833"/>
      <c r="F1788" s="278">
        <f>+E1788*D1788</f>
        <v>0</v>
      </c>
    </row>
    <row r="1789" spans="1:6" s="238" customFormat="1" ht="15" x14ac:dyDescent="0.25">
      <c r="A1789" s="272"/>
      <c r="B1789" s="760"/>
      <c r="C1789" s="262"/>
      <c r="D1789" s="279"/>
      <c r="E1789" s="834"/>
      <c r="F1789" s="291"/>
    </row>
    <row r="1790" spans="1:6" s="238" customFormat="1" ht="25.5" x14ac:dyDescent="0.2">
      <c r="A1790" s="271">
        <f>MAX($A$5:A1789)+1</f>
        <v>212</v>
      </c>
      <c r="B1790" s="797" t="s">
        <v>2723</v>
      </c>
      <c r="C1790" s="702" t="s">
        <v>38</v>
      </c>
      <c r="D1790" s="703">
        <v>0.03</v>
      </c>
      <c r="E1790" s="833"/>
      <c r="F1790" s="278">
        <f>+E1790*D1790</f>
        <v>0</v>
      </c>
    </row>
    <row r="1791" spans="1:6" s="238" customFormat="1" ht="15" x14ac:dyDescent="0.25">
      <c r="A1791" s="272"/>
      <c r="B1791" s="791"/>
      <c r="C1791" s="237"/>
      <c r="D1791" s="280"/>
      <c r="E1791" s="834"/>
      <c r="F1791" s="291"/>
    </row>
    <row r="1792" spans="1:6" s="264" customFormat="1" ht="13.5" thickBot="1" x14ac:dyDescent="0.25">
      <c r="A1792" s="764"/>
      <c r="B1792" s="799" t="s">
        <v>2781</v>
      </c>
      <c r="C1792" s="309"/>
      <c r="D1792" s="310"/>
      <c r="E1792" s="310"/>
      <c r="F1792" s="311">
        <f>SUM(F1380:F1791)</f>
        <v>0</v>
      </c>
    </row>
    <row r="1793" spans="1:6" s="264" customFormat="1" ht="15.75" thickTop="1" x14ac:dyDescent="0.25">
      <c r="A1793" s="765"/>
      <c r="B1793" s="800"/>
      <c r="C1793" s="312"/>
      <c r="D1793" s="313"/>
      <c r="E1793" s="834"/>
      <c r="F1793" s="314"/>
    </row>
    <row r="1794" spans="1:6" s="264" customFormat="1" ht="15" x14ac:dyDescent="0.25">
      <c r="A1794" s="766"/>
      <c r="B1794" s="801"/>
      <c r="C1794" s="273"/>
      <c r="D1794" s="285"/>
      <c r="E1794" s="834"/>
      <c r="F1794" s="293"/>
    </row>
    <row r="1795" spans="1:6" s="250" customFormat="1" ht="15" x14ac:dyDescent="0.25">
      <c r="A1795" s="269" t="s">
        <v>1776</v>
      </c>
      <c r="B1795" s="789" t="s">
        <v>1784</v>
      </c>
      <c r="C1795" s="242"/>
      <c r="D1795" s="245"/>
      <c r="E1795" s="834"/>
      <c r="F1795" s="276"/>
    </row>
    <row r="1796" spans="1:6" s="250" customFormat="1" ht="15" x14ac:dyDescent="0.25">
      <c r="A1796" s="270"/>
      <c r="B1796" s="244"/>
      <c r="C1796" s="233"/>
      <c r="D1796" s="281"/>
      <c r="E1796" s="834"/>
      <c r="F1796" s="234"/>
    </row>
    <row r="1797" spans="1:6" s="252" customFormat="1" x14ac:dyDescent="0.2">
      <c r="A1797" s="270"/>
      <c r="B1797" s="244" t="s">
        <v>1806</v>
      </c>
      <c r="C1797" s="233" t="s">
        <v>1807</v>
      </c>
      <c r="D1797" s="281" t="s">
        <v>1808</v>
      </c>
      <c r="E1797" s="259" t="s">
        <v>1809</v>
      </c>
      <c r="F1797" s="259" t="s">
        <v>1772</v>
      </c>
    </row>
    <row r="1798" spans="1:6" s="252" customFormat="1" ht="15" x14ac:dyDescent="0.25">
      <c r="A1798" s="270"/>
      <c r="B1798" s="244"/>
      <c r="C1798" s="233"/>
      <c r="D1798" s="281"/>
      <c r="E1798" s="834"/>
      <c r="F1798" s="234"/>
    </row>
    <row r="1799" spans="1:6" s="238" customFormat="1" ht="15" x14ac:dyDescent="0.25">
      <c r="A1799" s="272"/>
      <c r="B1799" s="790" t="s">
        <v>2724</v>
      </c>
      <c r="C1799" s="263"/>
      <c r="D1799" s="282"/>
      <c r="E1799" s="834"/>
      <c r="F1799" s="291"/>
    </row>
    <row r="1800" spans="1:6" s="238" customFormat="1" ht="15" x14ac:dyDescent="0.25">
      <c r="A1800" s="272"/>
      <c r="B1800" s="760"/>
      <c r="C1800" s="263"/>
      <c r="D1800" s="282"/>
      <c r="E1800" s="834"/>
      <c r="F1800" s="291"/>
    </row>
    <row r="1801" spans="1:6" s="238" customFormat="1" ht="15" x14ac:dyDescent="0.25">
      <c r="A1801" s="272"/>
      <c r="B1801" s="790" t="s">
        <v>33</v>
      </c>
      <c r="C1801" s="263"/>
      <c r="D1801" s="282"/>
      <c r="E1801" s="834"/>
      <c r="F1801" s="291"/>
    </row>
    <row r="1802" spans="1:6" s="238" customFormat="1" ht="15" x14ac:dyDescent="0.25">
      <c r="A1802" s="272"/>
      <c r="B1802" s="760"/>
      <c r="C1802" s="263"/>
      <c r="D1802" s="282"/>
      <c r="E1802" s="834"/>
      <c r="F1802" s="291"/>
    </row>
    <row r="1803" spans="1:6" s="246" customFormat="1" ht="66.75" customHeight="1" x14ac:dyDescent="0.25">
      <c r="A1803" s="271">
        <v>1</v>
      </c>
      <c r="B1803" s="760" t="s">
        <v>2725</v>
      </c>
      <c r="C1803" s="263"/>
      <c r="D1803" s="282"/>
      <c r="E1803" s="834"/>
      <c r="F1803" s="291"/>
    </row>
    <row r="1804" spans="1:6" s="246" customFormat="1" x14ac:dyDescent="0.2">
      <c r="A1804" s="272"/>
      <c r="B1804" s="760"/>
      <c r="C1804" s="263" t="s">
        <v>2003</v>
      </c>
      <c r="D1804" s="282">
        <v>10</v>
      </c>
      <c r="E1804" s="833"/>
      <c r="F1804" s="278">
        <f>+E1804*D1804</f>
        <v>0</v>
      </c>
    </row>
    <row r="1805" spans="1:6" s="246" customFormat="1" ht="15" x14ac:dyDescent="0.25">
      <c r="A1805" s="272"/>
      <c r="B1805" s="760"/>
      <c r="C1805" s="263"/>
      <c r="D1805" s="282"/>
      <c r="E1805" s="834"/>
      <c r="F1805" s="291"/>
    </row>
    <row r="1806" spans="1:6" s="246" customFormat="1" ht="55.5" customHeight="1" x14ac:dyDescent="0.2">
      <c r="A1806" s="271">
        <f>MAX($A$7:A1805)+1</f>
        <v>213</v>
      </c>
      <c r="B1806" s="760" t="s">
        <v>2182</v>
      </c>
      <c r="C1806" s="263" t="s">
        <v>2003</v>
      </c>
      <c r="D1806" s="282">
        <v>10</v>
      </c>
      <c r="E1806" s="833"/>
      <c r="F1806" s="278">
        <f>+E1806*D1806</f>
        <v>0</v>
      </c>
    </row>
    <row r="1807" spans="1:6" s="246" customFormat="1" ht="15" x14ac:dyDescent="0.25">
      <c r="A1807" s="272"/>
      <c r="B1807" s="760"/>
      <c r="C1807" s="263"/>
      <c r="D1807" s="282"/>
      <c r="E1807" s="834"/>
      <c r="F1807" s="291"/>
    </row>
    <row r="1808" spans="1:6" s="246" customFormat="1" ht="51" customHeight="1" x14ac:dyDescent="0.2">
      <c r="A1808" s="271">
        <f>MAX($A$7:A1807)+1</f>
        <v>214</v>
      </c>
      <c r="B1808" s="760" t="s">
        <v>2183</v>
      </c>
      <c r="C1808" s="263" t="s">
        <v>2003</v>
      </c>
      <c r="D1808" s="282">
        <v>10</v>
      </c>
      <c r="E1808" s="833"/>
      <c r="F1808" s="278">
        <f>+E1808*D1808</f>
        <v>0</v>
      </c>
    </row>
    <row r="1809" spans="1:6" s="246" customFormat="1" ht="15" x14ac:dyDescent="0.25">
      <c r="A1809" s="272"/>
      <c r="B1809" s="760"/>
      <c r="C1809" s="263"/>
      <c r="D1809" s="282"/>
      <c r="E1809" s="834"/>
      <c r="F1809" s="291"/>
    </row>
    <row r="1810" spans="1:6" s="246" customFormat="1" ht="53.25" customHeight="1" x14ac:dyDescent="0.2">
      <c r="A1810" s="271">
        <f>MAX($A$7:A1809)+1</f>
        <v>215</v>
      </c>
      <c r="B1810" s="760" t="s">
        <v>2184</v>
      </c>
      <c r="C1810" s="263" t="s">
        <v>0</v>
      </c>
      <c r="D1810" s="282">
        <v>4</v>
      </c>
      <c r="E1810" s="833"/>
      <c r="F1810" s="278">
        <f>+E1810*D1810</f>
        <v>0</v>
      </c>
    </row>
    <row r="1811" spans="1:6" s="246" customFormat="1" ht="15" x14ac:dyDescent="0.25">
      <c r="A1811" s="272"/>
      <c r="B1811" s="760"/>
      <c r="C1811" s="263"/>
      <c r="D1811" s="282"/>
      <c r="E1811" s="834"/>
      <c r="F1811" s="291"/>
    </row>
    <row r="1812" spans="1:6" s="246" customFormat="1" ht="107.25" customHeight="1" x14ac:dyDescent="0.25">
      <c r="A1812" s="271">
        <f>MAX($A$7:A1811)+1</f>
        <v>216</v>
      </c>
      <c r="B1812" s="760" t="s">
        <v>2726</v>
      </c>
      <c r="C1812" s="263"/>
      <c r="D1812" s="282"/>
      <c r="E1812" s="834"/>
      <c r="F1812" s="291"/>
    </row>
    <row r="1813" spans="1:6" s="246" customFormat="1" x14ac:dyDescent="0.2">
      <c r="A1813" s="272"/>
      <c r="B1813" s="760"/>
      <c r="C1813" s="263" t="s">
        <v>1825</v>
      </c>
      <c r="D1813" s="282">
        <v>1</v>
      </c>
      <c r="E1813" s="833"/>
      <c r="F1813" s="278">
        <f>+E1813*D1813</f>
        <v>0</v>
      </c>
    </row>
    <row r="1814" spans="1:6" s="246" customFormat="1" ht="15" x14ac:dyDescent="0.25">
      <c r="A1814" s="272"/>
      <c r="B1814" s="760"/>
      <c r="C1814" s="263"/>
      <c r="D1814" s="282"/>
      <c r="E1814" s="834"/>
      <c r="F1814" s="291"/>
    </row>
    <row r="1815" spans="1:6" s="246" customFormat="1" ht="54.75" customHeight="1" x14ac:dyDescent="0.25">
      <c r="A1815" s="271">
        <f>MAX($A$7:A1814)+1</f>
        <v>217</v>
      </c>
      <c r="B1815" s="760" t="s">
        <v>2727</v>
      </c>
      <c r="C1815" s="263"/>
      <c r="D1815" s="282"/>
      <c r="E1815" s="834"/>
      <c r="F1815" s="291"/>
    </row>
    <row r="1816" spans="1:6" s="246" customFormat="1" ht="15" x14ac:dyDescent="0.25">
      <c r="A1816" s="272"/>
      <c r="B1816" s="760" t="s">
        <v>2188</v>
      </c>
      <c r="C1816" s="263"/>
      <c r="D1816" s="282"/>
      <c r="E1816" s="834"/>
      <c r="F1816" s="291"/>
    </row>
    <row r="1817" spans="1:6" s="246" customFormat="1" ht="14.25" x14ac:dyDescent="0.2">
      <c r="A1817" s="272"/>
      <c r="B1817" s="760" t="s">
        <v>2728</v>
      </c>
      <c r="C1817" s="263" t="s">
        <v>2190</v>
      </c>
      <c r="D1817" s="282">
        <v>8</v>
      </c>
      <c r="E1817" s="833"/>
      <c r="F1817" s="278">
        <f>+E1817*D1817</f>
        <v>0</v>
      </c>
    </row>
    <row r="1818" spans="1:6" s="246" customFormat="1" ht="15" x14ac:dyDescent="0.25">
      <c r="A1818" s="272"/>
      <c r="B1818" s="760"/>
      <c r="C1818" s="263"/>
      <c r="D1818" s="282"/>
      <c r="E1818" s="834"/>
      <c r="F1818" s="291"/>
    </row>
    <row r="1819" spans="1:6" s="246" customFormat="1" ht="53.25" customHeight="1" x14ac:dyDescent="0.25">
      <c r="A1819" s="271">
        <f>MAX($A$7:A1818)+1</f>
        <v>218</v>
      </c>
      <c r="B1819" s="760" t="s">
        <v>2729</v>
      </c>
      <c r="C1819" s="263"/>
      <c r="D1819" s="282"/>
      <c r="E1819" s="834"/>
      <c r="F1819" s="291"/>
    </row>
    <row r="1820" spans="1:6" s="246" customFormat="1" ht="15" x14ac:dyDescent="0.25">
      <c r="A1820" s="272"/>
      <c r="B1820" s="760" t="s">
        <v>2192</v>
      </c>
      <c r="C1820" s="263"/>
      <c r="D1820" s="282"/>
      <c r="E1820" s="834"/>
      <c r="F1820" s="291"/>
    </row>
    <row r="1821" spans="1:6" s="246" customFormat="1" ht="14.25" x14ac:dyDescent="0.2">
      <c r="A1821" s="272"/>
      <c r="B1821" s="760" t="s">
        <v>2728</v>
      </c>
      <c r="C1821" s="263" t="s">
        <v>2190</v>
      </c>
      <c r="D1821" s="282">
        <v>1</v>
      </c>
      <c r="E1821" s="833"/>
      <c r="F1821" s="278">
        <f>+E1821*D1821</f>
        <v>0</v>
      </c>
    </row>
    <row r="1822" spans="1:6" s="246" customFormat="1" ht="15" x14ac:dyDescent="0.25">
      <c r="A1822" s="272"/>
      <c r="B1822" s="760"/>
      <c r="C1822" s="263"/>
      <c r="D1822" s="282"/>
      <c r="E1822" s="834"/>
      <c r="F1822" s="291"/>
    </row>
    <row r="1823" spans="1:6" s="246" customFormat="1" ht="40.5" customHeight="1" x14ac:dyDescent="0.2">
      <c r="A1823" s="271">
        <f>MAX($A$7:A1822)+1</f>
        <v>219</v>
      </c>
      <c r="B1823" s="760" t="s">
        <v>2730</v>
      </c>
      <c r="C1823" s="263" t="s">
        <v>2195</v>
      </c>
      <c r="D1823" s="282">
        <v>1</v>
      </c>
      <c r="E1823" s="833"/>
      <c r="F1823" s="278">
        <f>+E1823*D1823</f>
        <v>0</v>
      </c>
    </row>
    <row r="1824" spans="1:6" s="246" customFormat="1" ht="15" x14ac:dyDescent="0.25">
      <c r="A1824" s="272"/>
      <c r="B1824" s="760"/>
      <c r="C1824" s="263"/>
      <c r="D1824" s="282"/>
      <c r="E1824" s="834"/>
      <c r="F1824" s="291"/>
    </row>
    <row r="1825" spans="1:6" s="246" customFormat="1" ht="25.5" x14ac:dyDescent="0.2">
      <c r="A1825" s="271">
        <f>MAX($A$7:A1824)+1</f>
        <v>220</v>
      </c>
      <c r="B1825" s="760" t="s">
        <v>2196</v>
      </c>
      <c r="C1825" s="263" t="s">
        <v>2195</v>
      </c>
      <c r="D1825" s="282">
        <v>6</v>
      </c>
      <c r="E1825" s="833"/>
      <c r="F1825" s="278">
        <f>+E1825*D1825</f>
        <v>0</v>
      </c>
    </row>
    <row r="1826" spans="1:6" s="246" customFormat="1" ht="15" x14ac:dyDescent="0.25">
      <c r="A1826" s="272"/>
      <c r="B1826" s="760"/>
      <c r="C1826" s="263"/>
      <c r="D1826" s="282"/>
      <c r="E1826" s="834"/>
      <c r="F1826" s="291"/>
    </row>
    <row r="1827" spans="1:6" s="246" customFormat="1" ht="25.5" x14ac:dyDescent="0.2">
      <c r="A1827" s="271">
        <f>MAX($A$7:A1826)+1</f>
        <v>221</v>
      </c>
      <c r="B1827" s="760" t="s">
        <v>2197</v>
      </c>
      <c r="C1827" s="263" t="s">
        <v>2190</v>
      </c>
      <c r="D1827" s="282">
        <v>4</v>
      </c>
      <c r="E1827" s="833"/>
      <c r="F1827" s="278">
        <f>+E1827*D1827</f>
        <v>0</v>
      </c>
    </row>
    <row r="1828" spans="1:6" s="246" customFormat="1" ht="15" x14ac:dyDescent="0.25">
      <c r="A1828" s="272"/>
      <c r="B1828" s="760"/>
      <c r="C1828" s="263"/>
      <c r="D1828" s="282"/>
      <c r="E1828" s="834"/>
      <c r="F1828" s="291"/>
    </row>
    <row r="1829" spans="1:6" s="246" customFormat="1" ht="83.25" customHeight="1" x14ac:dyDescent="0.25">
      <c r="A1829" s="271">
        <f>MAX($A$7:A1828)+1</f>
        <v>222</v>
      </c>
      <c r="B1829" s="760" t="s">
        <v>2198</v>
      </c>
      <c r="C1829" s="263"/>
      <c r="D1829" s="282"/>
      <c r="E1829" s="834"/>
      <c r="F1829" s="291"/>
    </row>
    <row r="1830" spans="1:6" s="246" customFormat="1" ht="14.25" x14ac:dyDescent="0.2">
      <c r="A1830" s="272"/>
      <c r="B1830" s="760"/>
      <c r="C1830" s="263" t="s">
        <v>2190</v>
      </c>
      <c r="D1830" s="282">
        <v>5</v>
      </c>
      <c r="E1830" s="833"/>
      <c r="F1830" s="278">
        <f>+E1830*D1830</f>
        <v>0</v>
      </c>
    </row>
    <row r="1831" spans="1:6" s="246" customFormat="1" ht="15" x14ac:dyDescent="0.25">
      <c r="A1831" s="272"/>
      <c r="B1831" s="760"/>
      <c r="C1831" s="263"/>
      <c r="D1831" s="282"/>
      <c r="E1831" s="834"/>
      <c r="F1831" s="291"/>
    </row>
    <row r="1832" spans="1:6" s="246" customFormat="1" ht="55.5" customHeight="1" x14ac:dyDescent="0.2">
      <c r="A1832" s="271">
        <f>MAX($A$7:A1831)+1</f>
        <v>223</v>
      </c>
      <c r="B1832" s="760" t="s">
        <v>2731</v>
      </c>
      <c r="C1832" s="263" t="s">
        <v>2190</v>
      </c>
      <c r="D1832" s="282">
        <v>4</v>
      </c>
      <c r="E1832" s="833"/>
      <c r="F1832" s="278">
        <f>+E1832*D1832</f>
        <v>0</v>
      </c>
    </row>
    <row r="1833" spans="1:6" s="246" customFormat="1" ht="15" x14ac:dyDescent="0.25">
      <c r="A1833" s="272"/>
      <c r="B1833" s="760"/>
      <c r="C1833" s="263"/>
      <c r="D1833" s="282"/>
      <c r="E1833" s="834"/>
      <c r="F1833" s="291"/>
    </row>
    <row r="1834" spans="1:6" s="246" customFormat="1" ht="26.25" customHeight="1" x14ac:dyDescent="0.2">
      <c r="A1834" s="271">
        <f>MAX($A$7:A1833)+1</f>
        <v>224</v>
      </c>
      <c r="B1834" s="760" t="s">
        <v>2202</v>
      </c>
      <c r="C1834" s="263" t="s">
        <v>2195</v>
      </c>
      <c r="D1834" s="282">
        <v>25</v>
      </c>
      <c r="E1834" s="833"/>
      <c r="F1834" s="278">
        <f>+E1834*D1834</f>
        <v>0</v>
      </c>
    </row>
    <row r="1835" spans="1:6" s="246" customFormat="1" ht="15" x14ac:dyDescent="0.25">
      <c r="A1835" s="272"/>
      <c r="B1835" s="760"/>
      <c r="C1835" s="263"/>
      <c r="D1835" s="282"/>
      <c r="E1835" s="834"/>
      <c r="F1835" s="291"/>
    </row>
    <row r="1836" spans="1:6" s="246" customFormat="1" x14ac:dyDescent="0.2">
      <c r="A1836" s="271">
        <f>MAX($A$7:A1835)+1</f>
        <v>225</v>
      </c>
      <c r="B1836" s="760" t="s">
        <v>2732</v>
      </c>
      <c r="C1836" s="263" t="s">
        <v>1825</v>
      </c>
      <c r="D1836" s="282">
        <v>1</v>
      </c>
      <c r="E1836" s="833"/>
      <c r="F1836" s="278">
        <f>+E1836*D1836</f>
        <v>0</v>
      </c>
    </row>
    <row r="1837" spans="1:6" s="246" customFormat="1" ht="15" x14ac:dyDescent="0.25">
      <c r="A1837" s="272"/>
      <c r="B1837" s="760"/>
      <c r="C1837" s="263"/>
      <c r="D1837" s="282"/>
      <c r="E1837" s="834"/>
      <c r="F1837" s="291"/>
    </row>
    <row r="1838" spans="1:6" s="246" customFormat="1" ht="15" x14ac:dyDescent="0.25">
      <c r="A1838" s="272"/>
      <c r="B1838" s="790" t="s">
        <v>2733</v>
      </c>
      <c r="C1838" s="263"/>
      <c r="D1838" s="282"/>
      <c r="E1838" s="834"/>
      <c r="F1838" s="291"/>
    </row>
    <row r="1839" spans="1:6" s="246" customFormat="1" ht="15" x14ac:dyDescent="0.25">
      <c r="A1839" s="272"/>
      <c r="B1839" s="760"/>
      <c r="C1839" s="263"/>
      <c r="D1839" s="282"/>
      <c r="E1839" s="834"/>
      <c r="F1839" s="291"/>
    </row>
    <row r="1840" spans="1:6" s="246" customFormat="1" ht="25.5" x14ac:dyDescent="0.25">
      <c r="A1840" s="271">
        <f>MAX($A$7:A1839)+1</f>
        <v>226</v>
      </c>
      <c r="B1840" s="760" t="s">
        <v>2734</v>
      </c>
      <c r="C1840" s="263"/>
      <c r="D1840" s="282"/>
      <c r="E1840" s="834"/>
      <c r="F1840" s="291"/>
    </row>
    <row r="1841" spans="1:6" s="246" customFormat="1" ht="15" x14ac:dyDescent="0.25">
      <c r="A1841" s="272"/>
      <c r="B1841" s="760" t="s">
        <v>2735</v>
      </c>
      <c r="C1841" s="263"/>
      <c r="D1841" s="282"/>
      <c r="E1841" s="834"/>
      <c r="F1841" s="291"/>
    </row>
    <row r="1842" spans="1:6" s="246" customFormat="1" x14ac:dyDescent="0.2">
      <c r="A1842" s="272"/>
      <c r="B1842" s="760" t="s">
        <v>2736</v>
      </c>
      <c r="C1842" s="263" t="s">
        <v>2003</v>
      </c>
      <c r="D1842" s="282">
        <v>10</v>
      </c>
      <c r="E1842" s="833"/>
      <c r="F1842" s="278">
        <f>+E1842*D1842</f>
        <v>0</v>
      </c>
    </row>
    <row r="1843" spans="1:6" s="246" customFormat="1" ht="15" x14ac:dyDescent="0.25">
      <c r="A1843" s="272"/>
      <c r="B1843" s="760"/>
      <c r="C1843" s="263"/>
      <c r="D1843" s="282"/>
      <c r="E1843" s="834"/>
      <c r="F1843" s="291"/>
    </row>
    <row r="1844" spans="1:6" s="246" customFormat="1" ht="15" x14ac:dyDescent="0.25">
      <c r="A1844" s="271">
        <f>MAX($A$7:A1843)+1</f>
        <v>227</v>
      </c>
      <c r="B1844" s="760" t="s">
        <v>2737</v>
      </c>
      <c r="C1844" s="263"/>
      <c r="D1844" s="282"/>
      <c r="E1844" s="834"/>
      <c r="F1844" s="291"/>
    </row>
    <row r="1845" spans="1:6" s="246" customFormat="1" ht="15" x14ac:dyDescent="0.25">
      <c r="A1845" s="272"/>
      <c r="B1845" s="760" t="s">
        <v>2738</v>
      </c>
      <c r="C1845" s="263"/>
      <c r="D1845" s="282"/>
      <c r="E1845" s="834"/>
      <c r="F1845" s="291"/>
    </row>
    <row r="1846" spans="1:6" s="246" customFormat="1" x14ac:dyDescent="0.2">
      <c r="A1846" s="272"/>
      <c r="B1846" s="760" t="s">
        <v>2739</v>
      </c>
      <c r="C1846" s="263" t="s">
        <v>119</v>
      </c>
      <c r="D1846" s="282">
        <v>2</v>
      </c>
      <c r="E1846" s="833"/>
      <c r="F1846" s="278">
        <f>+E1846*D1846</f>
        <v>0</v>
      </c>
    </row>
    <row r="1847" spans="1:6" s="246" customFormat="1" x14ac:dyDescent="0.2">
      <c r="A1847" s="272"/>
      <c r="B1847" s="760" t="s">
        <v>2740</v>
      </c>
      <c r="C1847" s="263" t="s">
        <v>119</v>
      </c>
      <c r="D1847" s="282">
        <v>2</v>
      </c>
      <c r="E1847" s="833"/>
      <c r="F1847" s="278">
        <f>+E1847*D1847</f>
        <v>0</v>
      </c>
    </row>
    <row r="1848" spans="1:6" s="246" customFormat="1" ht="15" x14ac:dyDescent="0.25">
      <c r="A1848" s="272"/>
      <c r="B1848" s="760" t="s">
        <v>2741</v>
      </c>
      <c r="C1848" s="263"/>
      <c r="D1848" s="282"/>
      <c r="E1848" s="834"/>
      <c r="F1848" s="291"/>
    </row>
    <row r="1849" spans="1:6" s="246" customFormat="1" x14ac:dyDescent="0.2">
      <c r="A1849" s="272"/>
      <c r="B1849" s="760" t="s">
        <v>2742</v>
      </c>
      <c r="C1849" s="263" t="s">
        <v>119</v>
      </c>
      <c r="D1849" s="282">
        <v>1</v>
      </c>
      <c r="E1849" s="833"/>
      <c r="F1849" s="278">
        <f>+E1849*D1849</f>
        <v>0</v>
      </c>
    </row>
    <row r="1850" spans="1:6" s="246" customFormat="1" ht="15" x14ac:dyDescent="0.25">
      <c r="A1850" s="272"/>
      <c r="B1850" s="760" t="s">
        <v>2743</v>
      </c>
      <c r="C1850" s="263"/>
      <c r="D1850" s="282"/>
      <c r="E1850" s="834"/>
      <c r="F1850" s="291"/>
    </row>
    <row r="1851" spans="1:6" s="246" customFormat="1" x14ac:dyDescent="0.2">
      <c r="A1851" s="272"/>
      <c r="B1851" s="760" t="s">
        <v>2740</v>
      </c>
      <c r="C1851" s="263" t="s">
        <v>119</v>
      </c>
      <c r="D1851" s="282">
        <v>1</v>
      </c>
      <c r="E1851" s="833"/>
      <c r="F1851" s="278">
        <f>+E1851*D1851</f>
        <v>0</v>
      </c>
    </row>
    <row r="1852" spans="1:6" s="246" customFormat="1" ht="15" x14ac:dyDescent="0.25">
      <c r="A1852" s="272"/>
      <c r="B1852" s="760" t="s">
        <v>2744</v>
      </c>
      <c r="C1852" s="263"/>
      <c r="D1852" s="282"/>
      <c r="E1852" s="834"/>
      <c r="F1852" s="291"/>
    </row>
    <row r="1853" spans="1:6" s="246" customFormat="1" x14ac:dyDescent="0.2">
      <c r="A1853" s="272"/>
      <c r="B1853" s="760" t="s">
        <v>2740</v>
      </c>
      <c r="C1853" s="263" t="s">
        <v>119</v>
      </c>
      <c r="D1853" s="282">
        <v>1</v>
      </c>
      <c r="E1853" s="833"/>
      <c r="F1853" s="278">
        <f>+E1853*D1853</f>
        <v>0</v>
      </c>
    </row>
    <row r="1854" spans="1:6" s="246" customFormat="1" ht="15" x14ac:dyDescent="0.25">
      <c r="A1854" s="272"/>
      <c r="B1854" s="760"/>
      <c r="C1854" s="263"/>
      <c r="D1854" s="282"/>
      <c r="E1854" s="834"/>
      <c r="F1854" s="291"/>
    </row>
    <row r="1855" spans="1:6" s="246" customFormat="1" ht="52.5" customHeight="1" x14ac:dyDescent="0.25">
      <c r="A1855" s="271">
        <f>MAX($A$7:A1854)+1</f>
        <v>228</v>
      </c>
      <c r="B1855" s="760" t="s">
        <v>2745</v>
      </c>
      <c r="C1855" s="263"/>
      <c r="D1855" s="282"/>
      <c r="E1855" s="834"/>
      <c r="F1855" s="291"/>
    </row>
    <row r="1856" spans="1:6" s="246" customFormat="1" x14ac:dyDescent="0.2">
      <c r="A1856" s="272"/>
      <c r="B1856" s="760" t="s">
        <v>2746</v>
      </c>
      <c r="C1856" s="263" t="s">
        <v>119</v>
      </c>
      <c r="D1856" s="282">
        <v>1</v>
      </c>
      <c r="E1856" s="833"/>
      <c r="F1856" s="278">
        <f>+E1856*D1856</f>
        <v>0</v>
      </c>
    </row>
    <row r="1857" spans="1:6" s="246" customFormat="1" ht="15" x14ac:dyDescent="0.25">
      <c r="A1857" s="272"/>
      <c r="B1857" s="760"/>
      <c r="C1857" s="263"/>
      <c r="D1857" s="282"/>
      <c r="E1857" s="834"/>
      <c r="F1857" s="291"/>
    </row>
    <row r="1858" spans="1:6" s="246" customFormat="1" ht="78.75" customHeight="1" x14ac:dyDescent="0.25">
      <c r="A1858" s="271">
        <f>MAX($A$7:A1857)+1</f>
        <v>229</v>
      </c>
      <c r="B1858" s="760" t="s">
        <v>2747</v>
      </c>
      <c r="C1858" s="263"/>
      <c r="D1858" s="282"/>
      <c r="E1858" s="834"/>
      <c r="F1858" s="291"/>
    </row>
    <row r="1859" spans="1:6" s="246" customFormat="1" x14ac:dyDescent="0.2">
      <c r="A1859" s="272"/>
      <c r="B1859" s="760" t="s">
        <v>1987</v>
      </c>
      <c r="C1859" s="263" t="s">
        <v>119</v>
      </c>
      <c r="D1859" s="282">
        <v>1</v>
      </c>
      <c r="E1859" s="833"/>
      <c r="F1859" s="278">
        <f>+E1859*D1859</f>
        <v>0</v>
      </c>
    </row>
    <row r="1860" spans="1:6" s="246" customFormat="1" ht="15" x14ac:dyDescent="0.25">
      <c r="A1860" s="272"/>
      <c r="B1860" s="760"/>
      <c r="C1860" s="263"/>
      <c r="D1860" s="282"/>
      <c r="E1860" s="834"/>
      <c r="F1860" s="291"/>
    </row>
    <row r="1861" spans="1:6" s="246" customFormat="1" ht="15" x14ac:dyDescent="0.25">
      <c r="A1861" s="271">
        <f>MAX($A$7:A1860)+1</f>
        <v>230</v>
      </c>
      <c r="B1861" s="760" t="s">
        <v>2748</v>
      </c>
      <c r="C1861" s="263"/>
      <c r="D1861" s="282"/>
      <c r="E1861" s="834"/>
      <c r="F1861" s="291"/>
    </row>
    <row r="1862" spans="1:6" s="246" customFormat="1" x14ac:dyDescent="0.2">
      <c r="A1862" s="272"/>
      <c r="B1862" s="760" t="s">
        <v>2749</v>
      </c>
      <c r="C1862" s="263" t="s">
        <v>119</v>
      </c>
      <c r="D1862" s="282">
        <v>1</v>
      </c>
      <c r="E1862" s="833"/>
      <c r="F1862" s="278">
        <f>+E1862*D1862</f>
        <v>0</v>
      </c>
    </row>
    <row r="1863" spans="1:6" s="246" customFormat="1" ht="15" x14ac:dyDescent="0.25">
      <c r="A1863" s="272"/>
      <c r="B1863" s="760"/>
      <c r="C1863" s="263"/>
      <c r="D1863" s="282"/>
      <c r="E1863" s="834"/>
      <c r="F1863" s="291"/>
    </row>
    <row r="1864" spans="1:6" s="246" customFormat="1" ht="79.5" customHeight="1" x14ac:dyDescent="0.25">
      <c r="A1864" s="271">
        <f>MAX($A$7:A1863)+1</f>
        <v>231</v>
      </c>
      <c r="B1864" s="760" t="s">
        <v>2750</v>
      </c>
      <c r="C1864" s="263"/>
      <c r="D1864" s="282"/>
      <c r="E1864" s="834"/>
      <c r="F1864" s="291"/>
    </row>
    <row r="1865" spans="1:6" s="246" customFormat="1" x14ac:dyDescent="0.2">
      <c r="A1865" s="272"/>
      <c r="B1865" s="760" t="s">
        <v>2751</v>
      </c>
      <c r="C1865" s="263" t="s">
        <v>2003</v>
      </c>
      <c r="D1865" s="282">
        <v>4</v>
      </c>
      <c r="E1865" s="833"/>
      <c r="F1865" s="278">
        <f>+E1865*D1865</f>
        <v>0</v>
      </c>
    </row>
    <row r="1866" spans="1:6" s="246" customFormat="1" ht="15" x14ac:dyDescent="0.25">
      <c r="A1866" s="272"/>
      <c r="B1866" s="760"/>
      <c r="C1866" s="263"/>
      <c r="D1866" s="282"/>
      <c r="E1866" s="834"/>
      <c r="F1866" s="291"/>
    </row>
    <row r="1867" spans="1:6" s="246" customFormat="1" ht="15" x14ac:dyDescent="0.25">
      <c r="A1867" s="271">
        <f>MAX($A$7:A1866)+1</f>
        <v>232</v>
      </c>
      <c r="B1867" s="760" t="s">
        <v>2752</v>
      </c>
      <c r="C1867" s="263"/>
      <c r="D1867" s="282"/>
      <c r="E1867" s="834"/>
      <c r="F1867" s="291"/>
    </row>
    <row r="1868" spans="1:6" s="246" customFormat="1" ht="15" x14ac:dyDescent="0.25">
      <c r="A1868" s="272"/>
      <c r="B1868" s="760" t="s">
        <v>2753</v>
      </c>
      <c r="C1868" s="263"/>
      <c r="D1868" s="282"/>
      <c r="E1868" s="834"/>
      <c r="F1868" s="291"/>
    </row>
    <row r="1869" spans="1:6" s="246" customFormat="1" ht="15" x14ac:dyDescent="0.25">
      <c r="A1869" s="272"/>
      <c r="B1869" s="760" t="s">
        <v>2754</v>
      </c>
      <c r="C1869" s="263"/>
      <c r="D1869" s="282"/>
      <c r="E1869" s="834"/>
      <c r="F1869" s="291"/>
    </row>
    <row r="1870" spans="1:6" s="246" customFormat="1" ht="15" x14ac:dyDescent="0.25">
      <c r="A1870" s="272"/>
      <c r="B1870" s="760" t="s">
        <v>2755</v>
      </c>
      <c r="C1870" s="263"/>
      <c r="D1870" s="282"/>
      <c r="E1870" s="834"/>
      <c r="F1870" s="291"/>
    </row>
    <row r="1871" spans="1:6" s="246" customFormat="1" ht="15" x14ac:dyDescent="0.25">
      <c r="A1871" s="272"/>
      <c r="B1871" s="760" t="s">
        <v>2756</v>
      </c>
      <c r="C1871" s="263"/>
      <c r="D1871" s="282"/>
      <c r="E1871" s="834"/>
      <c r="F1871" s="291"/>
    </row>
    <row r="1872" spans="1:6" s="246" customFormat="1" ht="15" x14ac:dyDescent="0.25">
      <c r="A1872" s="272"/>
      <c r="B1872" s="760" t="s">
        <v>2757</v>
      </c>
      <c r="C1872" s="263"/>
      <c r="D1872" s="282"/>
      <c r="E1872" s="834"/>
      <c r="F1872" s="291"/>
    </row>
    <row r="1873" spans="1:6" s="246" customFormat="1" ht="14.25" x14ac:dyDescent="0.2">
      <c r="A1873" s="272"/>
      <c r="B1873" s="760" t="s">
        <v>2758</v>
      </c>
      <c r="C1873" s="263" t="s">
        <v>2195</v>
      </c>
      <c r="D1873" s="282">
        <v>2</v>
      </c>
      <c r="E1873" s="833"/>
      <c r="F1873" s="278">
        <f>+E1873*D1873</f>
        <v>0</v>
      </c>
    </row>
    <row r="1874" spans="1:6" s="246" customFormat="1" ht="15" x14ac:dyDescent="0.25">
      <c r="A1874" s="272"/>
      <c r="B1874" s="760"/>
      <c r="C1874" s="263"/>
      <c r="D1874" s="282"/>
      <c r="E1874" s="834"/>
      <c r="F1874" s="291"/>
    </row>
    <row r="1875" spans="1:6" s="246" customFormat="1" ht="15" x14ac:dyDescent="0.25">
      <c r="A1875" s="271">
        <f>MAX($A$7:A1874)+1</f>
        <v>233</v>
      </c>
      <c r="B1875" s="760" t="s">
        <v>2759</v>
      </c>
      <c r="C1875" s="263"/>
      <c r="D1875" s="282"/>
      <c r="E1875" s="834"/>
      <c r="F1875" s="291"/>
    </row>
    <row r="1876" spans="1:6" s="246" customFormat="1" x14ac:dyDescent="0.2">
      <c r="A1876" s="272"/>
      <c r="B1876" s="760" t="s">
        <v>2760</v>
      </c>
      <c r="C1876" s="263" t="s">
        <v>2003</v>
      </c>
      <c r="D1876" s="282">
        <v>10</v>
      </c>
      <c r="E1876" s="833"/>
      <c r="F1876" s="278">
        <f>+E1876*D1876</f>
        <v>0</v>
      </c>
    </row>
    <row r="1877" spans="1:6" s="246" customFormat="1" ht="15" x14ac:dyDescent="0.25">
      <c r="A1877" s="272"/>
      <c r="B1877" s="760"/>
      <c r="C1877" s="263"/>
      <c r="D1877" s="282"/>
      <c r="E1877" s="834"/>
      <c r="F1877" s="291"/>
    </row>
    <row r="1878" spans="1:6" s="246" customFormat="1" ht="27.75" customHeight="1" x14ac:dyDescent="0.2">
      <c r="A1878" s="271">
        <f>MAX($A$7:A1877)+1</f>
        <v>234</v>
      </c>
      <c r="B1878" s="760" t="s">
        <v>2761</v>
      </c>
      <c r="C1878" s="263" t="s">
        <v>119</v>
      </c>
      <c r="D1878" s="282">
        <v>1</v>
      </c>
      <c r="E1878" s="833"/>
      <c r="F1878" s="278">
        <f>+E1878*D1878</f>
        <v>0</v>
      </c>
    </row>
    <row r="1879" spans="1:6" s="246" customFormat="1" ht="15" x14ac:dyDescent="0.25">
      <c r="A1879" s="272"/>
      <c r="B1879" s="760"/>
      <c r="C1879" s="263"/>
      <c r="D1879" s="282"/>
      <c r="E1879" s="834"/>
      <c r="F1879" s="291"/>
    </row>
    <row r="1880" spans="1:6" s="246" customFormat="1" ht="15" x14ac:dyDescent="0.25">
      <c r="A1880" s="272"/>
      <c r="B1880" s="790" t="s">
        <v>2762</v>
      </c>
      <c r="C1880" s="263"/>
      <c r="D1880" s="282"/>
      <c r="E1880" s="834"/>
      <c r="F1880" s="291"/>
    </row>
    <row r="1881" spans="1:6" s="246" customFormat="1" ht="15" x14ac:dyDescent="0.25">
      <c r="A1881" s="272"/>
      <c r="B1881" s="760"/>
      <c r="C1881" s="263"/>
      <c r="D1881" s="282"/>
      <c r="E1881" s="834"/>
      <c r="F1881" s="291"/>
    </row>
    <row r="1882" spans="1:6" s="246" customFormat="1" ht="95.25" customHeight="1" x14ac:dyDescent="0.25">
      <c r="A1882" s="271">
        <f>MAX($A$7:A1881)+1</f>
        <v>235</v>
      </c>
      <c r="B1882" s="760" t="s">
        <v>2763</v>
      </c>
      <c r="C1882" s="263"/>
      <c r="D1882" s="282"/>
      <c r="E1882" s="834"/>
      <c r="F1882" s="291"/>
    </row>
    <row r="1883" spans="1:6" s="246" customFormat="1" x14ac:dyDescent="0.2">
      <c r="A1883" s="272"/>
      <c r="B1883" s="760" t="s">
        <v>2764</v>
      </c>
      <c r="C1883" s="263" t="s">
        <v>119</v>
      </c>
      <c r="D1883" s="282">
        <v>2</v>
      </c>
      <c r="E1883" s="833"/>
      <c r="F1883" s="278">
        <f>+E1883*D1883</f>
        <v>0</v>
      </c>
    </row>
    <row r="1884" spans="1:6" s="246" customFormat="1" ht="15" x14ac:dyDescent="0.25">
      <c r="A1884" s="272"/>
      <c r="B1884" s="760"/>
      <c r="C1884" s="263"/>
      <c r="D1884" s="282"/>
      <c r="E1884" s="834"/>
      <c r="F1884" s="291"/>
    </row>
    <row r="1885" spans="1:6" s="246" customFormat="1" ht="39.75" customHeight="1" x14ac:dyDescent="0.25">
      <c r="A1885" s="271">
        <f>MAX($A$7:A1884)+1</f>
        <v>236</v>
      </c>
      <c r="B1885" s="760" t="s">
        <v>2765</v>
      </c>
      <c r="C1885" s="263"/>
      <c r="D1885" s="282"/>
      <c r="E1885" s="834"/>
      <c r="F1885" s="291"/>
    </row>
    <row r="1886" spans="1:6" s="246" customFormat="1" x14ac:dyDescent="0.2">
      <c r="A1886" s="272"/>
      <c r="B1886" s="760" t="s">
        <v>2766</v>
      </c>
      <c r="C1886" s="263" t="s">
        <v>119</v>
      </c>
      <c r="D1886" s="282">
        <v>2</v>
      </c>
      <c r="E1886" s="833"/>
      <c r="F1886" s="278">
        <f>+E1886*D1886</f>
        <v>0</v>
      </c>
    </row>
    <row r="1887" spans="1:6" s="246" customFormat="1" ht="15" x14ac:dyDescent="0.25">
      <c r="A1887" s="272"/>
      <c r="B1887" s="760"/>
      <c r="C1887" s="263"/>
      <c r="D1887" s="282"/>
      <c r="E1887" s="834"/>
      <c r="F1887" s="291"/>
    </row>
    <row r="1888" spans="1:6" s="246" customFormat="1" ht="52.5" customHeight="1" x14ac:dyDescent="0.25">
      <c r="A1888" s="271">
        <f>MAX($A$7:A1887)+1</f>
        <v>237</v>
      </c>
      <c r="B1888" s="760" t="s">
        <v>2767</v>
      </c>
      <c r="C1888" s="263"/>
      <c r="D1888" s="282"/>
      <c r="E1888" s="834"/>
      <c r="F1888" s="291"/>
    </row>
    <row r="1889" spans="1:6" s="246" customFormat="1" x14ac:dyDescent="0.2">
      <c r="A1889" s="272"/>
      <c r="B1889" s="760" t="s">
        <v>2768</v>
      </c>
      <c r="C1889" s="263" t="s">
        <v>2769</v>
      </c>
      <c r="D1889" s="282">
        <v>1</v>
      </c>
      <c r="E1889" s="833"/>
      <c r="F1889" s="278">
        <f>+E1889*D1889</f>
        <v>0</v>
      </c>
    </row>
    <row r="1890" spans="1:6" s="246" customFormat="1" x14ac:dyDescent="0.2">
      <c r="A1890" s="272"/>
      <c r="B1890" s="760" t="s">
        <v>1987</v>
      </c>
      <c r="C1890" s="263" t="s">
        <v>119</v>
      </c>
      <c r="D1890" s="282">
        <v>2</v>
      </c>
      <c r="E1890" s="833"/>
      <c r="F1890" s="278">
        <f>+E1890*D1890</f>
        <v>0</v>
      </c>
    </row>
    <row r="1891" spans="1:6" s="246" customFormat="1" ht="15" x14ac:dyDescent="0.25">
      <c r="A1891" s="272"/>
      <c r="B1891" s="760"/>
      <c r="C1891" s="263"/>
      <c r="D1891" s="282"/>
      <c r="E1891" s="834"/>
      <c r="F1891" s="291"/>
    </row>
    <row r="1892" spans="1:6" s="246" customFormat="1" ht="81" customHeight="1" x14ac:dyDescent="0.25">
      <c r="A1892" s="271">
        <f>MAX($A$7:A1891)+1</f>
        <v>238</v>
      </c>
      <c r="B1892" s="760" t="s">
        <v>2770</v>
      </c>
      <c r="C1892" s="263"/>
      <c r="D1892" s="282"/>
      <c r="E1892" s="834"/>
      <c r="F1892" s="291"/>
    </row>
    <row r="1893" spans="1:6" s="246" customFormat="1" x14ac:dyDescent="0.2">
      <c r="A1893" s="272"/>
      <c r="B1893" s="760" t="s">
        <v>2771</v>
      </c>
      <c r="C1893" s="263" t="s">
        <v>2003</v>
      </c>
      <c r="D1893" s="282">
        <v>16</v>
      </c>
      <c r="E1893" s="833"/>
      <c r="F1893" s="278">
        <f>+E1893*D1893</f>
        <v>0</v>
      </c>
    </row>
    <row r="1894" spans="1:6" s="246" customFormat="1" x14ac:dyDescent="0.2">
      <c r="A1894" s="272"/>
      <c r="B1894" s="760" t="s">
        <v>2772</v>
      </c>
      <c r="C1894" s="263" t="s">
        <v>2003</v>
      </c>
      <c r="D1894" s="282">
        <v>20</v>
      </c>
      <c r="E1894" s="833"/>
      <c r="F1894" s="278">
        <f>+E1894*D1894</f>
        <v>0</v>
      </c>
    </row>
    <row r="1895" spans="1:6" s="246" customFormat="1" ht="15" x14ac:dyDescent="0.25">
      <c r="A1895" s="272"/>
      <c r="B1895" s="760"/>
      <c r="C1895" s="263"/>
      <c r="D1895" s="282"/>
      <c r="E1895" s="834"/>
      <c r="F1895" s="291"/>
    </row>
    <row r="1896" spans="1:6" s="246" customFormat="1" ht="26.25" customHeight="1" x14ac:dyDescent="0.25">
      <c r="A1896" s="271">
        <f>MAX($A$7:A1895)+1</f>
        <v>239</v>
      </c>
      <c r="B1896" s="760" t="s">
        <v>2773</v>
      </c>
      <c r="C1896" s="263"/>
      <c r="D1896" s="282"/>
      <c r="E1896" s="834"/>
      <c r="F1896" s="291"/>
    </row>
    <row r="1897" spans="1:6" s="246" customFormat="1" ht="15" x14ac:dyDescent="0.25">
      <c r="A1897" s="272"/>
      <c r="B1897" s="760" t="s">
        <v>2774</v>
      </c>
      <c r="C1897" s="263"/>
      <c r="D1897" s="282"/>
      <c r="E1897" s="834"/>
      <c r="F1897" s="291"/>
    </row>
    <row r="1898" spans="1:6" s="246" customFormat="1" x14ac:dyDescent="0.2">
      <c r="A1898" s="272"/>
      <c r="B1898" s="760" t="s">
        <v>2775</v>
      </c>
      <c r="C1898" s="263" t="s">
        <v>119</v>
      </c>
      <c r="D1898" s="282">
        <v>2</v>
      </c>
      <c r="E1898" s="833"/>
      <c r="F1898" s="278">
        <f>+E1898*D1898</f>
        <v>0</v>
      </c>
    </row>
    <row r="1899" spans="1:6" s="246" customFormat="1" ht="15" x14ac:dyDescent="0.25">
      <c r="A1899" s="272"/>
      <c r="B1899" s="760"/>
      <c r="C1899" s="263"/>
      <c r="D1899" s="282"/>
      <c r="E1899" s="834"/>
      <c r="F1899" s="291"/>
    </row>
    <row r="1900" spans="1:6" s="246" customFormat="1" x14ac:dyDescent="0.2">
      <c r="A1900" s="271">
        <f>MAX($A$7:A1899)+1</f>
        <v>240</v>
      </c>
      <c r="B1900" s="760" t="s">
        <v>2776</v>
      </c>
      <c r="C1900" s="263" t="s">
        <v>119</v>
      </c>
      <c r="D1900" s="282">
        <v>2</v>
      </c>
      <c r="E1900" s="833"/>
      <c r="F1900" s="278">
        <f>+E1900*D1900</f>
        <v>0</v>
      </c>
    </row>
    <row r="1901" spans="1:6" s="246" customFormat="1" ht="15" x14ac:dyDescent="0.25">
      <c r="A1901" s="272"/>
      <c r="B1901" s="760"/>
      <c r="C1901" s="263"/>
      <c r="D1901" s="282"/>
      <c r="E1901" s="834"/>
      <c r="F1901" s="291"/>
    </row>
    <row r="1902" spans="1:6" s="246" customFormat="1" ht="53.25" customHeight="1" x14ac:dyDescent="0.25">
      <c r="A1902" s="271">
        <f>MAX($A$7:A1901)+1</f>
        <v>241</v>
      </c>
      <c r="B1902" s="760" t="s">
        <v>2777</v>
      </c>
      <c r="C1902" s="263"/>
      <c r="D1902" s="282"/>
      <c r="E1902" s="834"/>
      <c r="F1902" s="291"/>
    </row>
    <row r="1903" spans="1:6" s="246" customFormat="1" x14ac:dyDescent="0.2">
      <c r="A1903" s="272"/>
      <c r="B1903" s="760"/>
      <c r="C1903" s="263" t="s">
        <v>1825</v>
      </c>
      <c r="D1903" s="282">
        <v>1</v>
      </c>
      <c r="E1903" s="833"/>
      <c r="F1903" s="278">
        <f>+E1903*D1903</f>
        <v>0</v>
      </c>
    </row>
    <row r="1904" spans="1:6" s="246" customFormat="1" ht="15" x14ac:dyDescent="0.25">
      <c r="A1904" s="272"/>
      <c r="B1904" s="760"/>
      <c r="C1904" s="263"/>
      <c r="D1904" s="282"/>
      <c r="E1904" s="834"/>
      <c r="F1904" s="291"/>
    </row>
    <row r="1905" spans="1:6" s="246" customFormat="1" ht="41.25" customHeight="1" x14ac:dyDescent="0.25">
      <c r="A1905" s="271">
        <f>MAX($A$7:A1904)+1</f>
        <v>242</v>
      </c>
      <c r="B1905" s="760" t="s">
        <v>2778</v>
      </c>
      <c r="C1905" s="263"/>
      <c r="D1905" s="282"/>
      <c r="E1905" s="834"/>
      <c r="F1905" s="291"/>
    </row>
    <row r="1906" spans="1:6" s="246" customFormat="1" x14ac:dyDescent="0.2">
      <c r="A1906" s="237"/>
      <c r="B1906" s="261"/>
      <c r="C1906" s="263" t="s">
        <v>0</v>
      </c>
      <c r="D1906" s="282">
        <v>2</v>
      </c>
      <c r="E1906" s="833"/>
      <c r="F1906" s="278">
        <f>+E1906*D1906</f>
        <v>0</v>
      </c>
    </row>
    <row r="1907" spans="1:6" s="264" customFormat="1" x14ac:dyDescent="0.2">
      <c r="A1907" s="273"/>
      <c r="B1907" s="802"/>
      <c r="C1907" s="273"/>
      <c r="D1907" s="285"/>
      <c r="E1907" s="293"/>
      <c r="F1907" s="293"/>
    </row>
    <row r="1908" spans="1:6" s="264" customFormat="1" ht="13.5" thickBot="1" x14ac:dyDescent="0.25">
      <c r="A1908" s="309"/>
      <c r="B1908" s="803" t="s">
        <v>2782</v>
      </c>
      <c r="C1908" s="309"/>
      <c r="D1908" s="310"/>
      <c r="E1908" s="311"/>
      <c r="F1908" s="311">
        <f>SUM(F1803:F1907)</f>
        <v>0</v>
      </c>
    </row>
    <row r="1909" spans="1:6" s="264" customFormat="1" ht="13.5" thickTop="1" x14ac:dyDescent="0.2">
      <c r="A1909" s="273"/>
      <c r="B1909" s="802"/>
      <c r="C1909" s="273"/>
      <c r="D1909" s="285"/>
      <c r="E1909" s="293"/>
      <c r="F1909" s="293"/>
    </row>
    <row r="1910" spans="1:6" s="264" customFormat="1" x14ac:dyDescent="0.2">
      <c r="A1910" s="273"/>
      <c r="B1910" s="802"/>
      <c r="C1910" s="273"/>
      <c r="D1910" s="285"/>
      <c r="E1910" s="293"/>
      <c r="F1910" s="293"/>
    </row>
    <row r="1911" spans="1:6" s="264" customFormat="1" x14ac:dyDescent="0.2">
      <c r="A1911" s="273"/>
      <c r="B1911" s="802"/>
      <c r="C1911" s="273"/>
      <c r="D1911" s="285"/>
      <c r="E1911" s="293"/>
      <c r="F1911" s="293"/>
    </row>
    <row r="1912" spans="1:6" s="264" customFormat="1" x14ac:dyDescent="0.2">
      <c r="A1912" s="273"/>
      <c r="B1912" s="802"/>
      <c r="C1912" s="273"/>
      <c r="D1912" s="285"/>
      <c r="E1912" s="293"/>
      <c r="F1912" s="293"/>
    </row>
    <row r="1913" spans="1:6" s="264" customFormat="1" x14ac:dyDescent="0.2">
      <c r="A1913" s="273"/>
      <c r="B1913" s="802"/>
      <c r="C1913" s="273"/>
      <c r="D1913" s="285"/>
      <c r="E1913" s="293"/>
      <c r="F1913" s="293"/>
    </row>
    <row r="1914" spans="1:6" s="264" customFormat="1" x14ac:dyDescent="0.2">
      <c r="A1914" s="273"/>
      <c r="B1914" s="802"/>
      <c r="C1914" s="273"/>
      <c r="D1914" s="285"/>
      <c r="E1914" s="293"/>
      <c r="F1914" s="293"/>
    </row>
    <row r="1915" spans="1:6" s="264" customFormat="1" x14ac:dyDescent="0.2">
      <c r="A1915" s="273"/>
      <c r="B1915" s="802"/>
      <c r="C1915" s="273"/>
      <c r="D1915" s="285"/>
      <c r="E1915" s="293"/>
      <c r="F1915" s="293"/>
    </row>
    <row r="1916" spans="1:6" s="264" customFormat="1" x14ac:dyDescent="0.2">
      <c r="A1916" s="273"/>
      <c r="B1916" s="802"/>
      <c r="C1916" s="273"/>
      <c r="D1916" s="285"/>
      <c r="E1916" s="293"/>
      <c r="F1916" s="293"/>
    </row>
    <row r="1917" spans="1:6" s="264" customFormat="1" x14ac:dyDescent="0.2">
      <c r="A1917" s="273"/>
      <c r="B1917" s="802"/>
      <c r="C1917" s="273"/>
      <c r="D1917" s="285"/>
      <c r="E1917" s="293"/>
      <c r="F1917" s="293"/>
    </row>
    <row r="1918" spans="1:6" s="264" customFormat="1" x14ac:dyDescent="0.2">
      <c r="A1918" s="273"/>
      <c r="B1918" s="802"/>
      <c r="C1918" s="273"/>
      <c r="D1918" s="285"/>
      <c r="E1918" s="293"/>
      <c r="F1918" s="293"/>
    </row>
    <row r="1919" spans="1:6" s="264" customFormat="1" x14ac:dyDescent="0.2">
      <c r="A1919" s="273"/>
      <c r="B1919" s="802"/>
      <c r="C1919" s="273"/>
      <c r="D1919" s="285"/>
      <c r="E1919" s="293"/>
      <c r="F1919" s="293"/>
    </row>
    <row r="1920" spans="1:6" s="264" customFormat="1" x14ac:dyDescent="0.2">
      <c r="A1920" s="273"/>
      <c r="B1920" s="802"/>
      <c r="C1920" s="273"/>
      <c r="D1920" s="285"/>
      <c r="E1920" s="293"/>
      <c r="F1920" s="293"/>
    </row>
    <row r="1921" spans="1:6" s="264" customFormat="1" x14ac:dyDescent="0.2">
      <c r="A1921" s="273"/>
      <c r="B1921" s="802"/>
      <c r="C1921" s="273"/>
      <c r="D1921" s="285"/>
      <c r="E1921" s="293"/>
      <c r="F1921" s="293"/>
    </row>
    <row r="1922" spans="1:6" s="265" customFormat="1" x14ac:dyDescent="0.2">
      <c r="A1922" s="274"/>
      <c r="B1922" s="804"/>
      <c r="C1922" s="274"/>
      <c r="D1922" s="286"/>
      <c r="E1922" s="294"/>
      <c r="F1922" s="294"/>
    </row>
    <row r="1923" spans="1:6" x14ac:dyDescent="0.2">
      <c r="C1923" s="266"/>
      <c r="D1923" s="287"/>
      <c r="E1923" s="295"/>
      <c r="F1923" s="295"/>
    </row>
    <row r="1924" spans="1:6" x14ac:dyDescent="0.2">
      <c r="C1924" s="266"/>
      <c r="D1924" s="287"/>
      <c r="E1924" s="295"/>
      <c r="F1924" s="295"/>
    </row>
    <row r="1925" spans="1:6" x14ac:dyDescent="0.2">
      <c r="C1925" s="266"/>
      <c r="D1925" s="287"/>
      <c r="E1925" s="295"/>
      <c r="F1925" s="295"/>
    </row>
    <row r="1926" spans="1:6" x14ac:dyDescent="0.2">
      <c r="C1926" s="266"/>
      <c r="D1926" s="287"/>
      <c r="E1926" s="295"/>
      <c r="F1926" s="295"/>
    </row>
    <row r="1927" spans="1:6" x14ac:dyDescent="0.2">
      <c r="C1927" s="266"/>
      <c r="D1927" s="287"/>
      <c r="E1927" s="295"/>
      <c r="F1927" s="295"/>
    </row>
    <row r="1928" spans="1:6" x14ac:dyDescent="0.2">
      <c r="C1928" s="266"/>
      <c r="D1928" s="287"/>
      <c r="E1928" s="295"/>
      <c r="F1928" s="295"/>
    </row>
    <row r="1929" spans="1:6" x14ac:dyDescent="0.2">
      <c r="C1929" s="266"/>
      <c r="D1929" s="287"/>
      <c r="E1929" s="295"/>
      <c r="F1929" s="295"/>
    </row>
    <row r="1930" spans="1:6" x14ac:dyDescent="0.2">
      <c r="C1930" s="266"/>
      <c r="D1930" s="287"/>
      <c r="E1930" s="295"/>
      <c r="F1930" s="295"/>
    </row>
    <row r="1931" spans="1:6" x14ac:dyDescent="0.2">
      <c r="C1931" s="266"/>
      <c r="D1931" s="287"/>
      <c r="E1931" s="295"/>
      <c r="F1931" s="295"/>
    </row>
    <row r="1932" spans="1:6" x14ac:dyDescent="0.2">
      <c r="C1932" s="266"/>
      <c r="D1932" s="287"/>
      <c r="E1932" s="295"/>
      <c r="F1932" s="295"/>
    </row>
    <row r="1933" spans="1:6" x14ac:dyDescent="0.2">
      <c r="C1933" s="266"/>
      <c r="D1933" s="287"/>
      <c r="E1933" s="295"/>
      <c r="F1933" s="295"/>
    </row>
    <row r="1934" spans="1:6" x14ac:dyDescent="0.2">
      <c r="C1934" s="266"/>
      <c r="D1934" s="287"/>
      <c r="E1934" s="295"/>
      <c r="F1934" s="295"/>
    </row>
    <row r="1935" spans="1:6" x14ac:dyDescent="0.2">
      <c r="C1935" s="266"/>
      <c r="D1935" s="287"/>
      <c r="E1935" s="295"/>
      <c r="F1935" s="295"/>
    </row>
    <row r="1936" spans="1:6" x14ac:dyDescent="0.2">
      <c r="C1936" s="266"/>
      <c r="D1936" s="287"/>
      <c r="E1936" s="295"/>
      <c r="F1936" s="295"/>
    </row>
    <row r="1937" spans="3:6" x14ac:dyDescent="0.2">
      <c r="C1937" s="266"/>
      <c r="D1937" s="287"/>
      <c r="E1937" s="295"/>
      <c r="F1937" s="295"/>
    </row>
    <row r="1938" spans="3:6" x14ac:dyDescent="0.2">
      <c r="C1938" s="266"/>
      <c r="D1938" s="287"/>
      <c r="E1938" s="295"/>
      <c r="F1938" s="295"/>
    </row>
    <row r="1939" spans="3:6" x14ac:dyDescent="0.2">
      <c r="C1939" s="266"/>
      <c r="D1939" s="287"/>
      <c r="E1939" s="295"/>
      <c r="F1939" s="295"/>
    </row>
    <row r="1940" spans="3:6" x14ac:dyDescent="0.2">
      <c r="C1940" s="266"/>
      <c r="D1940" s="287"/>
      <c r="E1940" s="295"/>
      <c r="F1940" s="295"/>
    </row>
    <row r="1941" spans="3:6" x14ac:dyDescent="0.2">
      <c r="C1941" s="266"/>
      <c r="D1941" s="287"/>
      <c r="E1941" s="295"/>
      <c r="F1941" s="295"/>
    </row>
    <row r="1942" spans="3:6" x14ac:dyDescent="0.2">
      <c r="C1942" s="266"/>
      <c r="D1942" s="287"/>
      <c r="E1942" s="295"/>
      <c r="F1942" s="295"/>
    </row>
    <row r="1943" spans="3:6" x14ac:dyDescent="0.2">
      <c r="C1943" s="266"/>
      <c r="D1943" s="287"/>
      <c r="E1943" s="295"/>
      <c r="F1943" s="295"/>
    </row>
    <row r="1944" spans="3:6" x14ac:dyDescent="0.2">
      <c r="C1944" s="266"/>
      <c r="D1944" s="287"/>
      <c r="E1944" s="295"/>
      <c r="F1944" s="295"/>
    </row>
    <row r="1945" spans="3:6" x14ac:dyDescent="0.2">
      <c r="C1945" s="266"/>
      <c r="D1945" s="287"/>
      <c r="E1945" s="295"/>
      <c r="F1945" s="295"/>
    </row>
    <row r="1946" spans="3:6" x14ac:dyDescent="0.2">
      <c r="C1946" s="266"/>
      <c r="D1946" s="287"/>
      <c r="E1946" s="295"/>
      <c r="F1946" s="295"/>
    </row>
    <row r="1947" spans="3:6" x14ac:dyDescent="0.2">
      <c r="C1947" s="266"/>
      <c r="D1947" s="287"/>
      <c r="E1947" s="295"/>
      <c r="F1947" s="295"/>
    </row>
    <row r="1948" spans="3:6" x14ac:dyDescent="0.2">
      <c r="C1948" s="266"/>
      <c r="D1948" s="287"/>
      <c r="E1948" s="295"/>
      <c r="F1948" s="295"/>
    </row>
    <row r="1949" spans="3:6" x14ac:dyDescent="0.2">
      <c r="C1949" s="266"/>
      <c r="D1949" s="287"/>
      <c r="E1949" s="295"/>
      <c r="F1949" s="295"/>
    </row>
    <row r="1950" spans="3:6" x14ac:dyDescent="0.2">
      <c r="C1950" s="266"/>
      <c r="D1950" s="287"/>
      <c r="E1950" s="295"/>
      <c r="F1950" s="295"/>
    </row>
    <row r="1951" spans="3:6" x14ac:dyDescent="0.2">
      <c r="C1951" s="266"/>
      <c r="D1951" s="287"/>
      <c r="E1951" s="295"/>
      <c r="F1951" s="295"/>
    </row>
    <row r="1952" spans="3:6" x14ac:dyDescent="0.2">
      <c r="C1952" s="266"/>
      <c r="D1952" s="287"/>
      <c r="E1952" s="295"/>
      <c r="F1952" s="295"/>
    </row>
    <row r="1953" spans="3:6" x14ac:dyDescent="0.2">
      <c r="C1953" s="266"/>
      <c r="D1953" s="287"/>
      <c r="E1953" s="295"/>
      <c r="F1953" s="295"/>
    </row>
    <row r="1954" spans="3:6" x14ac:dyDescent="0.2">
      <c r="C1954" s="266"/>
      <c r="D1954" s="287"/>
      <c r="E1954" s="295"/>
      <c r="F1954" s="295"/>
    </row>
    <row r="1955" spans="3:6" x14ac:dyDescent="0.2">
      <c r="C1955" s="266"/>
      <c r="D1955" s="287"/>
      <c r="E1955" s="295"/>
      <c r="F1955" s="295"/>
    </row>
    <row r="1956" spans="3:6" x14ac:dyDescent="0.2">
      <c r="C1956" s="266"/>
      <c r="D1956" s="287"/>
      <c r="E1956" s="295"/>
      <c r="F1956" s="295"/>
    </row>
    <row r="1957" spans="3:6" x14ac:dyDescent="0.2">
      <c r="C1957" s="266"/>
      <c r="D1957" s="287"/>
      <c r="E1957" s="295"/>
      <c r="F1957" s="295"/>
    </row>
    <row r="1958" spans="3:6" x14ac:dyDescent="0.2">
      <c r="C1958" s="266"/>
      <c r="D1958" s="287"/>
      <c r="E1958" s="295"/>
      <c r="F1958" s="295"/>
    </row>
    <row r="1959" spans="3:6" x14ac:dyDescent="0.2">
      <c r="C1959" s="266"/>
      <c r="D1959" s="287"/>
      <c r="E1959" s="295"/>
      <c r="F1959" s="295"/>
    </row>
    <row r="1960" spans="3:6" x14ac:dyDescent="0.2">
      <c r="C1960" s="266"/>
      <c r="D1960" s="287"/>
      <c r="E1960" s="295"/>
      <c r="F1960" s="295"/>
    </row>
    <row r="1961" spans="3:6" x14ac:dyDescent="0.2">
      <c r="C1961" s="266"/>
      <c r="D1961" s="287"/>
      <c r="E1961" s="295"/>
      <c r="F1961" s="295"/>
    </row>
    <row r="1962" spans="3:6" x14ac:dyDescent="0.2">
      <c r="C1962" s="266"/>
      <c r="D1962" s="287"/>
      <c r="E1962" s="295"/>
      <c r="F1962" s="295"/>
    </row>
    <row r="1963" spans="3:6" x14ac:dyDescent="0.2">
      <c r="C1963" s="266"/>
      <c r="D1963" s="287"/>
      <c r="E1963" s="295"/>
      <c r="F1963" s="295"/>
    </row>
    <row r="1964" spans="3:6" x14ac:dyDescent="0.2">
      <c r="C1964" s="266"/>
      <c r="D1964" s="287"/>
      <c r="E1964" s="295"/>
      <c r="F1964" s="295"/>
    </row>
    <row r="1965" spans="3:6" x14ac:dyDescent="0.2">
      <c r="C1965" s="266"/>
      <c r="D1965" s="287"/>
      <c r="E1965" s="295"/>
      <c r="F1965" s="295"/>
    </row>
    <row r="1966" spans="3:6" x14ac:dyDescent="0.2">
      <c r="C1966" s="266"/>
      <c r="D1966" s="287"/>
      <c r="E1966" s="295"/>
      <c r="F1966" s="295"/>
    </row>
    <row r="1967" spans="3:6" x14ac:dyDescent="0.2">
      <c r="C1967" s="266"/>
      <c r="D1967" s="287"/>
      <c r="E1967" s="295"/>
      <c r="F1967" s="295"/>
    </row>
    <row r="1968" spans="3:6" x14ac:dyDescent="0.2">
      <c r="C1968" s="266"/>
      <c r="D1968" s="287"/>
      <c r="E1968" s="295"/>
      <c r="F1968" s="295"/>
    </row>
    <row r="1969" spans="3:6" x14ac:dyDescent="0.2">
      <c r="C1969" s="266"/>
      <c r="D1969" s="287"/>
      <c r="E1969" s="295"/>
      <c r="F1969" s="295"/>
    </row>
    <row r="1970" spans="3:6" x14ac:dyDescent="0.2">
      <c r="C1970" s="266"/>
      <c r="D1970" s="287"/>
      <c r="E1970" s="295"/>
      <c r="F1970" s="295"/>
    </row>
    <row r="1971" spans="3:6" x14ac:dyDescent="0.2">
      <c r="C1971" s="266"/>
      <c r="D1971" s="287"/>
      <c r="E1971" s="295"/>
      <c r="F1971" s="295"/>
    </row>
    <row r="1972" spans="3:6" x14ac:dyDescent="0.2">
      <c r="C1972" s="266"/>
      <c r="D1972" s="287"/>
      <c r="E1972" s="295"/>
      <c r="F1972" s="295"/>
    </row>
    <row r="1973" spans="3:6" x14ac:dyDescent="0.2">
      <c r="C1973" s="266"/>
      <c r="D1973" s="287"/>
      <c r="E1973" s="295"/>
      <c r="F1973" s="295"/>
    </row>
    <row r="1974" spans="3:6" x14ac:dyDescent="0.2">
      <c r="C1974" s="266"/>
      <c r="D1974" s="287"/>
      <c r="E1974" s="295"/>
      <c r="F1974" s="295"/>
    </row>
    <row r="1975" spans="3:6" x14ac:dyDescent="0.2">
      <c r="C1975" s="266"/>
      <c r="D1975" s="287"/>
      <c r="E1975" s="295"/>
      <c r="F1975" s="295"/>
    </row>
    <row r="1976" spans="3:6" x14ac:dyDescent="0.2">
      <c r="C1976" s="266"/>
      <c r="D1976" s="287"/>
      <c r="E1976" s="295"/>
      <c r="F1976" s="295"/>
    </row>
    <row r="1977" spans="3:6" x14ac:dyDescent="0.2">
      <c r="C1977" s="266"/>
      <c r="D1977" s="287"/>
      <c r="E1977" s="295"/>
      <c r="F1977" s="295"/>
    </row>
    <row r="1978" spans="3:6" x14ac:dyDescent="0.2">
      <c r="C1978" s="266"/>
      <c r="D1978" s="287"/>
      <c r="E1978" s="295"/>
      <c r="F1978" s="295"/>
    </row>
    <row r="1979" spans="3:6" x14ac:dyDescent="0.2">
      <c r="C1979" s="266"/>
      <c r="D1979" s="287"/>
      <c r="E1979" s="295"/>
      <c r="F1979" s="295"/>
    </row>
    <row r="1980" spans="3:6" x14ac:dyDescent="0.2">
      <c r="C1980" s="266"/>
      <c r="D1980" s="287"/>
      <c r="E1980" s="295"/>
      <c r="F1980" s="295"/>
    </row>
    <row r="1981" spans="3:6" x14ac:dyDescent="0.2">
      <c r="C1981" s="266"/>
      <c r="D1981" s="287"/>
      <c r="E1981" s="295"/>
      <c r="F1981" s="295"/>
    </row>
    <row r="1982" spans="3:6" x14ac:dyDescent="0.2">
      <c r="C1982" s="266"/>
      <c r="D1982" s="287"/>
      <c r="E1982" s="295"/>
      <c r="F1982" s="295"/>
    </row>
    <row r="1983" spans="3:6" x14ac:dyDescent="0.2">
      <c r="C1983" s="266"/>
      <c r="D1983" s="287"/>
      <c r="E1983" s="295"/>
      <c r="F1983" s="295"/>
    </row>
    <row r="1984" spans="3:6" x14ac:dyDescent="0.2">
      <c r="C1984" s="266"/>
      <c r="D1984" s="287"/>
      <c r="E1984" s="295"/>
      <c r="F1984" s="295"/>
    </row>
    <row r="1985" spans="3:6" x14ac:dyDescent="0.2">
      <c r="C1985" s="266"/>
      <c r="D1985" s="287"/>
      <c r="E1985" s="295"/>
      <c r="F1985" s="295"/>
    </row>
    <row r="1986" spans="3:6" x14ac:dyDescent="0.2">
      <c r="C1986" s="266"/>
      <c r="D1986" s="287"/>
      <c r="E1986" s="295"/>
      <c r="F1986" s="295"/>
    </row>
    <row r="1987" spans="3:6" x14ac:dyDescent="0.2">
      <c r="C1987" s="266"/>
      <c r="D1987" s="287"/>
      <c r="E1987" s="295"/>
      <c r="F1987" s="295"/>
    </row>
    <row r="1988" spans="3:6" x14ac:dyDescent="0.2">
      <c r="C1988" s="266"/>
      <c r="D1988" s="287"/>
      <c r="E1988" s="295"/>
      <c r="F1988" s="295"/>
    </row>
    <row r="1989" spans="3:6" x14ac:dyDescent="0.2">
      <c r="C1989" s="266"/>
      <c r="D1989" s="287"/>
      <c r="E1989" s="295"/>
      <c r="F1989" s="295"/>
    </row>
    <row r="1990" spans="3:6" x14ac:dyDescent="0.2">
      <c r="C1990" s="266"/>
      <c r="D1990" s="287"/>
      <c r="E1990" s="295"/>
      <c r="F1990" s="295"/>
    </row>
    <row r="1991" spans="3:6" x14ac:dyDescent="0.2">
      <c r="C1991" s="266"/>
      <c r="D1991" s="287"/>
      <c r="E1991" s="295"/>
      <c r="F1991" s="295"/>
    </row>
    <row r="1992" spans="3:6" x14ac:dyDescent="0.2">
      <c r="C1992" s="266"/>
      <c r="D1992" s="287"/>
      <c r="E1992" s="295"/>
      <c r="F1992" s="295"/>
    </row>
    <row r="1993" spans="3:6" x14ac:dyDescent="0.2">
      <c r="C1993" s="266"/>
      <c r="D1993" s="287"/>
      <c r="E1993" s="295"/>
      <c r="F1993" s="295"/>
    </row>
    <row r="1994" spans="3:6" x14ac:dyDescent="0.2">
      <c r="C1994" s="266"/>
      <c r="D1994" s="287"/>
      <c r="E1994" s="295"/>
      <c r="F1994" s="295"/>
    </row>
    <row r="1995" spans="3:6" x14ac:dyDescent="0.2">
      <c r="C1995" s="266"/>
      <c r="D1995" s="287"/>
      <c r="E1995" s="295"/>
      <c r="F1995" s="295"/>
    </row>
    <row r="1996" spans="3:6" x14ac:dyDescent="0.2">
      <c r="C1996" s="266"/>
      <c r="D1996" s="287"/>
      <c r="E1996" s="295"/>
      <c r="F1996" s="295"/>
    </row>
    <row r="1997" spans="3:6" x14ac:dyDescent="0.2">
      <c r="C1997" s="266"/>
      <c r="D1997" s="287"/>
      <c r="E1997" s="295"/>
      <c r="F1997" s="295"/>
    </row>
    <row r="1998" spans="3:6" x14ac:dyDescent="0.2">
      <c r="C1998" s="266"/>
      <c r="D1998" s="287"/>
      <c r="E1998" s="295"/>
      <c r="F1998" s="295"/>
    </row>
    <row r="1999" spans="3:6" x14ac:dyDescent="0.2">
      <c r="C1999" s="266"/>
      <c r="D1999" s="287"/>
      <c r="E1999" s="295"/>
      <c r="F1999" s="295"/>
    </row>
    <row r="2000" spans="3:6" x14ac:dyDescent="0.2">
      <c r="C2000" s="266"/>
      <c r="D2000" s="287"/>
      <c r="E2000" s="295"/>
      <c r="F2000" s="295"/>
    </row>
    <row r="2001" spans="3:6" x14ac:dyDescent="0.2">
      <c r="C2001" s="266"/>
      <c r="D2001" s="287"/>
      <c r="E2001" s="295"/>
      <c r="F2001" s="295"/>
    </row>
    <row r="2002" spans="3:6" x14ac:dyDescent="0.2">
      <c r="C2002" s="266"/>
      <c r="D2002" s="287"/>
      <c r="E2002" s="295"/>
      <c r="F2002" s="295"/>
    </row>
    <row r="2003" spans="3:6" x14ac:dyDescent="0.2">
      <c r="C2003" s="266"/>
      <c r="D2003" s="287"/>
      <c r="E2003" s="295"/>
      <c r="F2003" s="295"/>
    </row>
    <row r="2004" spans="3:6" x14ac:dyDescent="0.2">
      <c r="C2004" s="266"/>
      <c r="D2004" s="287"/>
      <c r="E2004" s="295"/>
      <c r="F2004" s="295"/>
    </row>
    <row r="2005" spans="3:6" x14ac:dyDescent="0.2">
      <c r="C2005" s="266"/>
      <c r="D2005" s="287"/>
      <c r="E2005" s="295"/>
      <c r="F2005" s="295"/>
    </row>
    <row r="2006" spans="3:6" x14ac:dyDescent="0.2">
      <c r="C2006" s="266"/>
      <c r="D2006" s="287"/>
      <c r="E2006" s="295"/>
      <c r="F2006" s="295"/>
    </row>
    <row r="2007" spans="3:6" x14ac:dyDescent="0.2">
      <c r="C2007" s="266"/>
      <c r="D2007" s="287"/>
      <c r="E2007" s="295"/>
      <c r="F2007" s="295"/>
    </row>
    <row r="2008" spans="3:6" x14ac:dyDescent="0.2">
      <c r="C2008" s="266"/>
      <c r="D2008" s="287"/>
      <c r="E2008" s="295"/>
      <c r="F2008" s="295"/>
    </row>
    <row r="2009" spans="3:6" x14ac:dyDescent="0.2">
      <c r="C2009" s="266"/>
      <c r="D2009" s="287"/>
      <c r="E2009" s="295"/>
      <c r="F2009" s="295"/>
    </row>
    <row r="2010" spans="3:6" x14ac:dyDescent="0.2">
      <c r="C2010" s="266"/>
      <c r="D2010" s="287"/>
      <c r="E2010" s="295"/>
      <c r="F2010" s="295"/>
    </row>
    <row r="2011" spans="3:6" x14ac:dyDescent="0.2">
      <c r="C2011" s="266"/>
      <c r="D2011" s="287"/>
      <c r="E2011" s="295"/>
      <c r="F2011" s="295"/>
    </row>
    <row r="2012" spans="3:6" x14ac:dyDescent="0.2">
      <c r="C2012" s="266"/>
      <c r="D2012" s="287"/>
      <c r="E2012" s="295"/>
      <c r="F2012" s="295"/>
    </row>
    <row r="2013" spans="3:6" x14ac:dyDescent="0.2">
      <c r="C2013" s="266"/>
      <c r="D2013" s="287"/>
      <c r="E2013" s="295"/>
      <c r="F2013" s="295"/>
    </row>
    <row r="2014" spans="3:6" x14ac:dyDescent="0.2">
      <c r="C2014" s="266"/>
      <c r="D2014" s="287"/>
      <c r="E2014" s="295"/>
      <c r="F2014" s="295"/>
    </row>
    <row r="2015" spans="3:6" x14ac:dyDescent="0.2">
      <c r="C2015" s="266"/>
      <c r="D2015" s="287"/>
      <c r="E2015" s="295"/>
      <c r="F2015" s="295"/>
    </row>
    <row r="2016" spans="3:6" x14ac:dyDescent="0.2">
      <c r="C2016" s="266"/>
      <c r="D2016" s="287"/>
      <c r="E2016" s="295"/>
      <c r="F2016" s="295"/>
    </row>
    <row r="2017" spans="3:6" x14ac:dyDescent="0.2">
      <c r="C2017" s="266"/>
      <c r="D2017" s="287"/>
      <c r="E2017" s="295"/>
      <c r="F2017" s="295"/>
    </row>
    <row r="2018" spans="3:6" x14ac:dyDescent="0.2">
      <c r="C2018" s="266"/>
      <c r="D2018" s="287"/>
      <c r="E2018" s="295"/>
      <c r="F2018" s="295"/>
    </row>
    <row r="2019" spans="3:6" x14ac:dyDescent="0.2">
      <c r="C2019" s="266"/>
      <c r="D2019" s="287"/>
      <c r="E2019" s="295"/>
      <c r="F2019" s="295"/>
    </row>
    <row r="2020" spans="3:6" x14ac:dyDescent="0.2">
      <c r="C2020" s="266"/>
      <c r="D2020" s="287"/>
      <c r="E2020" s="295"/>
      <c r="F2020" s="295"/>
    </row>
    <row r="2021" spans="3:6" x14ac:dyDescent="0.2">
      <c r="C2021" s="266"/>
      <c r="D2021" s="287"/>
      <c r="E2021" s="295"/>
      <c r="F2021" s="295"/>
    </row>
    <row r="2022" spans="3:6" x14ac:dyDescent="0.2">
      <c r="C2022" s="266"/>
      <c r="D2022" s="287"/>
      <c r="E2022" s="295"/>
      <c r="F2022" s="295"/>
    </row>
    <row r="2023" spans="3:6" x14ac:dyDescent="0.2">
      <c r="C2023" s="266"/>
      <c r="D2023" s="287"/>
      <c r="E2023" s="295"/>
      <c r="F2023" s="295"/>
    </row>
    <row r="2024" spans="3:6" x14ac:dyDescent="0.2">
      <c r="C2024" s="266"/>
      <c r="D2024" s="287"/>
      <c r="E2024" s="295"/>
      <c r="F2024" s="295"/>
    </row>
    <row r="2025" spans="3:6" x14ac:dyDescent="0.2">
      <c r="C2025" s="266"/>
      <c r="D2025" s="287"/>
      <c r="E2025" s="295"/>
      <c r="F2025" s="295"/>
    </row>
    <row r="2026" spans="3:6" x14ac:dyDescent="0.2">
      <c r="C2026" s="266"/>
      <c r="D2026" s="287"/>
      <c r="E2026" s="295"/>
      <c r="F2026" s="295"/>
    </row>
    <row r="2027" spans="3:6" x14ac:dyDescent="0.2">
      <c r="C2027" s="266"/>
      <c r="D2027" s="287"/>
      <c r="E2027" s="295"/>
      <c r="F2027" s="295"/>
    </row>
    <row r="2028" spans="3:6" x14ac:dyDescent="0.2">
      <c r="C2028" s="266"/>
      <c r="D2028" s="287"/>
      <c r="E2028" s="295"/>
      <c r="F2028" s="295"/>
    </row>
    <row r="2029" spans="3:6" x14ac:dyDescent="0.2">
      <c r="C2029" s="266"/>
      <c r="D2029" s="287"/>
      <c r="E2029" s="295"/>
      <c r="F2029" s="295"/>
    </row>
    <row r="2030" spans="3:6" x14ac:dyDescent="0.2">
      <c r="C2030" s="266"/>
      <c r="D2030" s="287"/>
      <c r="E2030" s="295"/>
      <c r="F2030" s="295"/>
    </row>
    <row r="2031" spans="3:6" x14ac:dyDescent="0.2">
      <c r="C2031" s="266"/>
      <c r="D2031" s="287"/>
      <c r="E2031" s="295"/>
      <c r="F2031" s="295"/>
    </row>
    <row r="2032" spans="3:6" x14ac:dyDescent="0.2">
      <c r="C2032" s="266"/>
      <c r="D2032" s="287"/>
      <c r="E2032" s="295"/>
      <c r="F2032" s="295"/>
    </row>
    <row r="2033" spans="3:6" x14ac:dyDescent="0.2">
      <c r="C2033" s="266"/>
      <c r="D2033" s="287"/>
      <c r="E2033" s="295"/>
      <c r="F2033" s="295"/>
    </row>
    <row r="2034" spans="3:6" x14ac:dyDescent="0.2">
      <c r="C2034" s="266"/>
      <c r="D2034" s="287"/>
      <c r="E2034" s="295"/>
      <c r="F2034" s="295"/>
    </row>
    <row r="2035" spans="3:6" x14ac:dyDescent="0.2">
      <c r="C2035" s="266"/>
      <c r="D2035" s="287"/>
      <c r="E2035" s="295"/>
      <c r="F2035" s="295"/>
    </row>
    <row r="2036" spans="3:6" x14ac:dyDescent="0.2">
      <c r="C2036" s="266"/>
      <c r="D2036" s="287"/>
      <c r="E2036" s="295"/>
      <c r="F2036" s="295"/>
    </row>
    <row r="2037" spans="3:6" x14ac:dyDescent="0.2">
      <c r="C2037" s="266"/>
      <c r="D2037" s="287"/>
      <c r="E2037" s="295"/>
      <c r="F2037" s="295"/>
    </row>
    <row r="2038" spans="3:6" x14ac:dyDescent="0.2">
      <c r="C2038" s="266"/>
      <c r="D2038" s="287"/>
      <c r="E2038" s="295"/>
      <c r="F2038" s="295"/>
    </row>
    <row r="2039" spans="3:6" x14ac:dyDescent="0.2">
      <c r="C2039" s="266"/>
      <c r="D2039" s="287"/>
      <c r="E2039" s="295"/>
      <c r="F2039" s="295"/>
    </row>
    <row r="2040" spans="3:6" x14ac:dyDescent="0.2">
      <c r="C2040" s="266"/>
      <c r="D2040" s="287"/>
      <c r="E2040" s="295"/>
      <c r="F2040" s="295"/>
    </row>
    <row r="2041" spans="3:6" x14ac:dyDescent="0.2">
      <c r="C2041" s="266"/>
      <c r="D2041" s="287"/>
      <c r="E2041" s="295"/>
      <c r="F2041" s="295"/>
    </row>
    <row r="2042" spans="3:6" x14ac:dyDescent="0.2">
      <c r="C2042" s="266"/>
      <c r="D2042" s="287"/>
      <c r="E2042" s="295"/>
      <c r="F2042" s="295"/>
    </row>
    <row r="2043" spans="3:6" x14ac:dyDescent="0.2">
      <c r="C2043" s="266"/>
      <c r="D2043" s="287"/>
      <c r="E2043" s="295"/>
      <c r="F2043" s="295"/>
    </row>
    <row r="2044" spans="3:6" x14ac:dyDescent="0.2">
      <c r="C2044" s="266"/>
      <c r="D2044" s="287"/>
      <c r="E2044" s="295"/>
      <c r="F2044" s="295"/>
    </row>
    <row r="2045" spans="3:6" x14ac:dyDescent="0.2">
      <c r="C2045" s="266"/>
      <c r="D2045" s="287"/>
      <c r="E2045" s="295"/>
      <c r="F2045" s="295"/>
    </row>
    <row r="2046" spans="3:6" x14ac:dyDescent="0.2">
      <c r="C2046" s="266"/>
      <c r="D2046" s="287"/>
      <c r="E2046" s="295"/>
      <c r="F2046" s="295"/>
    </row>
    <row r="2047" spans="3:6" x14ac:dyDescent="0.2">
      <c r="C2047" s="266"/>
      <c r="D2047" s="287"/>
      <c r="E2047" s="295"/>
      <c r="F2047" s="295"/>
    </row>
    <row r="2048" spans="3:6" x14ac:dyDescent="0.2">
      <c r="C2048" s="266"/>
      <c r="D2048" s="287"/>
      <c r="E2048" s="295"/>
      <c r="F2048" s="295"/>
    </row>
    <row r="2049" spans="3:6" x14ac:dyDescent="0.2">
      <c r="C2049" s="266"/>
      <c r="D2049" s="287"/>
      <c r="E2049" s="295"/>
      <c r="F2049" s="295"/>
    </row>
    <row r="2050" spans="3:6" x14ac:dyDescent="0.2">
      <c r="C2050" s="266"/>
      <c r="D2050" s="287"/>
      <c r="E2050" s="295"/>
      <c r="F2050" s="295"/>
    </row>
    <row r="2051" spans="3:6" x14ac:dyDescent="0.2">
      <c r="C2051" s="266"/>
      <c r="D2051" s="287"/>
      <c r="E2051" s="295"/>
      <c r="F2051" s="295"/>
    </row>
    <row r="2052" spans="3:6" x14ac:dyDescent="0.2">
      <c r="C2052" s="266"/>
      <c r="D2052" s="287"/>
      <c r="E2052" s="295"/>
      <c r="F2052" s="295"/>
    </row>
    <row r="2053" spans="3:6" x14ac:dyDescent="0.2">
      <c r="C2053" s="266"/>
      <c r="D2053" s="287"/>
      <c r="E2053" s="295"/>
      <c r="F2053" s="295"/>
    </row>
    <row r="2054" spans="3:6" x14ac:dyDescent="0.2">
      <c r="C2054" s="266"/>
      <c r="D2054" s="287"/>
      <c r="E2054" s="295"/>
      <c r="F2054" s="295"/>
    </row>
    <row r="2055" spans="3:6" x14ac:dyDescent="0.2">
      <c r="C2055" s="266"/>
      <c r="D2055" s="287"/>
      <c r="E2055" s="295"/>
      <c r="F2055" s="295"/>
    </row>
    <row r="2056" spans="3:6" x14ac:dyDescent="0.2">
      <c r="C2056" s="266"/>
      <c r="D2056" s="287"/>
      <c r="E2056" s="295"/>
      <c r="F2056" s="295"/>
    </row>
    <row r="2057" spans="3:6" x14ac:dyDescent="0.2">
      <c r="C2057" s="266"/>
      <c r="D2057" s="287"/>
      <c r="E2057" s="295"/>
      <c r="F2057" s="295"/>
    </row>
    <row r="2058" spans="3:6" x14ac:dyDescent="0.2">
      <c r="C2058" s="266"/>
      <c r="D2058" s="287"/>
      <c r="E2058" s="295"/>
      <c r="F2058" s="295"/>
    </row>
    <row r="2059" spans="3:6" x14ac:dyDescent="0.2">
      <c r="C2059" s="266"/>
      <c r="D2059" s="287"/>
      <c r="E2059" s="295"/>
      <c r="F2059" s="295"/>
    </row>
    <row r="2060" spans="3:6" x14ac:dyDescent="0.2">
      <c r="C2060" s="266"/>
      <c r="D2060" s="287"/>
      <c r="E2060" s="295"/>
      <c r="F2060" s="295"/>
    </row>
    <row r="2061" spans="3:6" x14ac:dyDescent="0.2">
      <c r="C2061" s="266"/>
      <c r="D2061" s="287"/>
      <c r="E2061" s="295"/>
      <c r="F2061" s="295"/>
    </row>
    <row r="2062" spans="3:6" x14ac:dyDescent="0.2">
      <c r="C2062" s="266"/>
      <c r="D2062" s="287"/>
      <c r="E2062" s="295"/>
      <c r="F2062" s="295"/>
    </row>
    <row r="2063" spans="3:6" x14ac:dyDescent="0.2">
      <c r="C2063" s="266"/>
      <c r="D2063" s="287"/>
      <c r="E2063" s="295"/>
      <c r="F2063" s="295"/>
    </row>
    <row r="2064" spans="3:6" x14ac:dyDescent="0.2">
      <c r="C2064" s="266"/>
      <c r="D2064" s="287"/>
      <c r="E2064" s="295"/>
      <c r="F2064" s="295"/>
    </row>
    <row r="2065" spans="3:6" x14ac:dyDescent="0.2">
      <c r="C2065" s="266"/>
      <c r="D2065" s="287"/>
      <c r="E2065" s="295"/>
      <c r="F2065" s="295"/>
    </row>
    <row r="2066" spans="3:6" x14ac:dyDescent="0.2">
      <c r="C2066" s="266"/>
      <c r="D2066" s="287"/>
      <c r="E2066" s="295"/>
      <c r="F2066" s="295"/>
    </row>
    <row r="2067" spans="3:6" x14ac:dyDescent="0.2">
      <c r="C2067" s="266"/>
      <c r="D2067" s="287"/>
      <c r="E2067" s="295"/>
      <c r="F2067" s="295"/>
    </row>
    <row r="2068" spans="3:6" x14ac:dyDescent="0.2">
      <c r="C2068" s="266"/>
      <c r="D2068" s="287"/>
      <c r="E2068" s="295"/>
      <c r="F2068" s="295"/>
    </row>
    <row r="2069" spans="3:6" x14ac:dyDescent="0.2">
      <c r="C2069" s="266"/>
      <c r="D2069" s="287"/>
      <c r="E2069" s="295"/>
      <c r="F2069" s="295"/>
    </row>
    <row r="2070" spans="3:6" x14ac:dyDescent="0.2">
      <c r="C2070" s="266"/>
      <c r="D2070" s="287"/>
      <c r="E2070" s="295"/>
      <c r="F2070" s="295"/>
    </row>
    <row r="2071" spans="3:6" x14ac:dyDescent="0.2">
      <c r="C2071" s="266"/>
      <c r="D2071" s="287"/>
      <c r="E2071" s="295"/>
      <c r="F2071" s="295"/>
    </row>
    <row r="2072" spans="3:6" x14ac:dyDescent="0.2">
      <c r="C2072" s="266"/>
      <c r="D2072" s="287"/>
      <c r="E2072" s="295"/>
      <c r="F2072" s="295"/>
    </row>
    <row r="2073" spans="3:6" x14ac:dyDescent="0.2">
      <c r="C2073" s="266"/>
      <c r="D2073" s="287"/>
      <c r="E2073" s="295"/>
      <c r="F2073" s="295"/>
    </row>
    <row r="2074" spans="3:6" x14ac:dyDescent="0.2">
      <c r="C2074" s="266"/>
      <c r="D2074" s="287"/>
      <c r="E2074" s="295"/>
      <c r="F2074" s="295"/>
    </row>
    <row r="2075" spans="3:6" x14ac:dyDescent="0.2">
      <c r="C2075" s="266"/>
      <c r="D2075" s="287"/>
      <c r="E2075" s="295"/>
      <c r="F2075" s="295"/>
    </row>
    <row r="2076" spans="3:6" x14ac:dyDescent="0.2">
      <c r="C2076" s="266"/>
      <c r="D2076" s="287"/>
      <c r="E2076" s="295"/>
      <c r="F2076" s="295"/>
    </row>
    <row r="2077" spans="3:6" x14ac:dyDescent="0.2">
      <c r="C2077" s="266"/>
      <c r="D2077" s="287"/>
      <c r="E2077" s="295"/>
      <c r="F2077" s="295"/>
    </row>
    <row r="2078" spans="3:6" x14ac:dyDescent="0.2">
      <c r="C2078" s="266"/>
      <c r="D2078" s="287"/>
      <c r="E2078" s="295"/>
      <c r="F2078" s="295"/>
    </row>
    <row r="2079" spans="3:6" x14ac:dyDescent="0.2">
      <c r="C2079" s="266"/>
      <c r="D2079" s="287"/>
      <c r="E2079" s="295"/>
      <c r="F2079" s="295"/>
    </row>
    <row r="2080" spans="3:6" x14ac:dyDescent="0.2">
      <c r="C2080" s="266"/>
      <c r="D2080" s="287"/>
      <c r="E2080" s="295"/>
      <c r="F2080" s="295"/>
    </row>
    <row r="2081" spans="3:6" x14ac:dyDescent="0.2">
      <c r="C2081" s="266"/>
      <c r="D2081" s="287"/>
      <c r="E2081" s="295"/>
      <c r="F2081" s="295"/>
    </row>
    <row r="2082" spans="3:6" x14ac:dyDescent="0.2">
      <c r="C2082" s="266"/>
      <c r="D2082" s="287"/>
      <c r="E2082" s="295"/>
      <c r="F2082" s="295"/>
    </row>
    <row r="2083" spans="3:6" x14ac:dyDescent="0.2">
      <c r="C2083" s="266"/>
      <c r="D2083" s="287"/>
      <c r="E2083" s="295"/>
      <c r="F2083" s="295"/>
    </row>
    <row r="2084" spans="3:6" x14ac:dyDescent="0.2">
      <c r="C2084" s="266"/>
      <c r="D2084" s="287"/>
      <c r="E2084" s="295"/>
      <c r="F2084" s="295"/>
    </row>
    <row r="2085" spans="3:6" x14ac:dyDescent="0.2">
      <c r="C2085" s="266"/>
      <c r="D2085" s="287"/>
      <c r="E2085" s="295"/>
      <c r="F2085" s="295"/>
    </row>
    <row r="2086" spans="3:6" x14ac:dyDescent="0.2">
      <c r="C2086" s="266"/>
      <c r="D2086" s="287"/>
      <c r="E2086" s="295"/>
      <c r="F2086" s="295"/>
    </row>
    <row r="2087" spans="3:6" x14ac:dyDescent="0.2">
      <c r="C2087" s="266"/>
      <c r="D2087" s="287"/>
      <c r="E2087" s="295"/>
      <c r="F2087" s="295"/>
    </row>
    <row r="2088" spans="3:6" x14ac:dyDescent="0.2">
      <c r="C2088" s="266"/>
      <c r="D2088" s="287"/>
      <c r="E2088" s="295"/>
      <c r="F2088" s="295"/>
    </row>
    <row r="2089" spans="3:6" x14ac:dyDescent="0.2">
      <c r="C2089" s="266"/>
      <c r="D2089" s="287"/>
      <c r="E2089" s="295"/>
      <c r="F2089" s="295"/>
    </row>
    <row r="2090" spans="3:6" x14ac:dyDescent="0.2">
      <c r="C2090" s="266"/>
      <c r="D2090" s="287"/>
      <c r="E2090" s="295"/>
      <c r="F2090" s="295"/>
    </row>
    <row r="2091" spans="3:6" x14ac:dyDescent="0.2">
      <c r="C2091" s="266"/>
      <c r="D2091" s="287"/>
      <c r="E2091" s="295"/>
      <c r="F2091" s="295"/>
    </row>
    <row r="2092" spans="3:6" x14ac:dyDescent="0.2">
      <c r="C2092" s="266"/>
      <c r="D2092" s="287"/>
      <c r="E2092" s="295"/>
      <c r="F2092" s="295"/>
    </row>
    <row r="2093" spans="3:6" x14ac:dyDescent="0.2">
      <c r="C2093" s="266"/>
      <c r="D2093" s="287"/>
      <c r="E2093" s="295"/>
      <c r="F2093" s="295"/>
    </row>
    <row r="2094" spans="3:6" x14ac:dyDescent="0.2">
      <c r="C2094" s="266"/>
      <c r="D2094" s="287"/>
      <c r="E2094" s="295"/>
      <c r="F2094" s="295"/>
    </row>
    <row r="2095" spans="3:6" x14ac:dyDescent="0.2">
      <c r="C2095" s="266"/>
      <c r="D2095" s="287"/>
      <c r="E2095" s="295"/>
      <c r="F2095" s="295"/>
    </row>
    <row r="2096" spans="3:6" x14ac:dyDescent="0.2">
      <c r="C2096" s="266"/>
      <c r="D2096" s="287"/>
      <c r="E2096" s="295"/>
      <c r="F2096" s="295"/>
    </row>
    <row r="2097" spans="3:6" x14ac:dyDescent="0.2">
      <c r="C2097" s="266"/>
      <c r="D2097" s="287"/>
      <c r="E2097" s="295"/>
      <c r="F2097" s="295"/>
    </row>
    <row r="2098" spans="3:6" x14ac:dyDescent="0.2">
      <c r="C2098" s="266"/>
      <c r="D2098" s="287"/>
      <c r="E2098" s="295"/>
      <c r="F2098" s="295"/>
    </row>
    <row r="2099" spans="3:6" x14ac:dyDescent="0.2">
      <c r="C2099" s="266"/>
      <c r="D2099" s="287"/>
      <c r="E2099" s="295"/>
      <c r="F2099" s="295"/>
    </row>
    <row r="2100" spans="3:6" x14ac:dyDescent="0.2">
      <c r="C2100" s="266"/>
      <c r="D2100" s="287"/>
      <c r="E2100" s="295"/>
      <c r="F2100" s="295"/>
    </row>
    <row r="2101" spans="3:6" x14ac:dyDescent="0.2">
      <c r="C2101" s="266"/>
      <c r="D2101" s="287"/>
      <c r="E2101" s="295"/>
      <c r="F2101" s="295"/>
    </row>
    <row r="2102" spans="3:6" x14ac:dyDescent="0.2">
      <c r="C2102" s="266"/>
      <c r="D2102" s="287"/>
      <c r="E2102" s="295"/>
      <c r="F2102" s="295"/>
    </row>
    <row r="2103" spans="3:6" x14ac:dyDescent="0.2">
      <c r="C2103" s="266"/>
      <c r="D2103" s="287"/>
      <c r="E2103" s="295"/>
      <c r="F2103" s="295"/>
    </row>
    <row r="2104" spans="3:6" x14ac:dyDescent="0.2">
      <c r="C2104" s="266"/>
      <c r="D2104" s="287"/>
      <c r="E2104" s="295"/>
      <c r="F2104" s="295"/>
    </row>
    <row r="2105" spans="3:6" x14ac:dyDescent="0.2">
      <c r="C2105" s="266"/>
      <c r="D2105" s="287"/>
      <c r="E2105" s="295"/>
      <c r="F2105" s="295"/>
    </row>
    <row r="2106" spans="3:6" x14ac:dyDescent="0.2">
      <c r="C2106" s="266"/>
      <c r="D2106" s="287"/>
      <c r="E2106" s="295"/>
      <c r="F2106" s="295"/>
    </row>
    <row r="2107" spans="3:6" x14ac:dyDescent="0.2">
      <c r="C2107" s="266"/>
      <c r="D2107" s="287"/>
      <c r="E2107" s="295"/>
      <c r="F2107" s="295"/>
    </row>
    <row r="2108" spans="3:6" x14ac:dyDescent="0.2">
      <c r="C2108" s="266"/>
      <c r="D2108" s="287"/>
      <c r="E2108" s="295"/>
      <c r="F2108" s="295"/>
    </row>
    <row r="2109" spans="3:6" x14ac:dyDescent="0.2">
      <c r="C2109" s="266"/>
      <c r="D2109" s="287"/>
      <c r="E2109" s="295"/>
      <c r="F2109" s="295"/>
    </row>
    <row r="2110" spans="3:6" x14ac:dyDescent="0.2">
      <c r="C2110" s="266"/>
      <c r="D2110" s="287"/>
      <c r="E2110" s="295"/>
      <c r="F2110" s="295"/>
    </row>
    <row r="2111" spans="3:6" x14ac:dyDescent="0.2">
      <c r="C2111" s="266"/>
      <c r="D2111" s="287"/>
      <c r="E2111" s="295"/>
      <c r="F2111" s="295"/>
    </row>
    <row r="2112" spans="3:6" x14ac:dyDescent="0.2">
      <c r="C2112" s="266"/>
      <c r="D2112" s="287"/>
      <c r="E2112" s="295"/>
      <c r="F2112" s="295"/>
    </row>
    <row r="2113" spans="3:6" x14ac:dyDescent="0.2">
      <c r="C2113" s="266"/>
      <c r="D2113" s="287"/>
      <c r="E2113" s="295"/>
      <c r="F2113" s="295"/>
    </row>
    <row r="2114" spans="3:6" x14ac:dyDescent="0.2">
      <c r="C2114" s="266"/>
      <c r="D2114" s="287"/>
      <c r="E2114" s="295"/>
      <c r="F2114" s="295"/>
    </row>
    <row r="2115" spans="3:6" x14ac:dyDescent="0.2">
      <c r="C2115" s="266"/>
      <c r="D2115" s="287"/>
      <c r="E2115" s="295"/>
      <c r="F2115" s="295"/>
    </row>
    <row r="2116" spans="3:6" x14ac:dyDescent="0.2">
      <c r="C2116" s="266"/>
      <c r="D2116" s="287"/>
      <c r="E2116" s="295"/>
      <c r="F2116" s="295"/>
    </row>
    <row r="2117" spans="3:6" x14ac:dyDescent="0.2">
      <c r="C2117" s="266"/>
      <c r="D2117" s="287"/>
      <c r="E2117" s="295"/>
      <c r="F2117" s="295"/>
    </row>
    <row r="2118" spans="3:6" x14ac:dyDescent="0.2">
      <c r="C2118" s="266"/>
      <c r="D2118" s="287"/>
      <c r="E2118" s="295"/>
      <c r="F2118" s="295"/>
    </row>
    <row r="2119" spans="3:6" x14ac:dyDescent="0.2">
      <c r="C2119" s="266"/>
      <c r="D2119" s="287"/>
      <c r="E2119" s="295"/>
      <c r="F2119" s="295"/>
    </row>
    <row r="2120" spans="3:6" x14ac:dyDescent="0.2">
      <c r="C2120" s="266"/>
      <c r="D2120" s="287"/>
      <c r="E2120" s="295"/>
      <c r="F2120" s="295"/>
    </row>
    <row r="2121" spans="3:6" x14ac:dyDescent="0.2">
      <c r="C2121" s="266"/>
      <c r="D2121" s="287"/>
      <c r="E2121" s="295"/>
      <c r="F2121" s="295"/>
    </row>
    <row r="2122" spans="3:6" x14ac:dyDescent="0.2">
      <c r="C2122" s="266"/>
      <c r="D2122" s="287"/>
      <c r="E2122" s="295"/>
      <c r="F2122" s="295"/>
    </row>
    <row r="2123" spans="3:6" x14ac:dyDescent="0.2">
      <c r="C2123" s="266"/>
      <c r="D2123" s="287"/>
      <c r="E2123" s="295"/>
      <c r="F2123" s="295"/>
    </row>
    <row r="2124" spans="3:6" x14ac:dyDescent="0.2">
      <c r="C2124" s="266"/>
      <c r="D2124" s="287"/>
      <c r="E2124" s="295"/>
      <c r="F2124" s="295"/>
    </row>
    <row r="2125" spans="3:6" x14ac:dyDescent="0.2">
      <c r="C2125" s="266"/>
      <c r="D2125" s="287"/>
      <c r="E2125" s="295"/>
      <c r="F2125" s="295"/>
    </row>
    <row r="2126" spans="3:6" x14ac:dyDescent="0.2">
      <c r="C2126" s="266"/>
      <c r="D2126" s="287"/>
      <c r="E2126" s="295"/>
      <c r="F2126" s="295"/>
    </row>
    <row r="2127" spans="3:6" x14ac:dyDescent="0.2">
      <c r="C2127" s="266"/>
      <c r="D2127" s="287"/>
      <c r="E2127" s="295"/>
      <c r="F2127" s="295"/>
    </row>
    <row r="2128" spans="3:6" x14ac:dyDescent="0.2">
      <c r="C2128" s="266"/>
      <c r="D2128" s="287"/>
      <c r="E2128" s="295"/>
      <c r="F2128" s="295"/>
    </row>
    <row r="2129" spans="3:6" x14ac:dyDescent="0.2">
      <c r="C2129" s="266"/>
      <c r="D2129" s="287"/>
      <c r="E2129" s="295"/>
      <c r="F2129" s="295"/>
    </row>
    <row r="2130" spans="3:6" x14ac:dyDescent="0.2">
      <c r="C2130" s="266"/>
      <c r="D2130" s="287"/>
      <c r="E2130" s="295"/>
      <c r="F2130" s="295"/>
    </row>
    <row r="2131" spans="3:6" x14ac:dyDescent="0.2">
      <c r="C2131" s="266"/>
      <c r="D2131" s="287"/>
      <c r="E2131" s="295"/>
      <c r="F2131" s="295"/>
    </row>
    <row r="2132" spans="3:6" x14ac:dyDescent="0.2">
      <c r="C2132" s="266"/>
      <c r="D2132" s="287"/>
      <c r="E2132" s="295"/>
      <c r="F2132" s="295"/>
    </row>
    <row r="2133" spans="3:6" x14ac:dyDescent="0.2">
      <c r="C2133" s="266"/>
      <c r="D2133" s="287"/>
      <c r="E2133" s="295"/>
      <c r="F2133" s="295"/>
    </row>
    <row r="2134" spans="3:6" x14ac:dyDescent="0.2">
      <c r="C2134" s="266"/>
      <c r="D2134" s="287"/>
      <c r="E2134" s="295"/>
      <c r="F2134" s="295"/>
    </row>
    <row r="2135" spans="3:6" x14ac:dyDescent="0.2">
      <c r="C2135" s="266"/>
      <c r="D2135" s="287"/>
      <c r="E2135" s="295"/>
      <c r="F2135" s="295"/>
    </row>
    <row r="2136" spans="3:6" x14ac:dyDescent="0.2">
      <c r="C2136" s="266"/>
      <c r="D2136" s="287"/>
      <c r="E2136" s="295"/>
      <c r="F2136" s="295"/>
    </row>
    <row r="2137" spans="3:6" x14ac:dyDescent="0.2">
      <c r="C2137" s="266"/>
      <c r="D2137" s="287"/>
      <c r="E2137" s="295"/>
      <c r="F2137" s="295"/>
    </row>
    <row r="2138" spans="3:6" x14ac:dyDescent="0.2">
      <c r="C2138" s="266"/>
      <c r="D2138" s="287"/>
      <c r="E2138" s="295"/>
      <c r="F2138" s="295"/>
    </row>
    <row r="2139" spans="3:6" x14ac:dyDescent="0.2">
      <c r="C2139" s="266"/>
      <c r="D2139" s="287"/>
      <c r="E2139" s="295"/>
      <c r="F2139" s="295"/>
    </row>
    <row r="2140" spans="3:6" x14ac:dyDescent="0.2">
      <c r="C2140" s="266"/>
      <c r="D2140" s="287"/>
      <c r="E2140" s="295"/>
      <c r="F2140" s="295"/>
    </row>
    <row r="2141" spans="3:6" x14ac:dyDescent="0.2">
      <c r="C2141" s="266"/>
      <c r="D2141" s="287"/>
      <c r="E2141" s="295"/>
      <c r="F2141" s="295"/>
    </row>
    <row r="2142" spans="3:6" x14ac:dyDescent="0.2">
      <c r="C2142" s="266"/>
      <c r="D2142" s="287"/>
      <c r="E2142" s="295"/>
      <c r="F2142" s="295"/>
    </row>
    <row r="2143" spans="3:6" x14ac:dyDescent="0.2">
      <c r="C2143" s="266"/>
      <c r="D2143" s="287"/>
      <c r="E2143" s="295"/>
      <c r="F2143" s="295"/>
    </row>
    <row r="2144" spans="3:6" x14ac:dyDescent="0.2">
      <c r="C2144" s="266"/>
      <c r="D2144" s="287"/>
      <c r="E2144" s="295"/>
      <c r="F2144" s="295"/>
    </row>
    <row r="2145" spans="3:6" x14ac:dyDescent="0.2">
      <c r="C2145" s="266"/>
      <c r="D2145" s="287"/>
      <c r="E2145" s="295"/>
      <c r="F2145" s="295"/>
    </row>
    <row r="2146" spans="3:6" x14ac:dyDescent="0.2">
      <c r="C2146" s="266"/>
      <c r="D2146" s="287"/>
      <c r="E2146" s="295"/>
      <c r="F2146" s="295"/>
    </row>
    <row r="2147" spans="3:6" x14ac:dyDescent="0.2">
      <c r="C2147" s="266"/>
      <c r="D2147" s="287"/>
      <c r="E2147" s="295"/>
      <c r="F2147" s="295"/>
    </row>
    <row r="2148" spans="3:6" ht="409.6" x14ac:dyDescent="0.25">
      <c r="C2148" s="266"/>
      <c r="D2148" s="287"/>
      <c r="E2148" s="295"/>
      <c r="F2148" s="295"/>
    </row>
    <row r="2149" spans="3:6" ht="409.6" x14ac:dyDescent="0.25">
      <c r="C2149" s="266"/>
      <c r="D2149" s="287"/>
      <c r="E2149" s="295"/>
      <c r="F2149" s="295"/>
    </row>
    <row r="2150" spans="3:6" ht="409.6" x14ac:dyDescent="0.25">
      <c r="C2150" s="266"/>
      <c r="D2150" s="287"/>
      <c r="E2150" s="295"/>
      <c r="F2150" s="295"/>
    </row>
    <row r="2151" spans="3:6" ht="409.6" x14ac:dyDescent="0.25">
      <c r="C2151" s="266"/>
      <c r="D2151" s="287"/>
      <c r="E2151" s="295"/>
      <c r="F2151" s="295"/>
    </row>
    <row r="2152" spans="3:6" ht="409.6" x14ac:dyDescent="0.25">
      <c r="C2152" s="266"/>
      <c r="D2152" s="287"/>
      <c r="E2152" s="295"/>
      <c r="F2152" s="295"/>
    </row>
    <row r="2153" spans="3:6" ht="409.6" x14ac:dyDescent="0.25">
      <c r="C2153" s="266"/>
      <c r="D2153" s="287"/>
      <c r="E2153" s="295"/>
      <c r="F2153" s="295"/>
    </row>
    <row r="2154" spans="3:6" ht="409.6" x14ac:dyDescent="0.25">
      <c r="C2154" s="266"/>
      <c r="D2154" s="287"/>
      <c r="E2154" s="295"/>
      <c r="F2154" s="295"/>
    </row>
    <row r="2155" spans="3:6" ht="409.6" x14ac:dyDescent="0.25">
      <c r="C2155" s="266"/>
      <c r="D2155" s="287"/>
      <c r="E2155" s="295"/>
      <c r="F2155" s="295"/>
    </row>
    <row r="2156" spans="3:6" ht="409.6" x14ac:dyDescent="0.25">
      <c r="C2156" s="266"/>
      <c r="D2156" s="287"/>
      <c r="E2156" s="295"/>
      <c r="F2156" s="295"/>
    </row>
    <row r="2157" spans="3:6" ht="409.6" x14ac:dyDescent="0.25">
      <c r="C2157" s="266"/>
      <c r="D2157" s="287"/>
      <c r="E2157" s="295"/>
      <c r="F2157" s="295"/>
    </row>
    <row r="2158" spans="3:6" ht="409.6" x14ac:dyDescent="0.25">
      <c r="C2158" s="266"/>
      <c r="D2158" s="287"/>
      <c r="E2158" s="295"/>
      <c r="F2158" s="295"/>
    </row>
    <row r="2159" spans="3:6" ht="409.6" x14ac:dyDescent="0.25">
      <c r="C2159" s="266"/>
      <c r="D2159" s="287"/>
      <c r="E2159" s="295"/>
      <c r="F2159" s="295"/>
    </row>
    <row r="2160" spans="3:6" ht="409.6" x14ac:dyDescent="0.25">
      <c r="C2160" s="266"/>
      <c r="D2160" s="287"/>
      <c r="E2160" s="295"/>
      <c r="F2160" s="295"/>
    </row>
    <row r="2161" spans="3:6" ht="409.6" x14ac:dyDescent="0.25">
      <c r="C2161" s="266"/>
      <c r="D2161" s="287"/>
      <c r="E2161" s="295"/>
      <c r="F2161" s="295"/>
    </row>
    <row r="2162" spans="3:6" ht="409.6" x14ac:dyDescent="0.25">
      <c r="C2162" s="266"/>
      <c r="D2162" s="287"/>
      <c r="E2162" s="295"/>
      <c r="F2162" s="295"/>
    </row>
    <row r="2163" spans="3:6" ht="409.6" x14ac:dyDescent="0.25">
      <c r="C2163" s="266"/>
      <c r="D2163" s="287"/>
      <c r="E2163" s="295"/>
      <c r="F2163" s="295"/>
    </row>
    <row r="2164" spans="3:6" ht="409.6" x14ac:dyDescent="0.25">
      <c r="C2164" s="266"/>
      <c r="D2164" s="287"/>
      <c r="E2164" s="295"/>
      <c r="F2164" s="295"/>
    </row>
    <row r="2165" spans="3:6" ht="409.6" x14ac:dyDescent="0.25">
      <c r="C2165" s="266"/>
      <c r="D2165" s="287"/>
      <c r="E2165" s="295"/>
      <c r="F2165" s="295"/>
    </row>
    <row r="2166" spans="3:6" ht="409.6" x14ac:dyDescent="0.25">
      <c r="C2166" s="266"/>
      <c r="D2166" s="287"/>
      <c r="E2166" s="295"/>
      <c r="F2166" s="295"/>
    </row>
    <row r="2167" spans="3:6" ht="409.6" x14ac:dyDescent="0.25">
      <c r="C2167" s="266"/>
      <c r="D2167" s="287"/>
      <c r="E2167" s="295"/>
      <c r="F2167" s="295"/>
    </row>
    <row r="2168" spans="3:6" ht="409.6" x14ac:dyDescent="0.25">
      <c r="C2168" s="266"/>
      <c r="D2168" s="287"/>
      <c r="E2168" s="295"/>
      <c r="F2168" s="295"/>
    </row>
    <row r="2169" spans="3:6" ht="409.6" x14ac:dyDescent="0.25">
      <c r="C2169" s="266"/>
      <c r="D2169" s="287"/>
      <c r="E2169" s="295"/>
      <c r="F2169" s="295"/>
    </row>
    <row r="2170" spans="3:6" ht="409.6" x14ac:dyDescent="0.25">
      <c r="C2170" s="266"/>
      <c r="D2170" s="287"/>
      <c r="E2170" s="295"/>
      <c r="F2170" s="295"/>
    </row>
    <row r="2171" spans="3:6" ht="409.6" x14ac:dyDescent="0.25">
      <c r="C2171" s="266"/>
      <c r="D2171" s="287"/>
      <c r="E2171" s="295"/>
      <c r="F2171" s="295"/>
    </row>
    <row r="2172" spans="3:6" ht="409.6" x14ac:dyDescent="0.25">
      <c r="C2172" s="266"/>
      <c r="D2172" s="287"/>
      <c r="E2172" s="295"/>
      <c r="F2172" s="295"/>
    </row>
    <row r="2173" spans="3:6" ht="409.6" x14ac:dyDescent="0.25">
      <c r="C2173" s="266"/>
      <c r="D2173" s="287"/>
      <c r="E2173" s="295"/>
      <c r="F2173" s="295"/>
    </row>
    <row r="2174" spans="3:6" ht="409.6" x14ac:dyDescent="0.25">
      <c r="C2174" s="266"/>
      <c r="D2174" s="287"/>
      <c r="E2174" s="295"/>
      <c r="F2174" s="295"/>
    </row>
    <row r="2175" spans="3:6" ht="409.6" x14ac:dyDescent="0.25">
      <c r="C2175" s="266"/>
      <c r="D2175" s="287"/>
      <c r="E2175" s="295"/>
      <c r="F2175" s="295"/>
    </row>
    <row r="2176" spans="3:6" ht="409.6" x14ac:dyDescent="0.25">
      <c r="C2176" s="266"/>
      <c r="D2176" s="287"/>
      <c r="E2176" s="295"/>
      <c r="F2176" s="295"/>
    </row>
    <row r="2177" spans="3:6" ht="409.6" x14ac:dyDescent="0.25">
      <c r="C2177" s="266"/>
      <c r="D2177" s="287"/>
      <c r="E2177" s="295"/>
      <c r="F2177" s="295"/>
    </row>
    <row r="2178" spans="3:6" ht="409.6" x14ac:dyDescent="0.25">
      <c r="C2178" s="266"/>
      <c r="D2178" s="287"/>
      <c r="E2178" s="295"/>
      <c r="F2178" s="295"/>
    </row>
    <row r="2179" spans="3:6" ht="409.6" x14ac:dyDescent="0.25">
      <c r="C2179" s="266"/>
      <c r="D2179" s="287"/>
      <c r="E2179" s="295"/>
      <c r="F2179" s="295"/>
    </row>
    <row r="2180" spans="3:6" ht="409.6" x14ac:dyDescent="0.25">
      <c r="C2180" s="266"/>
      <c r="D2180" s="287"/>
      <c r="E2180" s="295"/>
      <c r="F2180" s="295"/>
    </row>
    <row r="2181" spans="3:6" ht="409.6" x14ac:dyDescent="0.25">
      <c r="C2181" s="266"/>
      <c r="D2181" s="287"/>
      <c r="E2181" s="295"/>
      <c r="F2181" s="295"/>
    </row>
    <row r="2182" spans="3:6" ht="409.6" x14ac:dyDescent="0.25">
      <c r="C2182" s="266"/>
      <c r="D2182" s="287"/>
      <c r="E2182" s="295"/>
      <c r="F2182" s="295"/>
    </row>
    <row r="2183" spans="3:6" ht="409.6" x14ac:dyDescent="0.25">
      <c r="C2183" s="266"/>
      <c r="D2183" s="287"/>
      <c r="E2183" s="295"/>
      <c r="F2183" s="295"/>
    </row>
    <row r="2184" spans="3:6" ht="409.6" x14ac:dyDescent="0.25">
      <c r="C2184" s="266"/>
      <c r="D2184" s="287"/>
      <c r="E2184" s="295"/>
      <c r="F2184" s="295"/>
    </row>
    <row r="2185" spans="3:6" ht="409.6" x14ac:dyDescent="0.25">
      <c r="C2185" s="266"/>
      <c r="D2185" s="287"/>
      <c r="E2185" s="295"/>
      <c r="F2185" s="295"/>
    </row>
    <row r="2186" spans="3:6" ht="409.6" x14ac:dyDescent="0.25">
      <c r="C2186" s="266"/>
      <c r="D2186" s="287"/>
      <c r="E2186" s="295"/>
      <c r="F2186" s="295"/>
    </row>
    <row r="2187" spans="3:6" ht="409.6" x14ac:dyDescent="0.25">
      <c r="C2187" s="266"/>
      <c r="D2187" s="287"/>
      <c r="E2187" s="295"/>
      <c r="F2187" s="295"/>
    </row>
    <row r="2188" spans="3:6" ht="409.6" x14ac:dyDescent="0.25">
      <c r="C2188" s="266"/>
      <c r="D2188" s="287"/>
      <c r="E2188" s="295"/>
      <c r="F2188" s="295"/>
    </row>
    <row r="2189" spans="3:6" ht="409.6" x14ac:dyDescent="0.25">
      <c r="C2189" s="266"/>
      <c r="D2189" s="287"/>
      <c r="E2189" s="295"/>
      <c r="F2189" s="295"/>
    </row>
    <row r="2190" spans="3:6" ht="409.6" x14ac:dyDescent="0.25">
      <c r="C2190" s="266"/>
      <c r="D2190" s="287"/>
      <c r="E2190" s="295"/>
      <c r="F2190" s="295"/>
    </row>
    <row r="2191" spans="3:6" ht="409.6" x14ac:dyDescent="0.25">
      <c r="C2191" s="266"/>
      <c r="D2191" s="287"/>
      <c r="E2191" s="295"/>
      <c r="F2191" s="295"/>
    </row>
    <row r="2192" spans="3:6" ht="409.6" x14ac:dyDescent="0.25">
      <c r="C2192" s="266"/>
      <c r="D2192" s="287"/>
      <c r="E2192" s="295"/>
      <c r="F2192" s="295"/>
    </row>
    <row r="2193" spans="3:6" ht="409.6" x14ac:dyDescent="0.25">
      <c r="C2193" s="266"/>
      <c r="D2193" s="287"/>
      <c r="E2193" s="295"/>
      <c r="F2193" s="295"/>
    </row>
    <row r="2194" spans="3:6" ht="409.6" x14ac:dyDescent="0.25">
      <c r="C2194" s="266"/>
      <c r="D2194" s="287"/>
      <c r="E2194" s="295"/>
      <c r="F2194" s="295"/>
    </row>
    <row r="2195" spans="3:6" ht="409.6" x14ac:dyDescent="0.25">
      <c r="C2195" s="266"/>
      <c r="D2195" s="287"/>
      <c r="E2195" s="295"/>
      <c r="F2195" s="295"/>
    </row>
    <row r="2196" spans="3:6" ht="409.6" x14ac:dyDescent="0.25">
      <c r="C2196" s="266"/>
      <c r="D2196" s="287"/>
      <c r="E2196" s="295"/>
      <c r="F2196" s="295"/>
    </row>
    <row r="2197" spans="3:6" ht="409.6" x14ac:dyDescent="0.25">
      <c r="C2197" s="266"/>
      <c r="D2197" s="287"/>
      <c r="E2197" s="295"/>
      <c r="F2197" s="295"/>
    </row>
    <row r="2198" spans="3:6" ht="409.6" x14ac:dyDescent="0.25">
      <c r="C2198" s="266"/>
      <c r="D2198" s="287"/>
      <c r="E2198" s="295"/>
      <c r="F2198" s="295"/>
    </row>
    <row r="2199" spans="3:6" ht="409.6" x14ac:dyDescent="0.25">
      <c r="C2199" s="266"/>
      <c r="D2199" s="287"/>
      <c r="E2199" s="295"/>
      <c r="F2199" s="295"/>
    </row>
    <row r="2200" spans="3:6" ht="409.6" x14ac:dyDescent="0.25">
      <c r="C2200" s="266"/>
      <c r="D2200" s="287"/>
      <c r="E2200" s="295"/>
      <c r="F2200" s="295"/>
    </row>
    <row r="2201" spans="3:6" ht="409.6" x14ac:dyDescent="0.25">
      <c r="C2201" s="266"/>
      <c r="D2201" s="287"/>
      <c r="E2201" s="295"/>
      <c r="F2201" s="295"/>
    </row>
    <row r="2202" spans="3:6" ht="409.6" x14ac:dyDescent="0.25">
      <c r="C2202" s="266"/>
      <c r="D2202" s="287"/>
      <c r="E2202" s="295"/>
      <c r="F2202" s="295"/>
    </row>
    <row r="2203" spans="3:6" ht="409.6" x14ac:dyDescent="0.25">
      <c r="C2203" s="266"/>
      <c r="D2203" s="287"/>
      <c r="E2203" s="295"/>
      <c r="F2203" s="295"/>
    </row>
    <row r="2204" spans="3:6" ht="409.6" x14ac:dyDescent="0.25">
      <c r="C2204" s="266"/>
      <c r="D2204" s="287"/>
      <c r="E2204" s="295"/>
      <c r="F2204" s="295"/>
    </row>
    <row r="2205" spans="3:6" ht="409.6" x14ac:dyDescent="0.25">
      <c r="C2205" s="266"/>
      <c r="D2205" s="287"/>
      <c r="E2205" s="295"/>
      <c r="F2205" s="295"/>
    </row>
    <row r="2206" spans="3:6" ht="409.6" x14ac:dyDescent="0.25">
      <c r="C2206" s="266"/>
      <c r="D2206" s="287"/>
      <c r="E2206" s="295"/>
      <c r="F2206" s="295"/>
    </row>
    <row r="2207" spans="3:6" ht="409.6" x14ac:dyDescent="0.25">
      <c r="C2207" s="266"/>
      <c r="D2207" s="287"/>
      <c r="E2207" s="295"/>
      <c r="F2207" s="295"/>
    </row>
    <row r="2208" spans="3:6" ht="409.6" x14ac:dyDescent="0.25">
      <c r="C2208" s="266"/>
      <c r="D2208" s="287"/>
      <c r="E2208" s="295"/>
      <c r="F2208" s="295"/>
    </row>
    <row r="2209" spans="3:6" ht="409.6" x14ac:dyDescent="0.25">
      <c r="C2209" s="266"/>
      <c r="D2209" s="287"/>
      <c r="E2209" s="295"/>
      <c r="F2209" s="295"/>
    </row>
    <row r="2210" spans="3:6" ht="409.6" x14ac:dyDescent="0.25">
      <c r="C2210" s="266"/>
      <c r="D2210" s="287"/>
      <c r="E2210" s="295"/>
      <c r="F2210" s="295"/>
    </row>
    <row r="2211" spans="3:6" ht="409.6" x14ac:dyDescent="0.25">
      <c r="C2211" s="266"/>
      <c r="D2211" s="287"/>
      <c r="E2211" s="295"/>
      <c r="F2211" s="295"/>
    </row>
    <row r="2212" spans="3:6" ht="409.6" x14ac:dyDescent="0.25">
      <c r="C2212" s="266"/>
      <c r="D2212" s="287"/>
      <c r="E2212" s="295"/>
      <c r="F2212" s="295"/>
    </row>
    <row r="2213" spans="3:6" ht="409.6" x14ac:dyDescent="0.25">
      <c r="C2213" s="266"/>
      <c r="D2213" s="287"/>
      <c r="E2213" s="295"/>
      <c r="F2213" s="295"/>
    </row>
    <row r="2214" spans="3:6" ht="409.6" x14ac:dyDescent="0.25">
      <c r="C2214" s="266"/>
      <c r="D2214" s="287"/>
      <c r="E2214" s="295"/>
      <c r="F2214" s="295"/>
    </row>
    <row r="2215" spans="3:6" ht="409.6" x14ac:dyDescent="0.25">
      <c r="C2215" s="266"/>
      <c r="D2215" s="287"/>
      <c r="E2215" s="295"/>
      <c r="F2215" s="295"/>
    </row>
    <row r="2216" spans="3:6" ht="409.6" x14ac:dyDescent="0.25">
      <c r="C2216" s="266"/>
      <c r="D2216" s="287"/>
      <c r="E2216" s="295"/>
      <c r="F2216" s="295"/>
    </row>
    <row r="2217" spans="3:6" ht="409.6" x14ac:dyDescent="0.25">
      <c r="C2217" s="266"/>
      <c r="D2217" s="287"/>
      <c r="E2217" s="295"/>
      <c r="F2217" s="295"/>
    </row>
    <row r="2218" spans="3:6" ht="409.6" x14ac:dyDescent="0.25">
      <c r="C2218" s="266"/>
      <c r="D2218" s="287"/>
      <c r="E2218" s="295"/>
      <c r="F2218" s="295"/>
    </row>
    <row r="2219" spans="3:6" ht="409.6" x14ac:dyDescent="0.25">
      <c r="C2219" s="266"/>
      <c r="D2219" s="287"/>
      <c r="E2219" s="295"/>
      <c r="F2219" s="295"/>
    </row>
    <row r="2220" spans="3:6" ht="409.6" x14ac:dyDescent="0.25">
      <c r="C2220" s="266"/>
      <c r="D2220" s="287"/>
      <c r="E2220" s="295"/>
      <c r="F2220" s="295"/>
    </row>
    <row r="2221" spans="3:6" ht="409.6" x14ac:dyDescent="0.25">
      <c r="C2221" s="266"/>
      <c r="D2221" s="287"/>
      <c r="E2221" s="295"/>
      <c r="F2221" s="295"/>
    </row>
    <row r="2222" spans="3:6" ht="409.6" x14ac:dyDescent="0.25">
      <c r="C2222" s="266"/>
      <c r="D2222" s="287"/>
      <c r="E2222" s="295"/>
      <c r="F2222" s="295"/>
    </row>
    <row r="2223" spans="3:6" ht="409.6" x14ac:dyDescent="0.25">
      <c r="C2223" s="266"/>
      <c r="D2223" s="287"/>
      <c r="E2223" s="295"/>
      <c r="F2223" s="295"/>
    </row>
    <row r="2224" spans="3:6" ht="409.6" x14ac:dyDescent="0.25">
      <c r="C2224" s="266"/>
      <c r="D2224" s="287"/>
      <c r="E2224" s="295"/>
      <c r="F2224" s="295"/>
    </row>
    <row r="2225" spans="3:6" ht="409.6" x14ac:dyDescent="0.25">
      <c r="C2225" s="266"/>
      <c r="D2225" s="287"/>
      <c r="E2225" s="295"/>
      <c r="F2225" s="295"/>
    </row>
    <row r="2226" spans="3:6" ht="409.6" x14ac:dyDescent="0.25">
      <c r="C2226" s="266"/>
      <c r="D2226" s="287"/>
      <c r="E2226" s="295"/>
      <c r="F2226" s="295"/>
    </row>
    <row r="2227" spans="3:6" ht="409.6" x14ac:dyDescent="0.25">
      <c r="C2227" s="266"/>
      <c r="D2227" s="287"/>
      <c r="E2227" s="295"/>
      <c r="F2227" s="295"/>
    </row>
    <row r="2228" spans="3:6" ht="409.6" x14ac:dyDescent="0.25">
      <c r="C2228" s="266"/>
      <c r="D2228" s="287"/>
      <c r="E2228" s="295"/>
      <c r="F2228" s="295"/>
    </row>
    <row r="2229" spans="3:6" ht="409.6" x14ac:dyDescent="0.25">
      <c r="C2229" s="266"/>
      <c r="D2229" s="287"/>
      <c r="E2229" s="295"/>
      <c r="F2229" s="295"/>
    </row>
    <row r="2230" spans="3:6" ht="409.6" x14ac:dyDescent="0.25">
      <c r="C2230" s="266"/>
      <c r="D2230" s="287"/>
      <c r="E2230" s="295"/>
      <c r="F2230" s="295"/>
    </row>
    <row r="2231" spans="3:6" ht="409.6" x14ac:dyDescent="0.25">
      <c r="C2231" s="266"/>
      <c r="D2231" s="287"/>
      <c r="E2231" s="295"/>
      <c r="F2231" s="295"/>
    </row>
    <row r="2232" spans="3:6" ht="409.6" x14ac:dyDescent="0.25">
      <c r="C2232" s="266"/>
      <c r="D2232" s="287"/>
      <c r="E2232" s="295"/>
      <c r="F2232" s="295"/>
    </row>
    <row r="2233" spans="3:6" ht="409.6" x14ac:dyDescent="0.25">
      <c r="C2233" s="266"/>
      <c r="D2233" s="287"/>
      <c r="E2233" s="295"/>
      <c r="F2233" s="295"/>
    </row>
    <row r="2234" spans="3:6" ht="409.6" x14ac:dyDescent="0.25">
      <c r="C2234" s="266"/>
      <c r="D2234" s="287"/>
      <c r="E2234" s="295"/>
      <c r="F2234" s="295"/>
    </row>
    <row r="2235" spans="3:6" ht="409.6" x14ac:dyDescent="0.25">
      <c r="C2235" s="266"/>
      <c r="D2235" s="287"/>
      <c r="E2235" s="295"/>
      <c r="F2235" s="295"/>
    </row>
    <row r="2236" spans="3:6" ht="409.6" x14ac:dyDescent="0.25">
      <c r="C2236" s="266"/>
      <c r="D2236" s="287"/>
      <c r="E2236" s="295"/>
      <c r="F2236" s="295"/>
    </row>
    <row r="2237" spans="3:6" ht="409.6" x14ac:dyDescent="0.25">
      <c r="C2237" s="266"/>
      <c r="D2237" s="287"/>
      <c r="E2237" s="295"/>
      <c r="F2237" s="295"/>
    </row>
    <row r="2238" spans="3:6" ht="409.6" x14ac:dyDescent="0.25">
      <c r="C2238" s="266"/>
      <c r="D2238" s="287"/>
      <c r="E2238" s="295"/>
      <c r="F2238" s="295"/>
    </row>
    <row r="2239" spans="3:6" ht="409.6" x14ac:dyDescent="0.25">
      <c r="C2239" s="266"/>
      <c r="D2239" s="287"/>
      <c r="E2239" s="295"/>
      <c r="F2239" s="295"/>
    </row>
    <row r="2240" spans="3:6" ht="409.6" x14ac:dyDescent="0.25">
      <c r="C2240" s="266"/>
      <c r="D2240" s="287"/>
      <c r="E2240" s="295"/>
      <c r="F2240" s="295"/>
    </row>
    <row r="2241" spans="3:6" ht="409.6" x14ac:dyDescent="0.25">
      <c r="C2241" s="266"/>
      <c r="D2241" s="287"/>
      <c r="E2241" s="295"/>
      <c r="F2241" s="295"/>
    </row>
    <row r="2242" spans="3:6" ht="409.6" x14ac:dyDescent="0.25">
      <c r="C2242" s="266"/>
      <c r="D2242" s="287"/>
      <c r="E2242" s="295"/>
      <c r="F2242" s="295"/>
    </row>
    <row r="2243" spans="3:6" ht="409.6" x14ac:dyDescent="0.25">
      <c r="C2243" s="266"/>
      <c r="D2243" s="287"/>
      <c r="E2243" s="295"/>
      <c r="F2243" s="295"/>
    </row>
    <row r="2244" spans="3:6" ht="409.6" x14ac:dyDescent="0.25">
      <c r="C2244" s="266"/>
      <c r="D2244" s="287"/>
      <c r="E2244" s="295"/>
      <c r="F2244" s="295"/>
    </row>
    <row r="2245" spans="3:6" ht="409.6" x14ac:dyDescent="0.25">
      <c r="C2245" s="266"/>
      <c r="D2245" s="287"/>
      <c r="E2245" s="295"/>
      <c r="F2245" s="295"/>
    </row>
    <row r="2246" spans="3:6" ht="409.6" x14ac:dyDescent="0.25">
      <c r="C2246" s="266"/>
      <c r="D2246" s="287"/>
      <c r="E2246" s="295"/>
      <c r="F2246" s="295"/>
    </row>
    <row r="2247" spans="3:6" ht="409.6" x14ac:dyDescent="0.25">
      <c r="C2247" s="266"/>
      <c r="D2247" s="287"/>
      <c r="E2247" s="295"/>
      <c r="F2247" s="295"/>
    </row>
    <row r="2248" spans="3:6" ht="409.6" x14ac:dyDescent="0.25">
      <c r="C2248" s="266"/>
      <c r="D2248" s="287"/>
      <c r="E2248" s="295"/>
      <c r="F2248" s="295"/>
    </row>
    <row r="2249" spans="3:6" ht="409.6" x14ac:dyDescent="0.25">
      <c r="C2249" s="266"/>
      <c r="D2249" s="287"/>
      <c r="E2249" s="295"/>
      <c r="F2249" s="295"/>
    </row>
    <row r="2250" spans="3:6" ht="409.6" x14ac:dyDescent="0.25">
      <c r="C2250" s="266"/>
      <c r="D2250" s="287"/>
      <c r="E2250" s="295"/>
      <c r="F2250" s="295"/>
    </row>
    <row r="2251" spans="3:6" ht="409.6" x14ac:dyDescent="0.25">
      <c r="C2251" s="266"/>
      <c r="D2251" s="287"/>
      <c r="E2251" s="295"/>
      <c r="F2251" s="295"/>
    </row>
    <row r="2252" spans="3:6" ht="409.6" x14ac:dyDescent="0.25">
      <c r="C2252" s="266"/>
      <c r="D2252" s="287"/>
      <c r="E2252" s="295"/>
      <c r="F2252" s="295"/>
    </row>
    <row r="2253" spans="3:6" ht="409.6" x14ac:dyDescent="0.25">
      <c r="C2253" s="266"/>
      <c r="D2253" s="287"/>
      <c r="E2253" s="295"/>
      <c r="F2253" s="295"/>
    </row>
    <row r="2254" spans="3:6" ht="409.6" x14ac:dyDescent="0.25">
      <c r="C2254" s="266"/>
      <c r="D2254" s="287"/>
      <c r="E2254" s="295"/>
      <c r="F2254" s="295"/>
    </row>
    <row r="2255" spans="3:6" ht="409.6" x14ac:dyDescent="0.25">
      <c r="C2255" s="266"/>
      <c r="D2255" s="287"/>
      <c r="E2255" s="295"/>
      <c r="F2255" s="295"/>
    </row>
    <row r="2256" spans="3:6" ht="409.6" x14ac:dyDescent="0.25">
      <c r="C2256" s="266"/>
      <c r="D2256" s="287"/>
      <c r="E2256" s="295"/>
      <c r="F2256" s="295"/>
    </row>
    <row r="2257" spans="3:6" ht="409.6" x14ac:dyDescent="0.25">
      <c r="C2257" s="266"/>
      <c r="D2257" s="287"/>
      <c r="E2257" s="295"/>
      <c r="F2257" s="295"/>
    </row>
    <row r="2258" spans="3:6" ht="409.6" x14ac:dyDescent="0.25">
      <c r="C2258" s="266"/>
      <c r="D2258" s="287"/>
      <c r="E2258" s="295"/>
      <c r="F2258" s="295"/>
    </row>
    <row r="2259" spans="3:6" ht="409.6" x14ac:dyDescent="0.25">
      <c r="C2259" s="266"/>
      <c r="D2259" s="287"/>
      <c r="E2259" s="295"/>
      <c r="F2259" s="295"/>
    </row>
    <row r="2260" spans="3:6" ht="409.6" x14ac:dyDescent="0.25">
      <c r="C2260" s="266"/>
      <c r="D2260" s="287"/>
      <c r="E2260" s="295"/>
      <c r="F2260" s="295"/>
    </row>
    <row r="2261" spans="3:6" ht="409.6" x14ac:dyDescent="0.25">
      <c r="C2261" s="266"/>
      <c r="D2261" s="287"/>
      <c r="E2261" s="295"/>
      <c r="F2261" s="295"/>
    </row>
    <row r="2262" spans="3:6" ht="409.6" x14ac:dyDescent="0.25">
      <c r="C2262" s="266"/>
      <c r="D2262" s="287"/>
      <c r="E2262" s="295"/>
      <c r="F2262" s="295"/>
    </row>
    <row r="2263" spans="3:6" ht="409.6" x14ac:dyDescent="0.25">
      <c r="C2263" s="266"/>
      <c r="D2263" s="287"/>
      <c r="E2263" s="295"/>
      <c r="F2263" s="295"/>
    </row>
    <row r="2264" spans="3:6" ht="409.6" x14ac:dyDescent="0.25">
      <c r="C2264" s="266"/>
      <c r="D2264" s="287"/>
      <c r="E2264" s="295"/>
      <c r="F2264" s="295"/>
    </row>
    <row r="2265" spans="3:6" ht="409.6" x14ac:dyDescent="0.25">
      <c r="C2265" s="266"/>
      <c r="D2265" s="287"/>
      <c r="E2265" s="295"/>
      <c r="F2265" s="295"/>
    </row>
    <row r="2266" spans="3:6" ht="409.6" x14ac:dyDescent="0.25">
      <c r="C2266" s="266"/>
      <c r="D2266" s="287"/>
      <c r="E2266" s="295"/>
      <c r="F2266" s="295"/>
    </row>
    <row r="2267" spans="3:6" ht="409.6" x14ac:dyDescent="0.25">
      <c r="C2267" s="266"/>
      <c r="D2267" s="287"/>
      <c r="E2267" s="295"/>
      <c r="F2267" s="295"/>
    </row>
    <row r="2268" spans="3:6" ht="409.6" x14ac:dyDescent="0.25">
      <c r="C2268" s="266"/>
      <c r="D2268" s="287"/>
      <c r="E2268" s="295"/>
      <c r="F2268" s="295"/>
    </row>
    <row r="2269" spans="3:6" ht="409.6" x14ac:dyDescent="0.25">
      <c r="C2269" s="266"/>
      <c r="D2269" s="287"/>
      <c r="E2269" s="295"/>
      <c r="F2269" s="295"/>
    </row>
    <row r="2270" spans="3:6" ht="409.6" x14ac:dyDescent="0.25">
      <c r="C2270" s="266"/>
      <c r="D2270" s="287"/>
      <c r="E2270" s="295"/>
      <c r="F2270" s="295"/>
    </row>
    <row r="2271" spans="3:6" ht="409.6" x14ac:dyDescent="0.25">
      <c r="C2271" s="266"/>
      <c r="D2271" s="287"/>
      <c r="E2271" s="295"/>
      <c r="F2271" s="295"/>
    </row>
    <row r="2272" spans="3:6" ht="409.6" x14ac:dyDescent="0.25">
      <c r="C2272" s="266"/>
      <c r="D2272" s="287"/>
      <c r="E2272" s="295"/>
      <c r="F2272" s="295"/>
    </row>
    <row r="2273" spans="3:6" ht="409.6" x14ac:dyDescent="0.25">
      <c r="C2273" s="266"/>
      <c r="D2273" s="287"/>
      <c r="E2273" s="295"/>
      <c r="F2273" s="295"/>
    </row>
    <row r="2274" spans="3:6" ht="409.6" x14ac:dyDescent="0.25">
      <c r="C2274" s="266"/>
      <c r="D2274" s="287"/>
      <c r="E2274" s="295"/>
      <c r="F2274" s="295"/>
    </row>
    <row r="2275" spans="3:6" ht="409.6" x14ac:dyDescent="0.25">
      <c r="C2275" s="266"/>
      <c r="D2275" s="287"/>
      <c r="E2275" s="295"/>
      <c r="F2275" s="295"/>
    </row>
    <row r="2276" spans="3:6" ht="409.6" x14ac:dyDescent="0.25">
      <c r="C2276" s="266"/>
      <c r="D2276" s="287"/>
      <c r="E2276" s="295"/>
      <c r="F2276" s="295"/>
    </row>
    <row r="2277" spans="3:6" ht="409.6" x14ac:dyDescent="0.25">
      <c r="C2277" s="266"/>
      <c r="D2277" s="287"/>
      <c r="E2277" s="295"/>
      <c r="F2277" s="295"/>
    </row>
    <row r="2278" spans="3:6" ht="409.6" x14ac:dyDescent="0.25">
      <c r="C2278" s="266"/>
      <c r="D2278" s="287"/>
      <c r="E2278" s="295"/>
      <c r="F2278" s="295"/>
    </row>
    <row r="2279" spans="3:6" ht="409.6" x14ac:dyDescent="0.25">
      <c r="C2279" s="266"/>
      <c r="D2279" s="287"/>
      <c r="E2279" s="295"/>
      <c r="F2279" s="295"/>
    </row>
    <row r="2280" spans="3:6" ht="409.6" x14ac:dyDescent="0.25">
      <c r="C2280" s="266"/>
      <c r="D2280" s="287"/>
      <c r="E2280" s="295"/>
      <c r="F2280" s="295"/>
    </row>
    <row r="2281" spans="3:6" ht="409.6" x14ac:dyDescent="0.25">
      <c r="C2281" s="266"/>
      <c r="D2281" s="287"/>
      <c r="E2281" s="295"/>
      <c r="F2281" s="295"/>
    </row>
    <row r="2282" spans="3:6" ht="409.6" x14ac:dyDescent="0.25">
      <c r="C2282" s="266"/>
      <c r="D2282" s="287"/>
      <c r="E2282" s="295"/>
      <c r="F2282" s="295"/>
    </row>
    <row r="2283" spans="3:6" ht="409.6" x14ac:dyDescent="0.25">
      <c r="C2283" s="266"/>
      <c r="D2283" s="287"/>
      <c r="E2283" s="295"/>
      <c r="F2283" s="295"/>
    </row>
    <row r="2284" spans="3:6" ht="409.6" x14ac:dyDescent="0.25">
      <c r="C2284" s="266"/>
      <c r="D2284" s="287"/>
      <c r="E2284" s="295"/>
      <c r="F2284" s="295"/>
    </row>
    <row r="2285" spans="3:6" ht="409.6" x14ac:dyDescent="0.25">
      <c r="C2285" s="266"/>
      <c r="D2285" s="287"/>
      <c r="E2285" s="295"/>
      <c r="F2285" s="295"/>
    </row>
    <row r="2286" spans="3:6" ht="409.6" x14ac:dyDescent="0.25">
      <c r="C2286" s="266"/>
      <c r="D2286" s="287"/>
      <c r="E2286" s="295"/>
      <c r="F2286" s="295"/>
    </row>
    <row r="2287" spans="3:6" ht="409.6" x14ac:dyDescent="0.25">
      <c r="C2287" s="266"/>
      <c r="D2287" s="287"/>
      <c r="E2287" s="295"/>
      <c r="F2287" s="295"/>
    </row>
    <row r="2288" spans="3:6" ht="409.6" x14ac:dyDescent="0.25">
      <c r="C2288" s="266"/>
      <c r="D2288" s="287"/>
      <c r="E2288" s="295"/>
      <c r="F2288" s="295"/>
    </row>
    <row r="2289" spans="3:6" ht="409.6" x14ac:dyDescent="0.25">
      <c r="C2289" s="266"/>
      <c r="D2289" s="287"/>
      <c r="E2289" s="295"/>
      <c r="F2289" s="295"/>
    </row>
    <row r="2290" spans="3:6" ht="409.6" x14ac:dyDescent="0.25">
      <c r="C2290" s="266"/>
      <c r="D2290" s="287"/>
      <c r="E2290" s="295"/>
      <c r="F2290" s="295"/>
    </row>
    <row r="2291" spans="3:6" ht="409.6" x14ac:dyDescent="0.25">
      <c r="C2291" s="266"/>
      <c r="D2291" s="287"/>
      <c r="E2291" s="295"/>
      <c r="F2291" s="295"/>
    </row>
    <row r="2292" spans="3:6" ht="409.6" x14ac:dyDescent="0.25">
      <c r="C2292" s="266"/>
      <c r="D2292" s="287"/>
      <c r="E2292" s="295"/>
      <c r="F2292" s="295"/>
    </row>
    <row r="2293" spans="3:6" ht="409.6" x14ac:dyDescent="0.25">
      <c r="C2293" s="266"/>
      <c r="D2293" s="287"/>
      <c r="E2293" s="295"/>
      <c r="F2293" s="295"/>
    </row>
    <row r="2294" spans="3:6" ht="409.6" x14ac:dyDescent="0.25">
      <c r="C2294" s="266"/>
      <c r="D2294" s="287"/>
      <c r="E2294" s="295"/>
      <c r="F2294" s="295"/>
    </row>
    <row r="2295" spans="3:6" ht="409.6" x14ac:dyDescent="0.25">
      <c r="C2295" s="266"/>
      <c r="D2295" s="287"/>
      <c r="E2295" s="295"/>
      <c r="F2295" s="295"/>
    </row>
    <row r="2296" spans="3:6" ht="409.6" x14ac:dyDescent="0.25">
      <c r="C2296" s="266"/>
      <c r="D2296" s="287"/>
      <c r="E2296" s="295"/>
      <c r="F2296" s="295"/>
    </row>
    <row r="2297" spans="3:6" ht="409.6" x14ac:dyDescent="0.25">
      <c r="C2297" s="266"/>
      <c r="D2297" s="287"/>
      <c r="E2297" s="295"/>
      <c r="F2297" s="295"/>
    </row>
    <row r="2298" spans="3:6" ht="409.6" x14ac:dyDescent="0.25">
      <c r="C2298" s="266"/>
      <c r="D2298" s="287"/>
      <c r="E2298" s="295"/>
      <c r="F2298" s="295"/>
    </row>
    <row r="2299" spans="3:6" ht="409.6" x14ac:dyDescent="0.25">
      <c r="C2299" s="266"/>
      <c r="D2299" s="287"/>
      <c r="E2299" s="295"/>
      <c r="F2299" s="295"/>
    </row>
    <row r="2300" spans="3:6" ht="409.6" x14ac:dyDescent="0.25">
      <c r="C2300" s="266"/>
      <c r="D2300" s="287"/>
      <c r="E2300" s="295"/>
      <c r="F2300" s="295"/>
    </row>
    <row r="2301" spans="3:6" ht="409.6" x14ac:dyDescent="0.25">
      <c r="C2301" s="266"/>
      <c r="D2301" s="287"/>
      <c r="E2301" s="295"/>
      <c r="F2301" s="295"/>
    </row>
    <row r="2302" spans="3:6" ht="409.6" x14ac:dyDescent="0.25">
      <c r="C2302" s="266"/>
      <c r="D2302" s="287"/>
      <c r="E2302" s="295"/>
      <c r="F2302" s="295"/>
    </row>
    <row r="2303" spans="3:6" ht="409.6" x14ac:dyDescent="0.25">
      <c r="C2303" s="266"/>
      <c r="D2303" s="287"/>
      <c r="E2303" s="295"/>
      <c r="F2303" s="295"/>
    </row>
    <row r="2304" spans="3:6" ht="409.6" x14ac:dyDescent="0.25">
      <c r="C2304" s="266"/>
      <c r="D2304" s="287"/>
      <c r="E2304" s="295"/>
      <c r="F2304" s="295"/>
    </row>
    <row r="2305" spans="3:6" ht="409.6" x14ac:dyDescent="0.25">
      <c r="C2305" s="266"/>
      <c r="D2305" s="287"/>
      <c r="E2305" s="295"/>
      <c r="F2305" s="295"/>
    </row>
    <row r="2306" spans="3:6" ht="409.6" x14ac:dyDescent="0.25">
      <c r="C2306" s="266"/>
      <c r="D2306" s="287"/>
      <c r="E2306" s="295"/>
      <c r="F2306" s="295"/>
    </row>
    <row r="2307" spans="3:6" ht="409.6" x14ac:dyDescent="0.25">
      <c r="C2307" s="266"/>
      <c r="D2307" s="287"/>
      <c r="E2307" s="295"/>
      <c r="F2307" s="295"/>
    </row>
    <row r="2308" spans="3:6" ht="409.6" x14ac:dyDescent="0.25">
      <c r="C2308" s="266"/>
      <c r="D2308" s="287"/>
      <c r="E2308" s="295"/>
      <c r="F2308" s="295"/>
    </row>
    <row r="2309" spans="3:6" ht="409.6" x14ac:dyDescent="0.25">
      <c r="C2309" s="266"/>
      <c r="D2309" s="287"/>
      <c r="E2309" s="295"/>
      <c r="F2309" s="295"/>
    </row>
    <row r="2310" spans="3:6" ht="409.6" x14ac:dyDescent="0.25">
      <c r="C2310" s="266"/>
      <c r="D2310" s="287"/>
      <c r="E2310" s="295"/>
      <c r="F2310" s="295"/>
    </row>
    <row r="2311" spans="3:6" ht="409.6" x14ac:dyDescent="0.25">
      <c r="C2311" s="266"/>
      <c r="D2311" s="287"/>
      <c r="E2311" s="295"/>
      <c r="F2311" s="295"/>
    </row>
    <row r="2312" spans="3:6" ht="409.6" x14ac:dyDescent="0.25">
      <c r="C2312" s="266"/>
      <c r="D2312" s="287"/>
      <c r="E2312" s="295"/>
      <c r="F2312" s="295"/>
    </row>
    <row r="2313" spans="3:6" ht="409.6" x14ac:dyDescent="0.25">
      <c r="C2313" s="266"/>
      <c r="D2313" s="287"/>
      <c r="E2313" s="295"/>
      <c r="F2313" s="295"/>
    </row>
    <row r="2314" spans="3:6" ht="409.6" x14ac:dyDescent="0.25">
      <c r="C2314" s="266"/>
      <c r="D2314" s="287"/>
      <c r="E2314" s="295"/>
      <c r="F2314" s="295"/>
    </row>
    <row r="2315" spans="3:6" ht="409.6" x14ac:dyDescent="0.25">
      <c r="C2315" s="266"/>
      <c r="D2315" s="287"/>
      <c r="E2315" s="295"/>
      <c r="F2315" s="295"/>
    </row>
    <row r="2316" spans="3:6" ht="409.6" x14ac:dyDescent="0.25">
      <c r="C2316" s="266"/>
      <c r="D2316" s="287"/>
      <c r="E2316" s="295"/>
      <c r="F2316" s="295"/>
    </row>
    <row r="2317" spans="3:6" ht="409.6" x14ac:dyDescent="0.25">
      <c r="C2317" s="266"/>
      <c r="D2317" s="287"/>
      <c r="E2317" s="295"/>
      <c r="F2317" s="295"/>
    </row>
    <row r="2318" spans="3:6" ht="409.6" x14ac:dyDescent="0.25">
      <c r="C2318" s="266"/>
      <c r="D2318" s="287"/>
      <c r="E2318" s="295"/>
      <c r="F2318" s="295"/>
    </row>
    <row r="2319" spans="3:6" ht="409.6" x14ac:dyDescent="0.25">
      <c r="C2319" s="266"/>
      <c r="D2319" s="287"/>
      <c r="E2319" s="295"/>
      <c r="F2319" s="295"/>
    </row>
    <row r="2320" spans="3:6" ht="409.6" x14ac:dyDescent="0.25">
      <c r="C2320" s="266"/>
      <c r="D2320" s="287"/>
      <c r="E2320" s="295"/>
      <c r="F2320" s="295"/>
    </row>
    <row r="2321" spans="3:6" ht="409.6" x14ac:dyDescent="0.25">
      <c r="C2321" s="266"/>
      <c r="D2321" s="287"/>
      <c r="E2321" s="295"/>
      <c r="F2321" s="295"/>
    </row>
    <row r="2322" spans="3:6" ht="409.6" x14ac:dyDescent="0.25">
      <c r="C2322" s="266"/>
      <c r="D2322" s="287"/>
      <c r="E2322" s="295"/>
      <c r="F2322" s="295"/>
    </row>
    <row r="2323" spans="3:6" ht="409.6" x14ac:dyDescent="0.25">
      <c r="C2323" s="266"/>
      <c r="D2323" s="287"/>
      <c r="E2323" s="295"/>
      <c r="F2323" s="295"/>
    </row>
    <row r="2324" spans="3:6" ht="409.6" x14ac:dyDescent="0.25">
      <c r="C2324" s="266"/>
      <c r="D2324" s="287"/>
      <c r="E2324" s="295"/>
      <c r="F2324" s="295"/>
    </row>
    <row r="2325" spans="3:6" ht="409.6" x14ac:dyDescent="0.25">
      <c r="C2325" s="266"/>
      <c r="D2325" s="287"/>
      <c r="E2325" s="295"/>
      <c r="F2325" s="295"/>
    </row>
    <row r="2326" spans="3:6" ht="409.6" x14ac:dyDescent="0.25">
      <c r="C2326" s="266"/>
      <c r="D2326" s="287"/>
      <c r="E2326" s="295"/>
      <c r="F2326" s="295"/>
    </row>
    <row r="2327" spans="3:6" ht="409.6" x14ac:dyDescent="0.25">
      <c r="C2327" s="266"/>
      <c r="D2327" s="287"/>
      <c r="E2327" s="295"/>
      <c r="F2327" s="295"/>
    </row>
    <row r="2328" spans="3:6" ht="409.6" x14ac:dyDescent="0.25">
      <c r="C2328" s="266"/>
      <c r="D2328" s="287"/>
      <c r="E2328" s="295"/>
      <c r="F2328" s="295"/>
    </row>
    <row r="2329" spans="3:6" ht="409.6" x14ac:dyDescent="0.25">
      <c r="C2329" s="266"/>
      <c r="D2329" s="287"/>
      <c r="E2329" s="295"/>
      <c r="F2329" s="295"/>
    </row>
    <row r="2330" spans="3:6" ht="409.6" x14ac:dyDescent="0.25">
      <c r="C2330" s="266"/>
      <c r="D2330" s="287"/>
      <c r="E2330" s="295"/>
      <c r="F2330" s="295"/>
    </row>
    <row r="2331" spans="3:6" ht="409.6" x14ac:dyDescent="0.25">
      <c r="C2331" s="266"/>
      <c r="D2331" s="287"/>
      <c r="E2331" s="295"/>
      <c r="F2331" s="295"/>
    </row>
    <row r="2332" spans="3:6" ht="409.6" x14ac:dyDescent="0.25">
      <c r="C2332" s="266"/>
      <c r="D2332" s="287"/>
      <c r="E2332" s="295"/>
      <c r="F2332" s="295"/>
    </row>
    <row r="2333" spans="3:6" ht="409.6" x14ac:dyDescent="0.25">
      <c r="C2333" s="266"/>
      <c r="D2333" s="287"/>
      <c r="E2333" s="295"/>
      <c r="F2333" s="295"/>
    </row>
    <row r="2334" spans="3:6" ht="409.6" x14ac:dyDescent="0.25">
      <c r="C2334" s="266"/>
      <c r="D2334" s="287"/>
      <c r="E2334" s="295"/>
      <c r="F2334" s="295"/>
    </row>
    <row r="2335" spans="3:6" ht="409.6" x14ac:dyDescent="0.25">
      <c r="C2335" s="266"/>
      <c r="D2335" s="287"/>
      <c r="E2335" s="295"/>
      <c r="F2335" s="295"/>
    </row>
    <row r="2336" spans="3:6" ht="409.6" x14ac:dyDescent="0.25">
      <c r="C2336" s="266"/>
      <c r="D2336" s="287"/>
      <c r="E2336" s="295"/>
      <c r="F2336" s="295"/>
    </row>
    <row r="2337" spans="3:6" ht="409.6" x14ac:dyDescent="0.25">
      <c r="C2337" s="266"/>
      <c r="D2337" s="287"/>
      <c r="E2337" s="295"/>
      <c r="F2337" s="295"/>
    </row>
    <row r="2338" spans="3:6" ht="409.6" x14ac:dyDescent="0.25">
      <c r="C2338" s="266"/>
      <c r="D2338" s="287"/>
      <c r="E2338" s="295"/>
      <c r="F2338" s="295"/>
    </row>
    <row r="2339" spans="3:6" ht="409.6" x14ac:dyDescent="0.25">
      <c r="C2339" s="266"/>
      <c r="D2339" s="287"/>
      <c r="E2339" s="295"/>
      <c r="F2339" s="295"/>
    </row>
    <row r="2340" spans="3:6" ht="409.6" x14ac:dyDescent="0.25">
      <c r="C2340" s="266"/>
      <c r="D2340" s="287"/>
      <c r="E2340" s="295"/>
      <c r="F2340" s="295"/>
    </row>
    <row r="2341" spans="3:6" ht="409.6" x14ac:dyDescent="0.25">
      <c r="C2341" s="266"/>
      <c r="D2341" s="287"/>
      <c r="E2341" s="295"/>
      <c r="F2341" s="295"/>
    </row>
    <row r="2342" spans="3:6" ht="409.6" x14ac:dyDescent="0.25">
      <c r="C2342" s="266"/>
      <c r="D2342" s="287"/>
      <c r="E2342" s="295"/>
      <c r="F2342" s="295"/>
    </row>
    <row r="2343" spans="3:6" ht="409.6" x14ac:dyDescent="0.25">
      <c r="C2343" s="266"/>
      <c r="D2343" s="287"/>
      <c r="E2343" s="295"/>
      <c r="F2343" s="295"/>
    </row>
    <row r="2344" spans="3:6" ht="409.6" x14ac:dyDescent="0.25">
      <c r="C2344" s="266"/>
      <c r="D2344" s="287"/>
      <c r="E2344" s="295"/>
      <c r="F2344" s="295"/>
    </row>
    <row r="2345" spans="3:6" ht="409.6" x14ac:dyDescent="0.25">
      <c r="C2345" s="266"/>
      <c r="D2345" s="287"/>
      <c r="E2345" s="295"/>
      <c r="F2345" s="295"/>
    </row>
    <row r="2346" spans="3:6" ht="409.6" x14ac:dyDescent="0.25">
      <c r="C2346" s="266"/>
      <c r="D2346" s="287"/>
      <c r="E2346" s="295"/>
      <c r="F2346" s="295"/>
    </row>
    <row r="2347" spans="3:6" ht="409.6" x14ac:dyDescent="0.25">
      <c r="C2347" s="266"/>
      <c r="D2347" s="287"/>
      <c r="E2347" s="295"/>
      <c r="F2347" s="295"/>
    </row>
    <row r="2348" spans="3:6" ht="409.6" x14ac:dyDescent="0.25">
      <c r="C2348" s="266"/>
      <c r="D2348" s="287"/>
      <c r="E2348" s="295"/>
      <c r="F2348" s="295"/>
    </row>
    <row r="2349" spans="3:6" ht="409.6" x14ac:dyDescent="0.25">
      <c r="C2349" s="266"/>
      <c r="D2349" s="287"/>
      <c r="E2349" s="295"/>
      <c r="F2349" s="295"/>
    </row>
    <row r="2350" spans="3:6" ht="409.6" x14ac:dyDescent="0.25">
      <c r="C2350" s="266"/>
      <c r="D2350" s="287"/>
      <c r="E2350" s="295"/>
      <c r="F2350" s="295"/>
    </row>
    <row r="2351" spans="3:6" ht="409.6" x14ac:dyDescent="0.25">
      <c r="C2351" s="266"/>
      <c r="D2351" s="287"/>
      <c r="E2351" s="295"/>
      <c r="F2351" s="295"/>
    </row>
    <row r="2352" spans="3:6" ht="409.6" x14ac:dyDescent="0.25">
      <c r="C2352" s="266"/>
      <c r="D2352" s="287"/>
      <c r="E2352" s="295"/>
      <c r="F2352" s="295"/>
    </row>
    <row r="2353" spans="3:6" ht="409.6" x14ac:dyDescent="0.25">
      <c r="C2353" s="266"/>
      <c r="D2353" s="287"/>
      <c r="E2353" s="295"/>
      <c r="F2353" s="295"/>
    </row>
    <row r="2354" spans="3:6" ht="409.6" x14ac:dyDescent="0.25">
      <c r="C2354" s="266"/>
      <c r="D2354" s="287"/>
      <c r="E2354" s="295"/>
      <c r="F2354" s="295"/>
    </row>
    <row r="2355" spans="3:6" ht="409.6" x14ac:dyDescent="0.25">
      <c r="C2355" s="266"/>
      <c r="D2355" s="287"/>
      <c r="E2355" s="295"/>
      <c r="F2355" s="295"/>
    </row>
    <row r="2356" spans="3:6" ht="409.6" x14ac:dyDescent="0.25">
      <c r="C2356" s="266"/>
      <c r="D2356" s="287"/>
      <c r="E2356" s="295"/>
      <c r="F2356" s="295"/>
    </row>
    <row r="2357" spans="3:6" ht="409.6" x14ac:dyDescent="0.25">
      <c r="C2357" s="266"/>
      <c r="D2357" s="287"/>
      <c r="E2357" s="295"/>
      <c r="F2357" s="295"/>
    </row>
    <row r="2358" spans="3:6" ht="409.6" x14ac:dyDescent="0.25">
      <c r="C2358" s="266"/>
      <c r="D2358" s="287"/>
      <c r="E2358" s="295"/>
      <c r="F2358" s="295"/>
    </row>
    <row r="2359" spans="3:6" ht="409.6" x14ac:dyDescent="0.25">
      <c r="C2359" s="266"/>
      <c r="D2359" s="287"/>
      <c r="E2359" s="295"/>
      <c r="F2359" s="295"/>
    </row>
    <row r="2360" spans="3:6" ht="409.6" x14ac:dyDescent="0.25">
      <c r="C2360" s="266"/>
      <c r="D2360" s="287"/>
      <c r="E2360" s="295"/>
      <c r="F2360" s="295"/>
    </row>
    <row r="2361" spans="3:6" ht="409.6" x14ac:dyDescent="0.25">
      <c r="C2361" s="266"/>
      <c r="D2361" s="287"/>
      <c r="E2361" s="295"/>
      <c r="F2361" s="295"/>
    </row>
    <row r="2362" spans="3:6" ht="409.6" x14ac:dyDescent="0.25">
      <c r="C2362" s="266"/>
      <c r="D2362" s="287"/>
      <c r="E2362" s="295"/>
      <c r="F2362" s="295"/>
    </row>
    <row r="2363" spans="3:6" ht="409.6" x14ac:dyDescent="0.25">
      <c r="C2363" s="266"/>
      <c r="D2363" s="287"/>
      <c r="E2363" s="295"/>
      <c r="F2363" s="295"/>
    </row>
    <row r="2364" spans="3:6" ht="409.6" x14ac:dyDescent="0.25">
      <c r="C2364" s="266"/>
      <c r="D2364" s="287"/>
      <c r="E2364" s="295"/>
      <c r="F2364" s="295"/>
    </row>
    <row r="2365" spans="3:6" ht="409.6" x14ac:dyDescent="0.25">
      <c r="C2365" s="266"/>
      <c r="D2365" s="287"/>
      <c r="E2365" s="295"/>
      <c r="F2365" s="295"/>
    </row>
    <row r="2366" spans="3:6" ht="409.6" x14ac:dyDescent="0.25">
      <c r="C2366" s="266"/>
      <c r="D2366" s="287"/>
      <c r="E2366" s="295"/>
      <c r="F2366" s="295"/>
    </row>
    <row r="2367" spans="3:6" ht="409.6" x14ac:dyDescent="0.25">
      <c r="C2367" s="266"/>
      <c r="D2367" s="287"/>
      <c r="E2367" s="295"/>
      <c r="F2367" s="295"/>
    </row>
    <row r="2368" spans="3:6" ht="409.6" x14ac:dyDescent="0.25">
      <c r="C2368" s="266"/>
      <c r="D2368" s="287"/>
      <c r="E2368" s="295"/>
      <c r="F2368" s="295"/>
    </row>
    <row r="2369" spans="3:6" ht="409.6" x14ac:dyDescent="0.25">
      <c r="C2369" s="266"/>
      <c r="D2369" s="287"/>
      <c r="E2369" s="295"/>
      <c r="F2369" s="295"/>
    </row>
    <row r="2370" spans="3:6" ht="409.6" x14ac:dyDescent="0.25">
      <c r="C2370" s="266"/>
      <c r="D2370" s="287"/>
      <c r="E2370" s="295"/>
      <c r="F2370" s="295"/>
    </row>
    <row r="2371" spans="3:6" ht="409.6" x14ac:dyDescent="0.25">
      <c r="C2371" s="266"/>
      <c r="D2371" s="287"/>
      <c r="E2371" s="295"/>
      <c r="F2371" s="295"/>
    </row>
    <row r="2372" spans="3:6" ht="409.6" x14ac:dyDescent="0.25">
      <c r="C2372" s="266"/>
      <c r="D2372" s="287"/>
      <c r="E2372" s="295"/>
      <c r="F2372" s="295"/>
    </row>
    <row r="2373" spans="3:6" ht="409.6" x14ac:dyDescent="0.25">
      <c r="C2373" s="266"/>
      <c r="D2373" s="287"/>
      <c r="E2373" s="295"/>
      <c r="F2373" s="295"/>
    </row>
    <row r="2374" spans="3:6" ht="409.6" x14ac:dyDescent="0.25">
      <c r="C2374" s="266"/>
      <c r="D2374" s="287"/>
      <c r="E2374" s="295"/>
      <c r="F2374" s="295"/>
    </row>
    <row r="2375" spans="3:6" ht="409.6" x14ac:dyDescent="0.25">
      <c r="C2375" s="266"/>
      <c r="D2375" s="287"/>
      <c r="E2375" s="295"/>
      <c r="F2375" s="295"/>
    </row>
    <row r="2376" spans="3:6" ht="409.6" x14ac:dyDescent="0.25">
      <c r="C2376" s="266"/>
      <c r="D2376" s="287"/>
      <c r="E2376" s="295"/>
      <c r="F2376" s="295"/>
    </row>
    <row r="2377" spans="3:6" ht="409.6" x14ac:dyDescent="0.25">
      <c r="C2377" s="266"/>
      <c r="D2377" s="287"/>
      <c r="E2377" s="295"/>
      <c r="F2377" s="295"/>
    </row>
    <row r="2378" spans="3:6" ht="409.6" x14ac:dyDescent="0.25">
      <c r="C2378" s="266"/>
      <c r="D2378" s="287"/>
      <c r="E2378" s="295"/>
      <c r="F2378" s="295"/>
    </row>
    <row r="2379" spans="3:6" ht="409.6" x14ac:dyDescent="0.25">
      <c r="C2379" s="266"/>
      <c r="D2379" s="287"/>
      <c r="E2379" s="295"/>
      <c r="F2379" s="295"/>
    </row>
    <row r="2380" spans="3:6" ht="409.6" x14ac:dyDescent="0.25">
      <c r="C2380" s="266"/>
      <c r="D2380" s="287"/>
      <c r="E2380" s="295"/>
      <c r="F2380" s="295"/>
    </row>
    <row r="2381" spans="3:6" ht="409.6" x14ac:dyDescent="0.25">
      <c r="C2381" s="266"/>
      <c r="D2381" s="287"/>
      <c r="E2381" s="295"/>
      <c r="F2381" s="295"/>
    </row>
    <row r="2382" spans="3:6" ht="409.6" x14ac:dyDescent="0.25">
      <c r="C2382" s="266"/>
      <c r="D2382" s="287"/>
      <c r="E2382" s="295"/>
      <c r="F2382" s="295"/>
    </row>
    <row r="2383" spans="3:6" ht="409.6" x14ac:dyDescent="0.25">
      <c r="C2383" s="266"/>
      <c r="D2383" s="287"/>
      <c r="E2383" s="295"/>
      <c r="F2383" s="295"/>
    </row>
    <row r="2384" spans="3:6" ht="409.6" x14ac:dyDescent="0.25">
      <c r="C2384" s="266"/>
      <c r="D2384" s="287"/>
      <c r="E2384" s="295"/>
      <c r="F2384" s="295"/>
    </row>
    <row r="2385" spans="3:6" ht="409.6" x14ac:dyDescent="0.25">
      <c r="C2385" s="266"/>
      <c r="D2385" s="287"/>
      <c r="E2385" s="295"/>
      <c r="F2385" s="295"/>
    </row>
    <row r="2386" spans="3:6" ht="409.6" x14ac:dyDescent="0.25">
      <c r="C2386" s="266"/>
      <c r="D2386" s="287"/>
      <c r="E2386" s="295"/>
      <c r="F2386" s="295"/>
    </row>
    <row r="2387" spans="3:6" ht="409.6" x14ac:dyDescent="0.25">
      <c r="C2387" s="266"/>
      <c r="D2387" s="287"/>
      <c r="E2387" s="295"/>
      <c r="F2387" s="295"/>
    </row>
    <row r="2388" spans="3:6" ht="409.6" x14ac:dyDescent="0.25">
      <c r="C2388" s="266"/>
      <c r="D2388" s="287"/>
      <c r="E2388" s="295"/>
      <c r="F2388" s="295"/>
    </row>
    <row r="2389" spans="3:6" ht="409.6" x14ac:dyDescent="0.25">
      <c r="C2389" s="266"/>
      <c r="D2389" s="287"/>
      <c r="E2389" s="295"/>
      <c r="F2389" s="295"/>
    </row>
    <row r="2390" spans="3:6" ht="409.6" x14ac:dyDescent="0.25">
      <c r="C2390" s="266"/>
      <c r="D2390" s="287"/>
      <c r="E2390" s="295"/>
      <c r="F2390" s="295"/>
    </row>
    <row r="2391" spans="3:6" ht="409.6" x14ac:dyDescent="0.25">
      <c r="C2391" s="266"/>
      <c r="D2391" s="287"/>
      <c r="E2391" s="295"/>
      <c r="F2391" s="295"/>
    </row>
    <row r="2392" spans="3:6" ht="409.6" x14ac:dyDescent="0.25">
      <c r="C2392" s="266"/>
      <c r="D2392" s="287"/>
      <c r="E2392" s="295"/>
      <c r="F2392" s="295"/>
    </row>
    <row r="2393" spans="3:6" ht="409.6" x14ac:dyDescent="0.25">
      <c r="C2393" s="266"/>
      <c r="D2393" s="287"/>
      <c r="E2393" s="295"/>
      <c r="F2393" s="295"/>
    </row>
    <row r="2394" spans="3:6" ht="409.6" x14ac:dyDescent="0.25">
      <c r="C2394" s="266"/>
      <c r="D2394" s="287"/>
      <c r="E2394" s="295"/>
      <c r="F2394" s="295"/>
    </row>
    <row r="2395" spans="3:6" ht="409.6" x14ac:dyDescent="0.25">
      <c r="C2395" s="266"/>
      <c r="D2395" s="287"/>
      <c r="E2395" s="295"/>
      <c r="F2395" s="295"/>
    </row>
    <row r="2396" spans="3:6" ht="409.6" x14ac:dyDescent="0.25">
      <c r="C2396" s="266"/>
      <c r="D2396" s="287"/>
      <c r="E2396" s="295"/>
      <c r="F2396" s="295"/>
    </row>
    <row r="2397" spans="3:6" ht="409.6" x14ac:dyDescent="0.25">
      <c r="C2397" s="266"/>
      <c r="D2397" s="287"/>
      <c r="E2397" s="295"/>
      <c r="F2397" s="295"/>
    </row>
    <row r="2398" spans="3:6" ht="409.6" x14ac:dyDescent="0.25">
      <c r="C2398" s="266"/>
      <c r="D2398" s="287"/>
      <c r="E2398" s="295"/>
      <c r="F2398" s="295"/>
    </row>
    <row r="2399" spans="3:6" ht="409.6" x14ac:dyDescent="0.25">
      <c r="C2399" s="266"/>
      <c r="D2399" s="287"/>
      <c r="E2399" s="295"/>
      <c r="F2399" s="295"/>
    </row>
    <row r="2400" spans="3:6" ht="409.6" x14ac:dyDescent="0.25">
      <c r="C2400" s="266"/>
      <c r="D2400" s="287"/>
      <c r="E2400" s="295"/>
      <c r="F2400" s="295"/>
    </row>
    <row r="2401" spans="3:6" ht="409.6" x14ac:dyDescent="0.25">
      <c r="C2401" s="266"/>
      <c r="D2401" s="287"/>
      <c r="E2401" s="295"/>
      <c r="F2401" s="295"/>
    </row>
    <row r="2402" spans="3:6" ht="409.6" x14ac:dyDescent="0.25">
      <c r="C2402" s="266"/>
      <c r="D2402" s="287"/>
      <c r="E2402" s="295"/>
      <c r="F2402" s="295"/>
    </row>
    <row r="2403" spans="3:6" ht="409.6" x14ac:dyDescent="0.25">
      <c r="C2403" s="266"/>
      <c r="D2403" s="287"/>
      <c r="E2403" s="295"/>
      <c r="F2403" s="295"/>
    </row>
    <row r="2404" spans="3:6" ht="409.6" x14ac:dyDescent="0.25">
      <c r="C2404" s="266"/>
      <c r="D2404" s="287"/>
      <c r="E2404" s="295"/>
      <c r="F2404" s="295"/>
    </row>
    <row r="2405" spans="3:6" ht="409.6" x14ac:dyDescent="0.25">
      <c r="C2405" s="266"/>
      <c r="D2405" s="287"/>
      <c r="E2405" s="295"/>
      <c r="F2405" s="295"/>
    </row>
    <row r="2406" spans="3:6" ht="409.6" x14ac:dyDescent="0.25">
      <c r="C2406" s="266"/>
      <c r="D2406" s="287"/>
      <c r="E2406" s="295"/>
      <c r="F2406" s="295"/>
    </row>
    <row r="2407" spans="3:6" ht="409.6" x14ac:dyDescent="0.25">
      <c r="C2407" s="266"/>
      <c r="D2407" s="287"/>
      <c r="E2407" s="295"/>
      <c r="F2407" s="295"/>
    </row>
    <row r="2408" spans="3:6" ht="409.6" x14ac:dyDescent="0.25">
      <c r="C2408" s="266"/>
      <c r="D2408" s="287"/>
      <c r="E2408" s="295"/>
      <c r="F2408" s="295"/>
    </row>
    <row r="2409" spans="3:6" ht="409.6" x14ac:dyDescent="0.25">
      <c r="C2409" s="266"/>
      <c r="D2409" s="287"/>
      <c r="E2409" s="295"/>
      <c r="F2409" s="295"/>
    </row>
    <row r="2410" spans="3:6" ht="409.6" x14ac:dyDescent="0.25">
      <c r="C2410" s="266"/>
      <c r="D2410" s="287"/>
      <c r="E2410" s="295"/>
      <c r="F2410" s="295"/>
    </row>
    <row r="2411" spans="3:6" ht="409.6" x14ac:dyDescent="0.25">
      <c r="C2411" s="266"/>
      <c r="D2411" s="287"/>
      <c r="E2411" s="295"/>
      <c r="F2411" s="295"/>
    </row>
    <row r="2412" spans="3:6" ht="409.6" x14ac:dyDescent="0.25">
      <c r="C2412" s="266"/>
      <c r="D2412" s="287"/>
      <c r="E2412" s="295"/>
      <c r="F2412" s="295"/>
    </row>
    <row r="2413" spans="3:6" ht="409.6" x14ac:dyDescent="0.25">
      <c r="C2413" s="266"/>
      <c r="D2413" s="287"/>
      <c r="E2413" s="295"/>
      <c r="F2413" s="295"/>
    </row>
    <row r="2414" spans="3:6" ht="409.6" x14ac:dyDescent="0.25">
      <c r="C2414" s="266"/>
      <c r="D2414" s="287"/>
      <c r="E2414" s="295"/>
      <c r="F2414" s="295"/>
    </row>
    <row r="2415" spans="3:6" ht="409.6" x14ac:dyDescent="0.25">
      <c r="C2415" s="266"/>
      <c r="D2415" s="287"/>
      <c r="E2415" s="295"/>
      <c r="F2415" s="295"/>
    </row>
    <row r="2416" spans="3:6" ht="409.6" x14ac:dyDescent="0.25">
      <c r="C2416" s="266"/>
      <c r="D2416" s="287"/>
      <c r="E2416" s="295"/>
      <c r="F2416" s="295"/>
    </row>
    <row r="2417" spans="3:6" ht="409.6" x14ac:dyDescent="0.25">
      <c r="C2417" s="266"/>
      <c r="D2417" s="287"/>
      <c r="E2417" s="295"/>
      <c r="F2417" s="295"/>
    </row>
    <row r="2418" spans="3:6" ht="409.6" x14ac:dyDescent="0.25">
      <c r="C2418" s="266"/>
      <c r="D2418" s="287"/>
      <c r="E2418" s="295"/>
      <c r="F2418" s="295"/>
    </row>
    <row r="2419" spans="3:6" ht="409.6" x14ac:dyDescent="0.25">
      <c r="C2419" s="266"/>
      <c r="D2419" s="287"/>
      <c r="E2419" s="295"/>
      <c r="F2419" s="295"/>
    </row>
    <row r="2420" spans="3:6" ht="409.6" x14ac:dyDescent="0.25">
      <c r="C2420" s="266"/>
      <c r="D2420" s="287"/>
      <c r="E2420" s="295"/>
      <c r="F2420" s="295"/>
    </row>
    <row r="2421" spans="3:6" ht="409.6" x14ac:dyDescent="0.25">
      <c r="C2421" s="266"/>
      <c r="D2421" s="287"/>
      <c r="E2421" s="295"/>
      <c r="F2421" s="295"/>
    </row>
    <row r="2422" spans="3:6" ht="409.6" x14ac:dyDescent="0.25">
      <c r="C2422" s="266"/>
      <c r="D2422" s="287"/>
      <c r="E2422" s="295"/>
      <c r="F2422" s="295"/>
    </row>
    <row r="2423" spans="3:6" ht="409.6" x14ac:dyDescent="0.25">
      <c r="C2423" s="266"/>
      <c r="D2423" s="287"/>
      <c r="E2423" s="295"/>
      <c r="F2423" s="295"/>
    </row>
    <row r="2424" spans="3:6" ht="409.6" x14ac:dyDescent="0.25">
      <c r="C2424" s="266"/>
      <c r="D2424" s="287"/>
      <c r="E2424" s="295"/>
      <c r="F2424" s="295"/>
    </row>
    <row r="2425" spans="3:6" ht="409.6" x14ac:dyDescent="0.25">
      <c r="C2425" s="266"/>
      <c r="D2425" s="287"/>
      <c r="E2425" s="295"/>
      <c r="F2425" s="295"/>
    </row>
    <row r="2426" spans="3:6" ht="409.6" x14ac:dyDescent="0.25">
      <c r="C2426" s="266"/>
      <c r="D2426" s="287"/>
      <c r="E2426" s="295"/>
      <c r="F2426" s="295"/>
    </row>
    <row r="2427" spans="3:6" ht="409.6" x14ac:dyDescent="0.25">
      <c r="C2427" s="266"/>
      <c r="D2427" s="287"/>
      <c r="E2427" s="295"/>
      <c r="F2427" s="295"/>
    </row>
    <row r="2428" spans="3:6" ht="409.6" x14ac:dyDescent="0.25">
      <c r="C2428" s="266"/>
      <c r="D2428" s="287"/>
      <c r="E2428" s="295"/>
      <c r="F2428" s="295"/>
    </row>
    <row r="2429" spans="3:6" ht="409.6" x14ac:dyDescent="0.25">
      <c r="C2429" s="266"/>
      <c r="D2429" s="287"/>
      <c r="E2429" s="295"/>
      <c r="F2429" s="295"/>
    </row>
    <row r="2430" spans="3:6" ht="409.6" x14ac:dyDescent="0.25">
      <c r="C2430" s="266"/>
      <c r="D2430" s="287"/>
    </row>
    <row r="2431" spans="3:6" ht="409.6" x14ac:dyDescent="0.25">
      <c r="C2431" s="266"/>
      <c r="D2431" s="287"/>
    </row>
    <row r="2432" spans="3:6" ht="409.6" x14ac:dyDescent="0.25">
      <c r="C2432" s="266"/>
      <c r="D2432" s="287"/>
    </row>
    <row r="2433" spans="3:4" ht="409.6" x14ac:dyDescent="0.25">
      <c r="C2433" s="266"/>
      <c r="D2433" s="287"/>
    </row>
    <row r="2434" spans="3:4" ht="409.6" x14ac:dyDescent="0.25">
      <c r="C2434" s="266"/>
      <c r="D2434" s="287"/>
    </row>
    <row r="2435" spans="3:4" ht="409.6" x14ac:dyDescent="0.25">
      <c r="C2435" s="266"/>
      <c r="D2435" s="287"/>
    </row>
    <row r="2436" spans="3:4" ht="409.6" x14ac:dyDescent="0.25">
      <c r="C2436" s="266"/>
      <c r="D2436" s="287"/>
    </row>
    <row r="2437" spans="3:4" ht="409.6" x14ac:dyDescent="0.25">
      <c r="C2437" s="266"/>
      <c r="D2437" s="287"/>
    </row>
    <row r="2438" spans="3:4" ht="409.6" x14ac:dyDescent="0.25">
      <c r="C2438" s="266"/>
      <c r="D2438" s="287"/>
    </row>
    <row r="2439" spans="3:4" ht="409.6" x14ac:dyDescent="0.25">
      <c r="C2439" s="266"/>
      <c r="D2439" s="287"/>
    </row>
    <row r="2440" spans="3:4" ht="409.6" x14ac:dyDescent="0.25">
      <c r="C2440" s="266"/>
      <c r="D2440" s="287"/>
    </row>
    <row r="2441" spans="3:4" ht="409.6" x14ac:dyDescent="0.25">
      <c r="C2441" s="266"/>
      <c r="D2441" s="287"/>
    </row>
    <row r="2442" spans="3:4" ht="409.6" x14ac:dyDescent="0.25">
      <c r="C2442" s="266"/>
      <c r="D2442" s="287"/>
    </row>
    <row r="2443" spans="3:4" ht="409.6" x14ac:dyDescent="0.25">
      <c r="C2443" s="266"/>
      <c r="D2443" s="287"/>
    </row>
    <row r="2444" spans="3:4" ht="409.6" x14ac:dyDescent="0.25">
      <c r="C2444" s="266"/>
      <c r="D2444" s="287"/>
    </row>
    <row r="2445" spans="3:4" ht="409.6" x14ac:dyDescent="0.25">
      <c r="C2445" s="266"/>
      <c r="D2445" s="287"/>
    </row>
    <row r="2446" spans="3:4" ht="409.6" x14ac:dyDescent="0.25">
      <c r="C2446" s="266"/>
      <c r="D2446" s="287"/>
    </row>
    <row r="2447" spans="3:4" ht="409.6" x14ac:dyDescent="0.25">
      <c r="C2447" s="266"/>
      <c r="D2447" s="287"/>
    </row>
    <row r="2448" spans="3:4" ht="409.6" x14ac:dyDescent="0.25">
      <c r="C2448" s="266"/>
      <c r="D2448" s="287"/>
    </row>
    <row r="2449" spans="3:4" ht="409.6" x14ac:dyDescent="0.25">
      <c r="C2449" s="266"/>
      <c r="D2449" s="287"/>
    </row>
    <row r="2450" spans="3:4" ht="409.6" x14ac:dyDescent="0.25">
      <c r="C2450" s="266"/>
      <c r="D2450" s="287"/>
    </row>
    <row r="2451" spans="3:4" ht="409.6" x14ac:dyDescent="0.25">
      <c r="C2451" s="266"/>
      <c r="D2451" s="287"/>
    </row>
    <row r="2452" spans="3:4" ht="409.6" x14ac:dyDescent="0.25">
      <c r="C2452" s="266"/>
      <c r="D2452" s="287"/>
    </row>
    <row r="2453" spans="3:4" ht="409.6" x14ac:dyDescent="0.25">
      <c r="C2453" s="266"/>
      <c r="D2453" s="287"/>
    </row>
    <row r="2454" spans="3:4" ht="409.6" x14ac:dyDescent="0.25">
      <c r="C2454" s="266"/>
      <c r="D2454" s="287"/>
    </row>
    <row r="2455" spans="3:4" ht="409.6" x14ac:dyDescent="0.25">
      <c r="C2455" s="266"/>
      <c r="D2455" s="287"/>
    </row>
    <row r="2456" spans="3:4" ht="409.6" x14ac:dyDescent="0.25">
      <c r="C2456" s="266"/>
      <c r="D2456" s="287"/>
    </row>
    <row r="2457" spans="3:4" ht="409.6" x14ac:dyDescent="0.25">
      <c r="C2457" s="266"/>
      <c r="D2457" s="287"/>
    </row>
    <row r="2458" spans="3:4" ht="409.6" x14ac:dyDescent="0.25">
      <c r="C2458" s="266"/>
      <c r="D2458" s="287"/>
    </row>
    <row r="2459" spans="3:4" ht="409.6" x14ac:dyDescent="0.25">
      <c r="C2459" s="266"/>
      <c r="D2459" s="287"/>
    </row>
    <row r="2460" spans="3:4" ht="409.6" x14ac:dyDescent="0.25">
      <c r="C2460" s="266"/>
      <c r="D2460" s="287"/>
    </row>
    <row r="2461" spans="3:4" ht="409.6" x14ac:dyDescent="0.25">
      <c r="C2461" s="266"/>
      <c r="D2461" s="287"/>
    </row>
    <row r="2462" spans="3:4" ht="409.6" x14ac:dyDescent="0.25">
      <c r="C2462" s="266"/>
      <c r="D2462" s="287"/>
    </row>
    <row r="2463" spans="3:4" ht="409.6" x14ac:dyDescent="0.25">
      <c r="C2463" s="266"/>
      <c r="D2463" s="287"/>
    </row>
    <row r="2464" spans="3:4" ht="409.6" x14ac:dyDescent="0.25">
      <c r="C2464" s="266"/>
      <c r="D2464" s="287"/>
    </row>
    <row r="2465" spans="3:4" ht="409.6" x14ac:dyDescent="0.25">
      <c r="C2465" s="266"/>
      <c r="D2465" s="287"/>
    </row>
    <row r="2466" spans="3:4" ht="409.6" x14ac:dyDescent="0.25">
      <c r="C2466" s="266"/>
      <c r="D2466" s="287"/>
    </row>
    <row r="2467" spans="3:4" ht="409.6" x14ac:dyDescent="0.25">
      <c r="C2467" s="266"/>
      <c r="D2467" s="287"/>
    </row>
    <row r="2468" spans="3:4" ht="409.6" x14ac:dyDescent="0.25">
      <c r="C2468" s="266"/>
      <c r="D2468" s="287"/>
    </row>
    <row r="2469" spans="3:4" ht="409.6" x14ac:dyDescent="0.25">
      <c r="C2469" s="266"/>
      <c r="D2469" s="287"/>
    </row>
    <row r="2470" spans="3:4" ht="409.6" x14ac:dyDescent="0.25">
      <c r="C2470" s="266"/>
      <c r="D2470" s="287"/>
    </row>
    <row r="2471" spans="3:4" ht="409.6" x14ac:dyDescent="0.25">
      <c r="C2471" s="266"/>
      <c r="D2471" s="287"/>
    </row>
    <row r="2472" spans="3:4" ht="409.6" x14ac:dyDescent="0.25">
      <c r="C2472" s="266"/>
      <c r="D2472" s="287"/>
    </row>
    <row r="2473" spans="3:4" ht="409.6" x14ac:dyDescent="0.25">
      <c r="C2473" s="266"/>
      <c r="D2473" s="287"/>
    </row>
    <row r="2474" spans="3:4" ht="409.6" x14ac:dyDescent="0.25">
      <c r="C2474" s="266"/>
      <c r="D2474" s="287"/>
    </row>
    <row r="2475" spans="3:4" ht="409.6" x14ac:dyDescent="0.25">
      <c r="C2475" s="266"/>
      <c r="D2475" s="287"/>
    </row>
    <row r="2476" spans="3:4" ht="409.6" x14ac:dyDescent="0.25">
      <c r="C2476" s="266"/>
      <c r="D2476" s="287"/>
    </row>
    <row r="2477" spans="3:4" ht="409.6" x14ac:dyDescent="0.25">
      <c r="C2477" s="266"/>
      <c r="D2477" s="287"/>
    </row>
    <row r="2478" spans="3:4" ht="409.6" x14ac:dyDescent="0.25">
      <c r="C2478" s="266"/>
      <c r="D2478" s="287"/>
    </row>
    <row r="2479" spans="3:4" ht="409.6" x14ac:dyDescent="0.25">
      <c r="C2479" s="266"/>
      <c r="D2479" s="287"/>
    </row>
    <row r="2480" spans="3:4" ht="409.6" x14ac:dyDescent="0.25">
      <c r="C2480" s="266"/>
      <c r="D2480" s="287"/>
    </row>
    <row r="2481" spans="3:4" ht="409.6" x14ac:dyDescent="0.25">
      <c r="C2481" s="266"/>
      <c r="D2481" s="287"/>
    </row>
    <row r="2482" spans="3:4" ht="409.6" x14ac:dyDescent="0.25">
      <c r="C2482" s="266"/>
      <c r="D2482" s="287"/>
    </row>
    <row r="2483" spans="3:4" ht="409.6" x14ac:dyDescent="0.25">
      <c r="C2483" s="266"/>
      <c r="D2483" s="287"/>
    </row>
    <row r="2484" spans="3:4" ht="409.6" x14ac:dyDescent="0.25">
      <c r="C2484" s="266"/>
      <c r="D2484" s="287"/>
    </row>
    <row r="2485" spans="3:4" ht="409.6" x14ac:dyDescent="0.25">
      <c r="C2485" s="266"/>
      <c r="D2485" s="287"/>
    </row>
    <row r="2486" spans="3:4" ht="409.6" x14ac:dyDescent="0.25">
      <c r="C2486" s="266"/>
      <c r="D2486" s="287"/>
    </row>
    <row r="2487" spans="3:4" ht="409.6" x14ac:dyDescent="0.25">
      <c r="C2487" s="266"/>
      <c r="D2487" s="287"/>
    </row>
    <row r="2488" spans="3:4" ht="409.6" x14ac:dyDescent="0.25">
      <c r="C2488" s="266"/>
      <c r="D2488" s="287"/>
    </row>
    <row r="2489" spans="3:4" ht="409.6" x14ac:dyDescent="0.25">
      <c r="C2489" s="266"/>
      <c r="D2489" s="287"/>
    </row>
    <row r="2490" spans="3:4" ht="409.6" x14ac:dyDescent="0.25">
      <c r="C2490" s="266"/>
      <c r="D2490" s="287"/>
    </row>
    <row r="2491" spans="3:4" ht="409.6" x14ac:dyDescent="0.25">
      <c r="C2491" s="266"/>
      <c r="D2491" s="287"/>
    </row>
    <row r="2492" spans="3:4" ht="409.6" x14ac:dyDescent="0.25">
      <c r="C2492" s="266"/>
      <c r="D2492" s="287"/>
    </row>
    <row r="2493" spans="3:4" ht="409.6" x14ac:dyDescent="0.25">
      <c r="C2493" s="266"/>
      <c r="D2493" s="287"/>
    </row>
    <row r="2494" spans="3:4" ht="409.6" x14ac:dyDescent="0.25">
      <c r="C2494" s="266"/>
      <c r="D2494" s="287"/>
    </row>
    <row r="2495" spans="3:4" ht="409.6" x14ac:dyDescent="0.25">
      <c r="C2495" s="266"/>
      <c r="D2495" s="287"/>
    </row>
    <row r="2496" spans="3:4" ht="409.6" x14ac:dyDescent="0.25">
      <c r="C2496" s="266"/>
      <c r="D2496" s="287"/>
    </row>
    <row r="2497" spans="3:4" ht="409.6" x14ac:dyDescent="0.25">
      <c r="C2497" s="266"/>
      <c r="D2497" s="287"/>
    </row>
    <row r="2498" spans="3:4" ht="409.6" x14ac:dyDescent="0.25">
      <c r="C2498" s="266"/>
      <c r="D2498" s="287"/>
    </row>
    <row r="2499" spans="3:4" ht="409.6" x14ac:dyDescent="0.25">
      <c r="C2499" s="266"/>
      <c r="D2499" s="287"/>
    </row>
    <row r="2500" spans="3:4" ht="409.6" x14ac:dyDescent="0.25">
      <c r="C2500" s="266"/>
      <c r="D2500" s="287"/>
    </row>
    <row r="2501" spans="3:4" ht="409.6" x14ac:dyDescent="0.25">
      <c r="C2501" s="266"/>
      <c r="D2501" s="287"/>
    </row>
    <row r="2502" spans="3:4" ht="409.6" x14ac:dyDescent="0.25">
      <c r="C2502" s="266"/>
      <c r="D2502" s="287"/>
    </row>
    <row r="2503" spans="3:4" ht="409.6" x14ac:dyDescent="0.25">
      <c r="C2503" s="266"/>
      <c r="D2503" s="287"/>
    </row>
    <row r="2504" spans="3:4" ht="409.6" x14ac:dyDescent="0.25">
      <c r="C2504" s="266"/>
      <c r="D2504" s="287"/>
    </row>
    <row r="2505" spans="3:4" ht="409.6" x14ac:dyDescent="0.25">
      <c r="C2505" s="266"/>
      <c r="D2505" s="287"/>
    </row>
    <row r="2506" spans="3:4" ht="409.6" x14ac:dyDescent="0.25">
      <c r="C2506" s="266"/>
      <c r="D2506" s="287"/>
    </row>
    <row r="2507" spans="3:4" ht="409.6" x14ac:dyDescent="0.25">
      <c r="C2507" s="266"/>
      <c r="D2507" s="287"/>
    </row>
    <row r="2508" spans="3:4" ht="409.6" x14ac:dyDescent="0.25">
      <c r="C2508" s="266"/>
      <c r="D2508" s="287"/>
    </row>
    <row r="2509" spans="3:4" ht="409.6" x14ac:dyDescent="0.25">
      <c r="C2509" s="266"/>
      <c r="D2509" s="287"/>
    </row>
    <row r="2510" spans="3:4" ht="409.6" x14ac:dyDescent="0.25">
      <c r="C2510" s="266"/>
      <c r="D2510" s="287"/>
    </row>
    <row r="2511" spans="3:4" ht="409.6" x14ac:dyDescent="0.25">
      <c r="C2511" s="266"/>
      <c r="D2511" s="287"/>
    </row>
    <row r="2512" spans="3:4" ht="409.6" x14ac:dyDescent="0.25">
      <c r="C2512" s="266"/>
      <c r="D2512" s="287"/>
    </row>
    <row r="2513" spans="3:4" ht="409.6" x14ac:dyDescent="0.25">
      <c r="C2513" s="266"/>
      <c r="D2513" s="287"/>
    </row>
    <row r="2514" spans="3:4" ht="409.6" x14ac:dyDescent="0.25">
      <c r="C2514" s="266"/>
      <c r="D2514" s="287"/>
    </row>
    <row r="2515" spans="3:4" ht="409.6" x14ac:dyDescent="0.25">
      <c r="C2515" s="266"/>
      <c r="D2515" s="287"/>
    </row>
    <row r="2516" spans="3:4" ht="409.6" x14ac:dyDescent="0.25">
      <c r="C2516" s="266"/>
      <c r="D2516" s="287"/>
    </row>
    <row r="2517" spans="3:4" ht="409.6" x14ac:dyDescent="0.25">
      <c r="C2517" s="266"/>
      <c r="D2517" s="287"/>
    </row>
    <row r="2518" spans="3:4" ht="409.6" x14ac:dyDescent="0.25">
      <c r="C2518" s="266"/>
      <c r="D2518" s="287"/>
    </row>
    <row r="2519" spans="3:4" ht="409.6" x14ac:dyDescent="0.25">
      <c r="D2519" s="287"/>
    </row>
    <row r="2520" spans="3:4" ht="409.6" x14ac:dyDescent="0.25">
      <c r="D2520" s="287"/>
    </row>
    <row r="2521" spans="3:4" ht="409.6" x14ac:dyDescent="0.25">
      <c r="D2521" s="287"/>
    </row>
    <row r="2522" spans="3:4" ht="409.6" x14ac:dyDescent="0.25">
      <c r="D2522" s="287"/>
    </row>
    <row r="2523" spans="3:4" ht="409.6" x14ac:dyDescent="0.25">
      <c r="D2523" s="287"/>
    </row>
    <row r="2524" spans="3:4" ht="409.6" x14ac:dyDescent="0.25">
      <c r="D2524" s="287"/>
    </row>
    <row r="2525" spans="3:4" ht="409.6" x14ac:dyDescent="0.25">
      <c r="D2525" s="287"/>
    </row>
    <row r="2526" spans="3:4" ht="409.6" x14ac:dyDescent="0.25">
      <c r="D2526" s="287"/>
    </row>
    <row r="2527" spans="3:4" ht="409.6" x14ac:dyDescent="0.25">
      <c r="D2527" s="287"/>
    </row>
    <row r="2528" spans="3:4" ht="409.6" x14ac:dyDescent="0.25">
      <c r="D2528" s="287"/>
    </row>
    <row r="2529" spans="4:4" ht="409.6" x14ac:dyDescent="0.25">
      <c r="D2529" s="287"/>
    </row>
    <row r="2530" spans="4:4" ht="409.6" x14ac:dyDescent="0.25">
      <c r="D2530" s="287"/>
    </row>
    <row r="2531" spans="4:4" ht="409.6" x14ac:dyDescent="0.25">
      <c r="D2531" s="287"/>
    </row>
    <row r="2532" spans="4:4" ht="409.6" x14ac:dyDescent="0.25">
      <c r="D2532" s="287"/>
    </row>
    <row r="2533" spans="4:4" ht="409.6" x14ac:dyDescent="0.25">
      <c r="D2533" s="287"/>
    </row>
    <row r="2534" spans="4:4" ht="409.6" x14ac:dyDescent="0.25">
      <c r="D2534" s="287"/>
    </row>
    <row r="2535" spans="4:4" ht="409.6" x14ac:dyDescent="0.25">
      <c r="D2535" s="287"/>
    </row>
    <row r="2536" spans="4:4" ht="409.6" x14ac:dyDescent="0.25">
      <c r="D2536" s="287"/>
    </row>
    <row r="2537" spans="4:4" ht="409.6" x14ac:dyDescent="0.25">
      <c r="D2537" s="287"/>
    </row>
    <row r="2538" spans="4:4" ht="409.6" x14ac:dyDescent="0.25">
      <c r="D2538" s="287"/>
    </row>
    <row r="2539" spans="4:4" ht="409.6" x14ac:dyDescent="0.25">
      <c r="D2539" s="287"/>
    </row>
    <row r="2540" spans="4:4" ht="409.6" x14ac:dyDescent="0.25">
      <c r="D2540" s="287"/>
    </row>
    <row r="2541" spans="4:4" ht="409.6" x14ac:dyDescent="0.25">
      <c r="D2541" s="287"/>
    </row>
    <row r="2542" spans="4:4" ht="409.6" x14ac:dyDescent="0.25">
      <c r="D2542" s="287"/>
    </row>
    <row r="2543" spans="4:4" ht="409.6" x14ac:dyDescent="0.25">
      <c r="D2543" s="287"/>
    </row>
    <row r="2544" spans="4:4" ht="409.6" x14ac:dyDescent="0.25">
      <c r="D2544" s="287"/>
    </row>
    <row r="2545" spans="4:4" ht="409.6" x14ac:dyDescent="0.25">
      <c r="D2545" s="287"/>
    </row>
    <row r="2546" spans="4:4" ht="409.6" x14ac:dyDescent="0.25">
      <c r="D2546" s="287"/>
    </row>
    <row r="2547" spans="4:4" ht="409.6" x14ac:dyDescent="0.25">
      <c r="D2547" s="287"/>
    </row>
    <row r="2548" spans="4:4" ht="409.6" x14ac:dyDescent="0.25">
      <c r="D2548" s="287"/>
    </row>
    <row r="2549" spans="4:4" ht="409.6" x14ac:dyDescent="0.25">
      <c r="D2549" s="287"/>
    </row>
    <row r="2550" spans="4:4" ht="409.6" x14ac:dyDescent="0.25">
      <c r="D2550" s="287"/>
    </row>
    <row r="2551" spans="4:4" ht="409.6" x14ac:dyDescent="0.25">
      <c r="D2551" s="287"/>
    </row>
    <row r="2552" spans="4:4" ht="409.6" x14ac:dyDescent="0.25">
      <c r="D2552" s="287"/>
    </row>
    <row r="2553" spans="4:4" ht="409.6" x14ac:dyDescent="0.25">
      <c r="D2553" s="287"/>
    </row>
    <row r="2554" spans="4:4" ht="409.6" x14ac:dyDescent="0.25">
      <c r="D2554" s="287"/>
    </row>
    <row r="2555" spans="4:4" ht="409.6" x14ac:dyDescent="0.25">
      <c r="D2555" s="287"/>
    </row>
    <row r="2556" spans="4:4" ht="409.6" x14ac:dyDescent="0.25">
      <c r="D2556" s="287"/>
    </row>
    <row r="2557" spans="4:4" ht="409.6" x14ac:dyDescent="0.25">
      <c r="D2557" s="287"/>
    </row>
    <row r="2558" spans="4:4" ht="409.6" x14ac:dyDescent="0.25">
      <c r="D2558" s="287"/>
    </row>
    <row r="2559" spans="4:4" ht="409.6" x14ac:dyDescent="0.25">
      <c r="D2559" s="287"/>
    </row>
    <row r="2560" spans="4:4" ht="409.6" x14ac:dyDescent="0.25">
      <c r="D2560" s="287"/>
    </row>
    <row r="2561" spans="4:4" ht="409.6" x14ac:dyDescent="0.25">
      <c r="D2561" s="287"/>
    </row>
    <row r="2562" spans="4:4" ht="409.6" x14ac:dyDescent="0.25">
      <c r="D2562" s="287"/>
    </row>
    <row r="2563" spans="4:4" ht="409.6" x14ac:dyDescent="0.25">
      <c r="D2563" s="287"/>
    </row>
    <row r="2564" spans="4:4" ht="409.6" x14ac:dyDescent="0.25">
      <c r="D2564" s="287"/>
    </row>
    <row r="2565" spans="4:4" ht="409.6" x14ac:dyDescent="0.25">
      <c r="D2565" s="287"/>
    </row>
    <row r="2566" spans="4:4" ht="409.6" x14ac:dyDescent="0.25">
      <c r="D2566" s="287"/>
    </row>
    <row r="2567" spans="4:4" ht="409.6" x14ac:dyDescent="0.25">
      <c r="D2567" s="287"/>
    </row>
    <row r="2568" spans="4:4" ht="409.6" x14ac:dyDescent="0.25">
      <c r="D2568" s="287"/>
    </row>
    <row r="2569" spans="4:4" ht="409.6" x14ac:dyDescent="0.25">
      <c r="D2569" s="287"/>
    </row>
    <row r="2570" spans="4:4" ht="409.6" x14ac:dyDescent="0.25">
      <c r="D2570" s="287"/>
    </row>
    <row r="2571" spans="4:4" ht="409.6" x14ac:dyDescent="0.25">
      <c r="D2571" s="287"/>
    </row>
    <row r="2572" spans="4:4" ht="409.6" x14ac:dyDescent="0.25">
      <c r="D2572" s="287"/>
    </row>
    <row r="2573" spans="4:4" ht="409.6" x14ac:dyDescent="0.25">
      <c r="D2573" s="287"/>
    </row>
    <row r="2574" spans="4:4" ht="409.6" x14ac:dyDescent="0.25">
      <c r="D2574" s="287"/>
    </row>
    <row r="2575" spans="4:4" ht="409.6" x14ac:dyDescent="0.25">
      <c r="D2575" s="287"/>
    </row>
    <row r="2576" spans="4:4" ht="409.6" x14ac:dyDescent="0.25">
      <c r="D2576" s="287"/>
    </row>
    <row r="2577" spans="4:4" ht="409.6" x14ac:dyDescent="0.25">
      <c r="D2577" s="287"/>
    </row>
    <row r="2578" spans="4:4" ht="409.6" x14ac:dyDescent="0.25">
      <c r="D2578" s="287"/>
    </row>
    <row r="2579" spans="4:4" ht="409.6" x14ac:dyDescent="0.25">
      <c r="D2579" s="287"/>
    </row>
    <row r="2580" spans="4:4" ht="409.6" x14ac:dyDescent="0.25">
      <c r="D2580" s="287"/>
    </row>
    <row r="2581" spans="4:4" ht="409.6" x14ac:dyDescent="0.25">
      <c r="D2581" s="287"/>
    </row>
    <row r="2582" spans="4:4" ht="409.6" x14ac:dyDescent="0.25">
      <c r="D2582" s="287"/>
    </row>
    <row r="2583" spans="4:4" ht="409.6" x14ac:dyDescent="0.25">
      <c r="D2583" s="287"/>
    </row>
    <row r="2584" spans="4:4" ht="409.6" x14ac:dyDescent="0.25">
      <c r="D2584" s="287"/>
    </row>
  </sheetData>
  <sheetProtection password="CC2D" sheet="1" objects="1" scenarios="1"/>
  <protectedRanges>
    <protectedRange sqref="E1:E1048576" name="Obseg1"/>
  </protectedRanges>
  <mergeCells count="2">
    <mergeCell ref="B35:E35"/>
    <mergeCell ref="B37:E37"/>
  </mergeCells>
  <pageMargins left="0.78740157480314965" right="0.19685039370078741" top="0.98425196850393704" bottom="0.59055118110236227" header="0.39370078740157483" footer="0.19685039370078741"/>
  <pageSetup paperSize="9" orientation="portrait" r:id="rId1"/>
  <headerFooter alignWithMargins="0">
    <oddFooter>&amp;L&amp;"Arial,Navadno"&amp;8Strojne instalacije&amp;R&amp;"Arial,Navadno"&amp;8&amp;P</oddFooter>
  </headerFooter>
  <rowBreaks count="5" manualBreakCount="5">
    <brk id="48" max="16383" man="1"/>
    <brk id="90" max="16383" man="1"/>
    <brk id="765" max="16383" man="1"/>
    <brk id="1333" max="16383" man="1"/>
    <brk id="179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14"/>
  <sheetViews>
    <sheetView tabSelected="1" zoomScale="74" zoomScaleNormal="74" workbookViewId="0">
      <selection activeCell="I13" sqref="I13"/>
    </sheetView>
  </sheetViews>
  <sheetFormatPr defaultRowHeight="12.75" x14ac:dyDescent="0.2"/>
  <cols>
    <col min="1" max="1" width="5.140625" style="187" bestFit="1" customWidth="1"/>
    <col min="2" max="2" width="55.28515625" style="188" customWidth="1"/>
    <col min="3" max="3" width="9.7109375" style="189" customWidth="1"/>
    <col min="4" max="4" width="15.42578125" style="190" customWidth="1"/>
    <col min="5" max="5" width="17.85546875" style="190" customWidth="1"/>
    <col min="6" max="256" width="9" style="191"/>
    <col min="257" max="257" width="6.85546875" style="191" customWidth="1"/>
    <col min="258" max="258" width="61.85546875" style="191" customWidth="1"/>
    <col min="259" max="259" width="10.5703125" style="191" customWidth="1"/>
    <col min="260" max="260" width="15.5703125" style="191" customWidth="1"/>
    <col min="261" max="261" width="17.42578125" style="191" customWidth="1"/>
    <col min="262" max="512" width="9" style="191"/>
    <col min="513" max="513" width="6.85546875" style="191" customWidth="1"/>
    <col min="514" max="514" width="61.85546875" style="191" customWidth="1"/>
    <col min="515" max="515" width="10.5703125" style="191" customWidth="1"/>
    <col min="516" max="516" width="15.5703125" style="191" customWidth="1"/>
    <col min="517" max="517" width="17.42578125" style="191" customWidth="1"/>
    <col min="518" max="768" width="9" style="191"/>
    <col min="769" max="769" width="6.85546875" style="191" customWidth="1"/>
    <col min="770" max="770" width="61.85546875" style="191" customWidth="1"/>
    <col min="771" max="771" width="10.5703125" style="191" customWidth="1"/>
    <col min="772" max="772" width="15.5703125" style="191" customWidth="1"/>
    <col min="773" max="773" width="17.42578125" style="191" customWidth="1"/>
    <col min="774" max="1024" width="9" style="191"/>
    <col min="1025" max="1025" width="6.85546875" style="191" customWidth="1"/>
    <col min="1026" max="1026" width="61.85546875" style="191" customWidth="1"/>
    <col min="1027" max="1027" width="10.5703125" style="191" customWidth="1"/>
    <col min="1028" max="1028" width="15.5703125" style="191" customWidth="1"/>
    <col min="1029" max="1029" width="17.42578125" style="191" customWidth="1"/>
    <col min="1030" max="1280" width="9" style="191"/>
    <col min="1281" max="1281" width="6.85546875" style="191" customWidth="1"/>
    <col min="1282" max="1282" width="61.85546875" style="191" customWidth="1"/>
    <col min="1283" max="1283" width="10.5703125" style="191" customWidth="1"/>
    <col min="1284" max="1284" width="15.5703125" style="191" customWidth="1"/>
    <col min="1285" max="1285" width="17.42578125" style="191" customWidth="1"/>
    <col min="1286" max="1536" width="9" style="191"/>
    <col min="1537" max="1537" width="6.85546875" style="191" customWidth="1"/>
    <col min="1538" max="1538" width="61.85546875" style="191" customWidth="1"/>
    <col min="1539" max="1539" width="10.5703125" style="191" customWidth="1"/>
    <col min="1540" max="1540" width="15.5703125" style="191" customWidth="1"/>
    <col min="1541" max="1541" width="17.42578125" style="191" customWidth="1"/>
    <col min="1542" max="1792" width="9" style="191"/>
    <col min="1793" max="1793" width="6.85546875" style="191" customWidth="1"/>
    <col min="1794" max="1794" width="61.85546875" style="191" customWidth="1"/>
    <col min="1795" max="1795" width="10.5703125" style="191" customWidth="1"/>
    <col min="1796" max="1796" width="15.5703125" style="191" customWidth="1"/>
    <col min="1797" max="1797" width="17.42578125" style="191" customWidth="1"/>
    <col min="1798" max="2048" width="9" style="191"/>
    <col min="2049" max="2049" width="6.85546875" style="191" customWidth="1"/>
    <col min="2050" max="2050" width="61.85546875" style="191" customWidth="1"/>
    <col min="2051" max="2051" width="10.5703125" style="191" customWidth="1"/>
    <col min="2052" max="2052" width="15.5703125" style="191" customWidth="1"/>
    <col min="2053" max="2053" width="17.42578125" style="191" customWidth="1"/>
    <col min="2054" max="2304" width="9" style="191"/>
    <col min="2305" max="2305" width="6.85546875" style="191" customWidth="1"/>
    <col min="2306" max="2306" width="61.85546875" style="191" customWidth="1"/>
    <col min="2307" max="2307" width="10.5703125" style="191" customWidth="1"/>
    <col min="2308" max="2308" width="15.5703125" style="191" customWidth="1"/>
    <col min="2309" max="2309" width="17.42578125" style="191" customWidth="1"/>
    <col min="2310" max="2560" width="9" style="191"/>
    <col min="2561" max="2561" width="6.85546875" style="191" customWidth="1"/>
    <col min="2562" max="2562" width="61.85546875" style="191" customWidth="1"/>
    <col min="2563" max="2563" width="10.5703125" style="191" customWidth="1"/>
    <col min="2564" max="2564" width="15.5703125" style="191" customWidth="1"/>
    <col min="2565" max="2565" width="17.42578125" style="191" customWidth="1"/>
    <col min="2566" max="2816" width="9" style="191"/>
    <col min="2817" max="2817" width="6.85546875" style="191" customWidth="1"/>
    <col min="2818" max="2818" width="61.85546875" style="191" customWidth="1"/>
    <col min="2819" max="2819" width="10.5703125" style="191" customWidth="1"/>
    <col min="2820" max="2820" width="15.5703125" style="191" customWidth="1"/>
    <col min="2821" max="2821" width="17.42578125" style="191" customWidth="1"/>
    <col min="2822" max="3072" width="9" style="191"/>
    <col min="3073" max="3073" width="6.85546875" style="191" customWidth="1"/>
    <col min="3074" max="3074" width="61.85546875" style="191" customWidth="1"/>
    <col min="3075" max="3075" width="10.5703125" style="191" customWidth="1"/>
    <col min="3076" max="3076" width="15.5703125" style="191" customWidth="1"/>
    <col min="3077" max="3077" width="17.42578125" style="191" customWidth="1"/>
    <col min="3078" max="3328" width="9" style="191"/>
    <col min="3329" max="3329" width="6.85546875" style="191" customWidth="1"/>
    <col min="3330" max="3330" width="61.85546875" style="191" customWidth="1"/>
    <col min="3331" max="3331" width="10.5703125" style="191" customWidth="1"/>
    <col min="3332" max="3332" width="15.5703125" style="191" customWidth="1"/>
    <col min="3333" max="3333" width="17.42578125" style="191" customWidth="1"/>
    <col min="3334" max="3584" width="9" style="191"/>
    <col min="3585" max="3585" width="6.85546875" style="191" customWidth="1"/>
    <col min="3586" max="3586" width="61.85546875" style="191" customWidth="1"/>
    <col min="3587" max="3587" width="10.5703125" style="191" customWidth="1"/>
    <col min="3588" max="3588" width="15.5703125" style="191" customWidth="1"/>
    <col min="3589" max="3589" width="17.42578125" style="191" customWidth="1"/>
    <col min="3590" max="3840" width="9" style="191"/>
    <col min="3841" max="3841" width="6.85546875" style="191" customWidth="1"/>
    <col min="3842" max="3842" width="61.85546875" style="191" customWidth="1"/>
    <col min="3843" max="3843" width="10.5703125" style="191" customWidth="1"/>
    <col min="3844" max="3844" width="15.5703125" style="191" customWidth="1"/>
    <col min="3845" max="3845" width="17.42578125" style="191" customWidth="1"/>
    <col min="3846" max="4096" width="9" style="191"/>
    <col min="4097" max="4097" width="6.85546875" style="191" customWidth="1"/>
    <col min="4098" max="4098" width="61.85546875" style="191" customWidth="1"/>
    <col min="4099" max="4099" width="10.5703125" style="191" customWidth="1"/>
    <col min="4100" max="4100" width="15.5703125" style="191" customWidth="1"/>
    <col min="4101" max="4101" width="17.42578125" style="191" customWidth="1"/>
    <col min="4102" max="4352" width="9" style="191"/>
    <col min="4353" max="4353" width="6.85546875" style="191" customWidth="1"/>
    <col min="4354" max="4354" width="61.85546875" style="191" customWidth="1"/>
    <col min="4355" max="4355" width="10.5703125" style="191" customWidth="1"/>
    <col min="4356" max="4356" width="15.5703125" style="191" customWidth="1"/>
    <col min="4357" max="4357" width="17.42578125" style="191" customWidth="1"/>
    <col min="4358" max="4608" width="9" style="191"/>
    <col min="4609" max="4609" width="6.85546875" style="191" customWidth="1"/>
    <col min="4610" max="4610" width="61.85546875" style="191" customWidth="1"/>
    <col min="4611" max="4611" width="10.5703125" style="191" customWidth="1"/>
    <col min="4612" max="4612" width="15.5703125" style="191" customWidth="1"/>
    <col min="4613" max="4613" width="17.42578125" style="191" customWidth="1"/>
    <col min="4614" max="4864" width="9" style="191"/>
    <col min="4865" max="4865" width="6.85546875" style="191" customWidth="1"/>
    <col min="4866" max="4866" width="61.85546875" style="191" customWidth="1"/>
    <col min="4867" max="4867" width="10.5703125" style="191" customWidth="1"/>
    <col min="4868" max="4868" width="15.5703125" style="191" customWidth="1"/>
    <col min="4869" max="4869" width="17.42578125" style="191" customWidth="1"/>
    <col min="4870" max="5120" width="9" style="191"/>
    <col min="5121" max="5121" width="6.85546875" style="191" customWidth="1"/>
    <col min="5122" max="5122" width="61.85546875" style="191" customWidth="1"/>
    <col min="5123" max="5123" width="10.5703125" style="191" customWidth="1"/>
    <col min="5124" max="5124" width="15.5703125" style="191" customWidth="1"/>
    <col min="5125" max="5125" width="17.42578125" style="191" customWidth="1"/>
    <col min="5126" max="5376" width="9" style="191"/>
    <col min="5377" max="5377" width="6.85546875" style="191" customWidth="1"/>
    <col min="5378" max="5378" width="61.85546875" style="191" customWidth="1"/>
    <col min="5379" max="5379" width="10.5703125" style="191" customWidth="1"/>
    <col min="5380" max="5380" width="15.5703125" style="191" customWidth="1"/>
    <col min="5381" max="5381" width="17.42578125" style="191" customWidth="1"/>
    <col min="5382" max="5632" width="9" style="191"/>
    <col min="5633" max="5633" width="6.85546875" style="191" customWidth="1"/>
    <col min="5634" max="5634" width="61.85546875" style="191" customWidth="1"/>
    <col min="5635" max="5635" width="10.5703125" style="191" customWidth="1"/>
    <col min="5636" max="5636" width="15.5703125" style="191" customWidth="1"/>
    <col min="5637" max="5637" width="17.42578125" style="191" customWidth="1"/>
    <col min="5638" max="5888" width="9" style="191"/>
    <col min="5889" max="5889" width="6.85546875" style="191" customWidth="1"/>
    <col min="5890" max="5890" width="61.85546875" style="191" customWidth="1"/>
    <col min="5891" max="5891" width="10.5703125" style="191" customWidth="1"/>
    <col min="5892" max="5892" width="15.5703125" style="191" customWidth="1"/>
    <col min="5893" max="5893" width="17.42578125" style="191" customWidth="1"/>
    <col min="5894" max="6144" width="9" style="191"/>
    <col min="6145" max="6145" width="6.85546875" style="191" customWidth="1"/>
    <col min="6146" max="6146" width="61.85546875" style="191" customWidth="1"/>
    <col min="6147" max="6147" width="10.5703125" style="191" customWidth="1"/>
    <col min="6148" max="6148" width="15.5703125" style="191" customWidth="1"/>
    <col min="6149" max="6149" width="17.42578125" style="191" customWidth="1"/>
    <col min="6150" max="6400" width="9" style="191"/>
    <col min="6401" max="6401" width="6.85546875" style="191" customWidth="1"/>
    <col min="6402" max="6402" width="61.85546875" style="191" customWidth="1"/>
    <col min="6403" max="6403" width="10.5703125" style="191" customWidth="1"/>
    <col min="6404" max="6404" width="15.5703125" style="191" customWidth="1"/>
    <col min="6405" max="6405" width="17.42578125" style="191" customWidth="1"/>
    <col min="6406" max="6656" width="9" style="191"/>
    <col min="6657" max="6657" width="6.85546875" style="191" customWidth="1"/>
    <col min="6658" max="6658" width="61.85546875" style="191" customWidth="1"/>
    <col min="6659" max="6659" width="10.5703125" style="191" customWidth="1"/>
    <col min="6660" max="6660" width="15.5703125" style="191" customWidth="1"/>
    <col min="6661" max="6661" width="17.42578125" style="191" customWidth="1"/>
    <col min="6662" max="6912" width="9" style="191"/>
    <col min="6913" max="6913" width="6.85546875" style="191" customWidth="1"/>
    <col min="6914" max="6914" width="61.85546875" style="191" customWidth="1"/>
    <col min="6915" max="6915" width="10.5703125" style="191" customWidth="1"/>
    <col min="6916" max="6916" width="15.5703125" style="191" customWidth="1"/>
    <col min="6917" max="6917" width="17.42578125" style="191" customWidth="1"/>
    <col min="6918" max="7168" width="9" style="191"/>
    <col min="7169" max="7169" width="6.85546875" style="191" customWidth="1"/>
    <col min="7170" max="7170" width="61.85546875" style="191" customWidth="1"/>
    <col min="7171" max="7171" width="10.5703125" style="191" customWidth="1"/>
    <col min="7172" max="7172" width="15.5703125" style="191" customWidth="1"/>
    <col min="7173" max="7173" width="17.42578125" style="191" customWidth="1"/>
    <col min="7174" max="7424" width="9" style="191"/>
    <col min="7425" max="7425" width="6.85546875" style="191" customWidth="1"/>
    <col min="7426" max="7426" width="61.85546875" style="191" customWidth="1"/>
    <col min="7427" max="7427" width="10.5703125" style="191" customWidth="1"/>
    <col min="7428" max="7428" width="15.5703125" style="191" customWidth="1"/>
    <col min="7429" max="7429" width="17.42578125" style="191" customWidth="1"/>
    <col min="7430" max="7680" width="9" style="191"/>
    <col min="7681" max="7681" width="6.85546875" style="191" customWidth="1"/>
    <col min="7682" max="7682" width="61.85546875" style="191" customWidth="1"/>
    <col min="7683" max="7683" width="10.5703125" style="191" customWidth="1"/>
    <col min="7684" max="7684" width="15.5703125" style="191" customWidth="1"/>
    <col min="7685" max="7685" width="17.42578125" style="191" customWidth="1"/>
    <col min="7686" max="7936" width="9" style="191"/>
    <col min="7937" max="7937" width="6.85546875" style="191" customWidth="1"/>
    <col min="7938" max="7938" width="61.85546875" style="191" customWidth="1"/>
    <col min="7939" max="7939" width="10.5703125" style="191" customWidth="1"/>
    <col min="7940" max="7940" width="15.5703125" style="191" customWidth="1"/>
    <col min="7941" max="7941" width="17.42578125" style="191" customWidth="1"/>
    <col min="7942" max="8192" width="9" style="191"/>
    <col min="8193" max="8193" width="6.85546875" style="191" customWidth="1"/>
    <col min="8194" max="8194" width="61.85546875" style="191" customWidth="1"/>
    <col min="8195" max="8195" width="10.5703125" style="191" customWidth="1"/>
    <col min="8196" max="8196" width="15.5703125" style="191" customWidth="1"/>
    <col min="8197" max="8197" width="17.42578125" style="191" customWidth="1"/>
    <col min="8198" max="8448" width="9" style="191"/>
    <col min="8449" max="8449" width="6.85546875" style="191" customWidth="1"/>
    <col min="8450" max="8450" width="61.85546875" style="191" customWidth="1"/>
    <col min="8451" max="8451" width="10.5703125" style="191" customWidth="1"/>
    <col min="8452" max="8452" width="15.5703125" style="191" customWidth="1"/>
    <col min="8453" max="8453" width="17.42578125" style="191" customWidth="1"/>
    <col min="8454" max="8704" width="9" style="191"/>
    <col min="8705" max="8705" width="6.85546875" style="191" customWidth="1"/>
    <col min="8706" max="8706" width="61.85546875" style="191" customWidth="1"/>
    <col min="8707" max="8707" width="10.5703125" style="191" customWidth="1"/>
    <col min="8708" max="8708" width="15.5703125" style="191" customWidth="1"/>
    <col min="8709" max="8709" width="17.42578125" style="191" customWidth="1"/>
    <col min="8710" max="8960" width="9" style="191"/>
    <col min="8961" max="8961" width="6.85546875" style="191" customWidth="1"/>
    <col min="8962" max="8962" width="61.85546875" style="191" customWidth="1"/>
    <col min="8963" max="8963" width="10.5703125" style="191" customWidth="1"/>
    <col min="8964" max="8964" width="15.5703125" style="191" customWidth="1"/>
    <col min="8965" max="8965" width="17.42578125" style="191" customWidth="1"/>
    <col min="8966" max="9216" width="9" style="191"/>
    <col min="9217" max="9217" width="6.85546875" style="191" customWidth="1"/>
    <col min="9218" max="9218" width="61.85546875" style="191" customWidth="1"/>
    <col min="9219" max="9219" width="10.5703125" style="191" customWidth="1"/>
    <col min="9220" max="9220" width="15.5703125" style="191" customWidth="1"/>
    <col min="9221" max="9221" width="17.42578125" style="191" customWidth="1"/>
    <col min="9222" max="9472" width="9" style="191"/>
    <col min="9473" max="9473" width="6.85546875" style="191" customWidth="1"/>
    <col min="9474" max="9474" width="61.85546875" style="191" customWidth="1"/>
    <col min="9475" max="9475" width="10.5703125" style="191" customWidth="1"/>
    <col min="9476" max="9476" width="15.5703125" style="191" customWidth="1"/>
    <col min="9477" max="9477" width="17.42578125" style="191" customWidth="1"/>
    <col min="9478" max="9728" width="9" style="191"/>
    <col min="9729" max="9729" width="6.85546875" style="191" customWidth="1"/>
    <col min="9730" max="9730" width="61.85546875" style="191" customWidth="1"/>
    <col min="9731" max="9731" width="10.5703125" style="191" customWidth="1"/>
    <col min="9732" max="9732" width="15.5703125" style="191" customWidth="1"/>
    <col min="9733" max="9733" width="17.42578125" style="191" customWidth="1"/>
    <col min="9734" max="9984" width="9" style="191"/>
    <col min="9985" max="9985" width="6.85546875" style="191" customWidth="1"/>
    <col min="9986" max="9986" width="61.85546875" style="191" customWidth="1"/>
    <col min="9987" max="9987" width="10.5703125" style="191" customWidth="1"/>
    <col min="9988" max="9988" width="15.5703125" style="191" customWidth="1"/>
    <col min="9989" max="9989" width="17.42578125" style="191" customWidth="1"/>
    <col min="9990" max="10240" width="9" style="191"/>
    <col min="10241" max="10241" width="6.85546875" style="191" customWidth="1"/>
    <col min="10242" max="10242" width="61.85546875" style="191" customWidth="1"/>
    <col min="10243" max="10243" width="10.5703125" style="191" customWidth="1"/>
    <col min="10244" max="10244" width="15.5703125" style="191" customWidth="1"/>
    <col min="10245" max="10245" width="17.42578125" style="191" customWidth="1"/>
    <col min="10246" max="10496" width="9" style="191"/>
    <col min="10497" max="10497" width="6.85546875" style="191" customWidth="1"/>
    <col min="10498" max="10498" width="61.85546875" style="191" customWidth="1"/>
    <col min="10499" max="10499" width="10.5703125" style="191" customWidth="1"/>
    <col min="10500" max="10500" width="15.5703125" style="191" customWidth="1"/>
    <col min="10501" max="10501" width="17.42578125" style="191" customWidth="1"/>
    <col min="10502" max="10752" width="9" style="191"/>
    <col min="10753" max="10753" width="6.85546875" style="191" customWidth="1"/>
    <col min="10754" max="10754" width="61.85546875" style="191" customWidth="1"/>
    <col min="10755" max="10755" width="10.5703125" style="191" customWidth="1"/>
    <col min="10756" max="10756" width="15.5703125" style="191" customWidth="1"/>
    <col min="10757" max="10757" width="17.42578125" style="191" customWidth="1"/>
    <col min="10758" max="11008" width="9" style="191"/>
    <col min="11009" max="11009" width="6.85546875" style="191" customWidth="1"/>
    <col min="11010" max="11010" width="61.85546875" style="191" customWidth="1"/>
    <col min="11011" max="11011" width="10.5703125" style="191" customWidth="1"/>
    <col min="11012" max="11012" width="15.5703125" style="191" customWidth="1"/>
    <col min="11013" max="11013" width="17.42578125" style="191" customWidth="1"/>
    <col min="11014" max="11264" width="9" style="191"/>
    <col min="11265" max="11265" width="6.85546875" style="191" customWidth="1"/>
    <col min="11266" max="11266" width="61.85546875" style="191" customWidth="1"/>
    <col min="11267" max="11267" width="10.5703125" style="191" customWidth="1"/>
    <col min="11268" max="11268" width="15.5703125" style="191" customWidth="1"/>
    <col min="11269" max="11269" width="17.42578125" style="191" customWidth="1"/>
    <col min="11270" max="11520" width="9" style="191"/>
    <col min="11521" max="11521" width="6.85546875" style="191" customWidth="1"/>
    <col min="11522" max="11522" width="61.85546875" style="191" customWidth="1"/>
    <col min="11523" max="11523" width="10.5703125" style="191" customWidth="1"/>
    <col min="11524" max="11524" width="15.5703125" style="191" customWidth="1"/>
    <col min="11525" max="11525" width="17.42578125" style="191" customWidth="1"/>
    <col min="11526" max="11776" width="9" style="191"/>
    <col min="11777" max="11777" width="6.85546875" style="191" customWidth="1"/>
    <col min="11778" max="11778" width="61.85546875" style="191" customWidth="1"/>
    <col min="11779" max="11779" width="10.5703125" style="191" customWidth="1"/>
    <col min="11780" max="11780" width="15.5703125" style="191" customWidth="1"/>
    <col min="11781" max="11781" width="17.42578125" style="191" customWidth="1"/>
    <col min="11782" max="12032" width="9" style="191"/>
    <col min="12033" max="12033" width="6.85546875" style="191" customWidth="1"/>
    <col min="12034" max="12034" width="61.85546875" style="191" customWidth="1"/>
    <col min="12035" max="12035" width="10.5703125" style="191" customWidth="1"/>
    <col min="12036" max="12036" width="15.5703125" style="191" customWidth="1"/>
    <col min="12037" max="12037" width="17.42578125" style="191" customWidth="1"/>
    <col min="12038" max="12288" width="9" style="191"/>
    <col min="12289" max="12289" width="6.85546875" style="191" customWidth="1"/>
    <col min="12290" max="12290" width="61.85546875" style="191" customWidth="1"/>
    <col min="12291" max="12291" width="10.5703125" style="191" customWidth="1"/>
    <col min="12292" max="12292" width="15.5703125" style="191" customWidth="1"/>
    <col min="12293" max="12293" width="17.42578125" style="191" customWidth="1"/>
    <col min="12294" max="12544" width="9" style="191"/>
    <col min="12545" max="12545" width="6.85546875" style="191" customWidth="1"/>
    <col min="12546" max="12546" width="61.85546875" style="191" customWidth="1"/>
    <col min="12547" max="12547" width="10.5703125" style="191" customWidth="1"/>
    <col min="12548" max="12548" width="15.5703125" style="191" customWidth="1"/>
    <col min="12549" max="12549" width="17.42578125" style="191" customWidth="1"/>
    <col min="12550" max="12800" width="9" style="191"/>
    <col min="12801" max="12801" width="6.85546875" style="191" customWidth="1"/>
    <col min="12802" max="12802" width="61.85546875" style="191" customWidth="1"/>
    <col min="12803" max="12803" width="10.5703125" style="191" customWidth="1"/>
    <col min="12804" max="12804" width="15.5703125" style="191" customWidth="1"/>
    <col min="12805" max="12805" width="17.42578125" style="191" customWidth="1"/>
    <col min="12806" max="13056" width="9" style="191"/>
    <col min="13057" max="13057" width="6.85546875" style="191" customWidth="1"/>
    <col min="13058" max="13058" width="61.85546875" style="191" customWidth="1"/>
    <col min="13059" max="13059" width="10.5703125" style="191" customWidth="1"/>
    <col min="13060" max="13060" width="15.5703125" style="191" customWidth="1"/>
    <col min="13061" max="13061" width="17.42578125" style="191" customWidth="1"/>
    <col min="13062" max="13312" width="9" style="191"/>
    <col min="13313" max="13313" width="6.85546875" style="191" customWidth="1"/>
    <col min="13314" max="13314" width="61.85546875" style="191" customWidth="1"/>
    <col min="13315" max="13315" width="10.5703125" style="191" customWidth="1"/>
    <col min="13316" max="13316" width="15.5703125" style="191" customWidth="1"/>
    <col min="13317" max="13317" width="17.42578125" style="191" customWidth="1"/>
    <col min="13318" max="13568" width="9" style="191"/>
    <col min="13569" max="13569" width="6.85546875" style="191" customWidth="1"/>
    <col min="13570" max="13570" width="61.85546875" style="191" customWidth="1"/>
    <col min="13571" max="13571" width="10.5703125" style="191" customWidth="1"/>
    <col min="13572" max="13572" width="15.5703125" style="191" customWidth="1"/>
    <col min="13573" max="13573" width="17.42578125" style="191" customWidth="1"/>
    <col min="13574" max="13824" width="9" style="191"/>
    <col min="13825" max="13825" width="6.85546875" style="191" customWidth="1"/>
    <col min="13826" max="13826" width="61.85546875" style="191" customWidth="1"/>
    <col min="13827" max="13827" width="10.5703125" style="191" customWidth="1"/>
    <col min="13828" max="13828" width="15.5703125" style="191" customWidth="1"/>
    <col min="13829" max="13829" width="17.42578125" style="191" customWidth="1"/>
    <col min="13830" max="14080" width="9" style="191"/>
    <col min="14081" max="14081" width="6.85546875" style="191" customWidth="1"/>
    <col min="14082" max="14082" width="61.85546875" style="191" customWidth="1"/>
    <col min="14083" max="14083" width="10.5703125" style="191" customWidth="1"/>
    <col min="14084" max="14084" width="15.5703125" style="191" customWidth="1"/>
    <col min="14085" max="14085" width="17.42578125" style="191" customWidth="1"/>
    <col min="14086" max="14336" width="9" style="191"/>
    <col min="14337" max="14337" width="6.85546875" style="191" customWidth="1"/>
    <col min="14338" max="14338" width="61.85546875" style="191" customWidth="1"/>
    <col min="14339" max="14339" width="10.5703125" style="191" customWidth="1"/>
    <col min="14340" max="14340" width="15.5703125" style="191" customWidth="1"/>
    <col min="14341" max="14341" width="17.42578125" style="191" customWidth="1"/>
    <col min="14342" max="14592" width="9" style="191"/>
    <col min="14593" max="14593" width="6.85546875" style="191" customWidth="1"/>
    <col min="14594" max="14594" width="61.85546875" style="191" customWidth="1"/>
    <col min="14595" max="14595" width="10.5703125" style="191" customWidth="1"/>
    <col min="14596" max="14596" width="15.5703125" style="191" customWidth="1"/>
    <col min="14597" max="14597" width="17.42578125" style="191" customWidth="1"/>
    <col min="14598" max="14848" width="9" style="191"/>
    <col min="14849" max="14849" width="6.85546875" style="191" customWidth="1"/>
    <col min="14850" max="14850" width="61.85546875" style="191" customWidth="1"/>
    <col min="14851" max="14851" width="10.5703125" style="191" customWidth="1"/>
    <col min="14852" max="14852" width="15.5703125" style="191" customWidth="1"/>
    <col min="14853" max="14853" width="17.42578125" style="191" customWidth="1"/>
    <col min="14854" max="15104" width="9" style="191"/>
    <col min="15105" max="15105" width="6.85546875" style="191" customWidth="1"/>
    <col min="15106" max="15106" width="61.85546875" style="191" customWidth="1"/>
    <col min="15107" max="15107" width="10.5703125" style="191" customWidth="1"/>
    <col min="15108" max="15108" width="15.5703125" style="191" customWidth="1"/>
    <col min="15109" max="15109" width="17.42578125" style="191" customWidth="1"/>
    <col min="15110" max="15360" width="9" style="191"/>
    <col min="15361" max="15361" width="6.85546875" style="191" customWidth="1"/>
    <col min="15362" max="15362" width="61.85546875" style="191" customWidth="1"/>
    <col min="15363" max="15363" width="10.5703125" style="191" customWidth="1"/>
    <col min="15364" max="15364" width="15.5703125" style="191" customWidth="1"/>
    <col min="15365" max="15365" width="17.42578125" style="191" customWidth="1"/>
    <col min="15366" max="15616" width="9" style="191"/>
    <col min="15617" max="15617" width="6.85546875" style="191" customWidth="1"/>
    <col min="15618" max="15618" width="61.85546875" style="191" customWidth="1"/>
    <col min="15619" max="15619" width="10.5703125" style="191" customWidth="1"/>
    <col min="15620" max="15620" width="15.5703125" style="191" customWidth="1"/>
    <col min="15621" max="15621" width="17.42578125" style="191" customWidth="1"/>
    <col min="15622" max="15872" width="9" style="191"/>
    <col min="15873" max="15873" width="6.85546875" style="191" customWidth="1"/>
    <col min="15874" max="15874" width="61.85546875" style="191" customWidth="1"/>
    <col min="15875" max="15875" width="10.5703125" style="191" customWidth="1"/>
    <col min="15876" max="15876" width="15.5703125" style="191" customWidth="1"/>
    <col min="15877" max="15877" width="17.42578125" style="191" customWidth="1"/>
    <col min="15878" max="16128" width="9" style="191"/>
    <col min="16129" max="16129" width="6.85546875" style="191" customWidth="1"/>
    <col min="16130" max="16130" width="61.85546875" style="191" customWidth="1"/>
    <col min="16131" max="16131" width="10.5703125" style="191" customWidth="1"/>
    <col min="16132" max="16132" width="15.5703125" style="191" customWidth="1"/>
    <col min="16133" max="16133" width="17.42578125" style="191" customWidth="1"/>
    <col min="16134" max="16384" width="9" style="191"/>
  </cols>
  <sheetData>
    <row r="1" spans="1:5" s="60" customFormat="1" ht="15.75" thickTop="1" x14ac:dyDescent="0.25">
      <c r="A1" s="55"/>
      <c r="B1" s="56"/>
      <c r="C1" s="57"/>
      <c r="D1" s="58"/>
      <c r="E1" s="59"/>
    </row>
    <row r="2" spans="1:5" s="60" customFormat="1" ht="15.75" x14ac:dyDescent="0.25">
      <c r="A2" s="61"/>
      <c r="B2" s="62" t="s">
        <v>1456</v>
      </c>
      <c r="C2" s="63"/>
      <c r="D2" s="64"/>
      <c r="E2" s="65"/>
    </row>
    <row r="3" spans="1:5" s="60" customFormat="1" ht="15.75" x14ac:dyDescent="0.25">
      <c r="A3" s="61"/>
      <c r="B3" s="62"/>
      <c r="C3" s="63"/>
      <c r="D3" s="64"/>
      <c r="E3" s="65"/>
    </row>
    <row r="4" spans="1:5" s="60" customFormat="1" ht="15.75" x14ac:dyDescent="0.25">
      <c r="A4" s="61"/>
      <c r="B4" s="62"/>
      <c r="C4" s="63"/>
      <c r="D4" s="64"/>
      <c r="E4" s="65"/>
    </row>
    <row r="5" spans="1:5" s="60" customFormat="1" ht="15.75" x14ac:dyDescent="0.25">
      <c r="A5" s="61"/>
      <c r="B5" s="62" t="s">
        <v>604</v>
      </c>
      <c r="C5" s="63"/>
      <c r="D5" s="64"/>
      <c r="E5" s="66"/>
    </row>
    <row r="6" spans="1:5" s="60" customFormat="1" ht="15.75" x14ac:dyDescent="0.25">
      <c r="A6" s="61"/>
      <c r="B6" s="62"/>
      <c r="C6" s="63"/>
      <c r="D6" s="64"/>
      <c r="E6" s="66"/>
    </row>
    <row r="7" spans="1:5" s="60" customFormat="1" ht="15.75" x14ac:dyDescent="0.25">
      <c r="A7" s="61"/>
      <c r="B7" s="62" t="s">
        <v>605</v>
      </c>
      <c r="C7" s="63"/>
      <c r="D7" s="64"/>
      <c r="E7" s="66"/>
    </row>
    <row r="8" spans="1:5" s="60" customFormat="1" ht="15.75" x14ac:dyDescent="0.25">
      <c r="A8" s="61"/>
      <c r="B8" s="62"/>
      <c r="C8" s="63"/>
      <c r="D8" s="64"/>
      <c r="E8" s="66"/>
    </row>
    <row r="9" spans="1:5" s="60" customFormat="1" ht="15.75" x14ac:dyDescent="0.25">
      <c r="A9" s="61"/>
      <c r="B9" s="62" t="s">
        <v>3183</v>
      </c>
      <c r="C9" s="63"/>
      <c r="D9" s="64"/>
      <c r="E9" s="65"/>
    </row>
    <row r="10" spans="1:5" s="60" customFormat="1" ht="15.75" x14ac:dyDescent="0.25">
      <c r="A10" s="61"/>
      <c r="B10" s="62"/>
      <c r="C10" s="67"/>
      <c r="D10" s="64"/>
      <c r="E10" s="65"/>
    </row>
    <row r="11" spans="1:5" s="60" customFormat="1" ht="15.75" x14ac:dyDescent="0.25">
      <c r="A11" s="61"/>
      <c r="B11" s="62" t="s">
        <v>606</v>
      </c>
      <c r="C11" s="68" t="s">
        <v>1457</v>
      </c>
      <c r="D11" s="64"/>
      <c r="E11" s="65"/>
    </row>
    <row r="12" spans="1:5" s="60" customFormat="1" ht="16.5" thickBot="1" x14ac:dyDescent="0.3">
      <c r="A12" s="69"/>
      <c r="B12" s="70"/>
      <c r="C12" s="71"/>
      <c r="D12" s="72"/>
      <c r="E12" s="73"/>
    </row>
    <row r="13" spans="1:5" s="78" customFormat="1" ht="15.75" thickTop="1" x14ac:dyDescent="0.25">
      <c r="A13" s="74"/>
      <c r="B13" s="75"/>
      <c r="C13" s="76"/>
      <c r="D13" s="77"/>
      <c r="E13" s="77"/>
    </row>
    <row r="14" spans="1:5" s="80" customFormat="1" ht="15" x14ac:dyDescent="0.25">
      <c r="A14" s="79"/>
      <c r="B14" s="52" t="s">
        <v>31</v>
      </c>
      <c r="C14" s="76"/>
      <c r="D14" s="77"/>
      <c r="E14" s="77"/>
    </row>
    <row r="15" spans="1:5" s="80" customFormat="1" ht="15" x14ac:dyDescent="0.25">
      <c r="A15" s="79"/>
      <c r="B15" s="52"/>
      <c r="C15" s="76"/>
      <c r="D15" s="77"/>
      <c r="E15" s="77"/>
    </row>
    <row r="16" spans="1:5" s="181" customFormat="1" ht="15" x14ac:dyDescent="0.25">
      <c r="A16" s="177" t="s">
        <v>1211</v>
      </c>
      <c r="B16" s="178" t="s">
        <v>1458</v>
      </c>
      <c r="C16" s="179"/>
      <c r="D16" s="180"/>
      <c r="E16" s="180"/>
    </row>
    <row r="17" spans="1:5" s="181" customFormat="1" ht="15" x14ac:dyDescent="0.25">
      <c r="A17" s="182"/>
      <c r="B17" s="178" t="s">
        <v>1459</v>
      </c>
      <c r="C17" s="179"/>
      <c r="D17" s="180"/>
      <c r="E17" s="180"/>
    </row>
    <row r="18" spans="1:5" s="181" customFormat="1" ht="15" x14ac:dyDescent="0.25">
      <c r="A18" s="182"/>
      <c r="B18" s="178" t="s">
        <v>1460</v>
      </c>
      <c r="C18" s="179"/>
      <c r="D18" s="180"/>
      <c r="E18" s="180"/>
    </row>
    <row r="19" spans="1:5" s="80" customFormat="1" ht="15" x14ac:dyDescent="0.25">
      <c r="A19" s="79"/>
      <c r="B19" s="81"/>
      <c r="C19" s="76"/>
      <c r="D19" s="77"/>
      <c r="E19" s="77"/>
    </row>
    <row r="20" spans="1:5" s="186" customFormat="1" ht="15" x14ac:dyDescent="0.25">
      <c r="A20" s="183" t="s">
        <v>1461</v>
      </c>
      <c r="B20" s="178" t="str">
        <f>+B72</f>
        <v>VGRADNI DELI</v>
      </c>
      <c r="C20" s="184"/>
      <c r="D20" s="185"/>
      <c r="E20" s="185">
        <f>+E129</f>
        <v>0</v>
      </c>
    </row>
    <row r="21" spans="1:5" s="186" customFormat="1" ht="15" x14ac:dyDescent="0.25">
      <c r="A21" s="183"/>
      <c r="B21" s="178"/>
      <c r="C21" s="184"/>
      <c r="D21" s="185"/>
      <c r="E21" s="185"/>
    </row>
    <row r="22" spans="1:5" s="186" customFormat="1" ht="15" x14ac:dyDescent="0.25">
      <c r="A22" s="183" t="s">
        <v>1462</v>
      </c>
      <c r="B22" s="178" t="str">
        <f>+B132</f>
        <v>ZAPIRALNA SREDSTVA IN PRIBOR</v>
      </c>
      <c r="C22" s="184"/>
      <c r="D22" s="185"/>
      <c r="E22" s="185">
        <f>+E176</f>
        <v>0</v>
      </c>
    </row>
    <row r="23" spans="1:5" s="186" customFormat="1" ht="15" x14ac:dyDescent="0.25">
      <c r="A23" s="183"/>
      <c r="B23" s="178"/>
      <c r="C23" s="184"/>
      <c r="D23" s="185"/>
      <c r="E23" s="185"/>
    </row>
    <row r="24" spans="1:5" s="186" customFormat="1" ht="15" x14ac:dyDescent="0.25">
      <c r="A24" s="183" t="s">
        <v>1463</v>
      </c>
      <c r="B24" s="178" t="str">
        <f>+B179</f>
        <v>SISTEM ZA ZRAČENJE ZAKLONIŠČA V ZAŠČITNI FUNKCIJI IN UVODNICE ZA TESNJENJE KABLOV</v>
      </c>
      <c r="C24" s="184"/>
      <c r="D24" s="185"/>
      <c r="E24" s="185">
        <f>+E295</f>
        <v>0</v>
      </c>
    </row>
    <row r="25" spans="1:5" s="186" customFormat="1" ht="15" x14ac:dyDescent="0.25">
      <c r="A25" s="183"/>
      <c r="B25" s="178"/>
      <c r="C25" s="184"/>
      <c r="D25" s="185"/>
      <c r="E25" s="185"/>
    </row>
    <row r="26" spans="1:5" s="186" customFormat="1" ht="15" x14ac:dyDescent="0.25">
      <c r="A26" s="183" t="s">
        <v>1464</v>
      </c>
      <c r="B26" s="178" t="str">
        <f>+B298</f>
        <v>BIVALNA, SANITARNA IN POMOŽNA OPREMA</v>
      </c>
      <c r="C26" s="184"/>
      <c r="D26" s="185"/>
      <c r="E26" s="185">
        <f>+E419</f>
        <v>0</v>
      </c>
    </row>
    <row r="27" spans="1:5" s="186" customFormat="1" ht="15" x14ac:dyDescent="0.25">
      <c r="A27" s="183"/>
      <c r="B27" s="178"/>
      <c r="C27" s="184"/>
      <c r="D27" s="185"/>
      <c r="E27" s="185"/>
    </row>
    <row r="28" spans="1:5" s="186" customFormat="1" ht="15" x14ac:dyDescent="0.25">
      <c r="A28" s="183" t="s">
        <v>1465</v>
      </c>
      <c r="B28" s="178" t="str">
        <f>+B422</f>
        <v>VGRADNJA NAPRAV, NAPELJAV IN OPREME TER OSTALE DEJAVNOSTI</v>
      </c>
      <c r="C28" s="184"/>
      <c r="D28" s="185"/>
      <c r="E28" s="185">
        <f>+E479</f>
        <v>0</v>
      </c>
    </row>
    <row r="29" spans="1:5" s="80" customFormat="1" ht="15" x14ac:dyDescent="0.25">
      <c r="A29" s="79"/>
      <c r="B29" s="81"/>
      <c r="C29" s="76"/>
      <c r="D29" s="77"/>
      <c r="E29" s="84"/>
    </row>
    <row r="30" spans="1:5" s="80" customFormat="1" ht="15.75" thickBot="1" x14ac:dyDescent="0.3">
      <c r="A30" s="85"/>
      <c r="B30" s="54" t="s">
        <v>2</v>
      </c>
      <c r="C30" s="86"/>
      <c r="D30" s="87"/>
      <c r="E30" s="88">
        <f>SUM(E20:E29)</f>
        <v>0</v>
      </c>
    </row>
    <row r="31" spans="1:5" s="80" customFormat="1" ht="15.75" thickTop="1" x14ac:dyDescent="0.25">
      <c r="A31" s="79"/>
      <c r="B31" s="52"/>
      <c r="C31" s="76"/>
      <c r="D31" s="77"/>
      <c r="E31" s="84"/>
    </row>
    <row r="32" spans="1:5" s="80" customFormat="1" ht="15" x14ac:dyDescent="0.25">
      <c r="A32" s="79"/>
      <c r="B32" s="52" t="s">
        <v>1451</v>
      </c>
      <c r="C32" s="76"/>
      <c r="D32" s="77"/>
      <c r="E32" s="84">
        <f>+E30*0.22</f>
        <v>0</v>
      </c>
    </row>
    <row r="33" spans="1:5" s="80" customFormat="1" ht="15" x14ac:dyDescent="0.25">
      <c r="A33" s="79"/>
      <c r="B33" s="52"/>
      <c r="C33" s="76"/>
      <c r="D33" s="77"/>
      <c r="E33" s="84"/>
    </row>
    <row r="34" spans="1:5" s="80" customFormat="1" ht="15.75" thickBot="1" x14ac:dyDescent="0.3">
      <c r="A34" s="85"/>
      <c r="B34" s="54" t="s">
        <v>245</v>
      </c>
      <c r="C34" s="86"/>
      <c r="D34" s="87"/>
      <c r="E34" s="88">
        <f>SUM(E30:E33)</f>
        <v>0</v>
      </c>
    </row>
    <row r="35" spans="1:5" s="80" customFormat="1" ht="15.75" thickTop="1" x14ac:dyDescent="0.25">
      <c r="A35" s="79"/>
      <c r="B35" s="52"/>
      <c r="C35" s="76"/>
      <c r="D35" s="77"/>
      <c r="E35" s="83"/>
    </row>
    <row r="36" spans="1:5" s="80" customFormat="1" ht="15" x14ac:dyDescent="0.25">
      <c r="A36" s="79"/>
      <c r="B36" s="52"/>
      <c r="C36" s="76"/>
      <c r="D36" s="77"/>
      <c r="E36" s="83"/>
    </row>
    <row r="37" spans="1:5" s="94" customFormat="1" x14ac:dyDescent="0.25">
      <c r="A37" s="96"/>
      <c r="B37" s="94" t="s">
        <v>1213</v>
      </c>
      <c r="C37" s="95"/>
    </row>
    <row r="38" spans="1:5" s="94" customFormat="1" x14ac:dyDescent="0.25">
      <c r="A38" s="96"/>
      <c r="B38" s="170"/>
      <c r="C38" s="95"/>
    </row>
    <row r="39" spans="1:5" s="94" customFormat="1" x14ac:dyDescent="0.25">
      <c r="A39" s="96"/>
      <c r="B39" s="170"/>
      <c r="C39" s="95"/>
      <c r="D39" s="96"/>
    </row>
    <row r="40" spans="1:5" s="94" customFormat="1" x14ac:dyDescent="0.25">
      <c r="A40" s="96"/>
      <c r="B40" s="170"/>
      <c r="C40" s="95"/>
    </row>
    <row r="41" spans="1:5" s="94" customFormat="1" x14ac:dyDescent="0.25">
      <c r="A41" s="96"/>
      <c r="B41" s="170"/>
      <c r="C41" s="95"/>
    </row>
    <row r="42" spans="1:5" s="94" customFormat="1" x14ac:dyDescent="0.25">
      <c r="A42" s="96"/>
      <c r="C42" s="95"/>
    </row>
    <row r="43" spans="1:5" s="94" customFormat="1" x14ac:dyDescent="0.25">
      <c r="A43" s="96"/>
      <c r="B43" s="94" t="s">
        <v>1214</v>
      </c>
      <c r="C43" s="95"/>
      <c r="D43" s="96" t="s">
        <v>1215</v>
      </c>
    </row>
    <row r="44" spans="1:5" s="94" customFormat="1" x14ac:dyDescent="0.25">
      <c r="A44" s="96"/>
      <c r="B44" s="170"/>
      <c r="C44" s="95"/>
    </row>
    <row r="49" spans="1:5" x14ac:dyDescent="0.2">
      <c r="B49" s="192" t="s">
        <v>1466</v>
      </c>
    </row>
    <row r="50" spans="1:5" ht="38.25" x14ac:dyDescent="0.2">
      <c r="A50" s="193" t="s">
        <v>24</v>
      </c>
      <c r="B50" s="188" t="s">
        <v>1467</v>
      </c>
      <c r="C50" s="194"/>
      <c r="D50" s="195"/>
      <c r="E50" s="195"/>
    </row>
    <row r="51" spans="1:5" ht="123" customHeight="1" x14ac:dyDescent="0.2">
      <c r="A51" s="193" t="s">
        <v>24</v>
      </c>
      <c r="B51" s="188" t="s">
        <v>1468</v>
      </c>
      <c r="C51" s="194"/>
      <c r="D51" s="195"/>
      <c r="E51" s="195"/>
    </row>
    <row r="52" spans="1:5" ht="38.25" x14ac:dyDescent="0.2">
      <c r="A52" s="193" t="s">
        <v>24</v>
      </c>
      <c r="B52" s="188" t="s">
        <v>1469</v>
      </c>
      <c r="C52" s="194"/>
      <c r="D52" s="195"/>
      <c r="E52" s="195"/>
    </row>
    <row r="53" spans="1:5" ht="25.5" x14ac:dyDescent="0.2">
      <c r="A53" s="193" t="s">
        <v>24</v>
      </c>
      <c r="B53" s="188" t="s">
        <v>1470</v>
      </c>
      <c r="C53" s="194"/>
      <c r="D53" s="195"/>
      <c r="E53" s="195"/>
    </row>
    <row r="54" spans="1:5" ht="38.25" x14ac:dyDescent="0.2">
      <c r="A54" s="193" t="s">
        <v>24</v>
      </c>
      <c r="B54" s="188" t="s">
        <v>1471</v>
      </c>
      <c r="C54" s="194"/>
      <c r="D54" s="195"/>
      <c r="E54" s="195"/>
    </row>
    <row r="55" spans="1:5" ht="51" x14ac:dyDescent="0.2">
      <c r="A55" s="193" t="s">
        <v>24</v>
      </c>
      <c r="B55" s="188" t="s">
        <v>1472</v>
      </c>
      <c r="C55" s="194"/>
      <c r="D55" s="195"/>
      <c r="E55" s="195"/>
    </row>
    <row r="56" spans="1:5" ht="25.5" x14ac:dyDescent="0.2">
      <c r="A56" s="193" t="s">
        <v>24</v>
      </c>
      <c r="B56" s="188" t="s">
        <v>1473</v>
      </c>
      <c r="C56" s="194"/>
      <c r="D56" s="195"/>
      <c r="E56" s="195"/>
    </row>
    <row r="57" spans="1:5" x14ac:dyDescent="0.2">
      <c r="A57" s="193" t="s">
        <v>24</v>
      </c>
      <c r="B57" s="188" t="s">
        <v>1474</v>
      </c>
      <c r="C57" s="194"/>
      <c r="D57" s="195"/>
      <c r="E57" s="195"/>
    </row>
    <row r="58" spans="1:5" x14ac:dyDescent="0.2">
      <c r="A58" s="193" t="s">
        <v>24</v>
      </c>
      <c r="B58" s="188" t="s">
        <v>1475</v>
      </c>
      <c r="C58" s="194"/>
      <c r="D58" s="195"/>
      <c r="E58" s="195"/>
    </row>
    <row r="59" spans="1:5" ht="25.5" x14ac:dyDescent="0.2">
      <c r="A59" s="193" t="s">
        <v>24</v>
      </c>
      <c r="B59" s="188" t="s">
        <v>1476</v>
      </c>
      <c r="C59" s="194"/>
      <c r="D59" s="195"/>
      <c r="E59" s="195"/>
    </row>
    <row r="60" spans="1:5" ht="102" x14ac:dyDescent="0.2">
      <c r="A60" s="193" t="s">
        <v>24</v>
      </c>
      <c r="B60" s="188" t="s">
        <v>1477</v>
      </c>
      <c r="C60" s="194"/>
      <c r="D60" s="195"/>
      <c r="E60" s="195"/>
    </row>
    <row r="63" spans="1:5" x14ac:dyDescent="0.2">
      <c r="B63" s="196"/>
    </row>
    <row r="64" spans="1:5" x14ac:dyDescent="0.2">
      <c r="B64" s="196" t="s">
        <v>1478</v>
      </c>
    </row>
    <row r="65" spans="1:5" x14ac:dyDescent="0.2">
      <c r="B65" s="196"/>
    </row>
    <row r="66" spans="1:5" ht="25.5" x14ac:dyDescent="0.2">
      <c r="A66" s="193"/>
      <c r="B66" s="192" t="s">
        <v>1479</v>
      </c>
      <c r="C66" s="194"/>
      <c r="D66" s="195"/>
      <c r="E66" s="195"/>
    </row>
    <row r="67" spans="1:5" ht="38.25" x14ac:dyDescent="0.2">
      <c r="A67" s="193" t="s">
        <v>24</v>
      </c>
      <c r="B67" s="188" t="s">
        <v>1480</v>
      </c>
      <c r="C67" s="194"/>
      <c r="D67" s="195"/>
      <c r="E67" s="195"/>
    </row>
    <row r="68" spans="1:5" ht="25.5" x14ac:dyDescent="0.2">
      <c r="A68" s="193" t="s">
        <v>24</v>
      </c>
      <c r="B68" s="188" t="s">
        <v>1481</v>
      </c>
      <c r="C68" s="194"/>
      <c r="D68" s="195"/>
      <c r="E68" s="195"/>
    </row>
    <row r="69" spans="1:5" x14ac:dyDescent="0.2">
      <c r="A69" s="193" t="s">
        <v>24</v>
      </c>
      <c r="B69" s="188" t="s">
        <v>1474</v>
      </c>
      <c r="C69" s="194"/>
      <c r="D69" s="195"/>
      <c r="E69" s="195"/>
    </row>
    <row r="70" spans="1:5" ht="38.25" x14ac:dyDescent="0.2">
      <c r="A70" s="193" t="s">
        <v>24</v>
      </c>
      <c r="B70" s="188" t="s">
        <v>1482</v>
      </c>
      <c r="C70" s="194"/>
      <c r="D70" s="195"/>
      <c r="E70" s="195"/>
    </row>
    <row r="71" spans="1:5" x14ac:dyDescent="0.2">
      <c r="B71" s="196"/>
    </row>
    <row r="72" spans="1:5" x14ac:dyDescent="0.2">
      <c r="A72" s="197" t="s">
        <v>1461</v>
      </c>
      <c r="B72" s="196" t="s">
        <v>1483</v>
      </c>
    </row>
    <row r="73" spans="1:5" x14ac:dyDescent="0.2">
      <c r="A73" s="197"/>
      <c r="B73" s="196"/>
    </row>
    <row r="74" spans="1:5" ht="25.5" x14ac:dyDescent="0.2">
      <c r="A74" s="193"/>
      <c r="B74" s="192" t="s">
        <v>1484</v>
      </c>
      <c r="C74" s="194"/>
      <c r="D74" s="195"/>
      <c r="E74" s="195"/>
    </row>
    <row r="75" spans="1:5" ht="52.5" customHeight="1" x14ac:dyDescent="0.2">
      <c r="A75" s="193" t="s">
        <v>24</v>
      </c>
      <c r="B75" s="188" t="s">
        <v>1485</v>
      </c>
      <c r="C75" s="194"/>
      <c r="D75" s="195"/>
      <c r="E75" s="195"/>
    </row>
    <row r="76" spans="1:5" ht="41.25" customHeight="1" x14ac:dyDescent="0.2">
      <c r="A76" s="193" t="s">
        <v>24</v>
      </c>
      <c r="B76" s="188" t="s">
        <v>1486</v>
      </c>
      <c r="C76" s="194"/>
      <c r="D76" s="195"/>
      <c r="E76" s="195"/>
    </row>
    <row r="77" spans="1:5" ht="40.5" customHeight="1" x14ac:dyDescent="0.2">
      <c r="A77" s="193" t="s">
        <v>24</v>
      </c>
      <c r="B77" s="188" t="s">
        <v>1487</v>
      </c>
      <c r="C77" s="194"/>
      <c r="D77" s="195"/>
      <c r="E77" s="195"/>
    </row>
    <row r="78" spans="1:5" ht="41.25" customHeight="1" x14ac:dyDescent="0.2">
      <c r="A78" s="193" t="s">
        <v>24</v>
      </c>
      <c r="B78" s="188" t="s">
        <v>1488</v>
      </c>
      <c r="C78" s="194"/>
      <c r="D78" s="195"/>
      <c r="E78" s="195"/>
    </row>
    <row r="79" spans="1:5" ht="25.5" x14ac:dyDescent="0.2">
      <c r="A79" s="193" t="s">
        <v>24</v>
      </c>
      <c r="B79" s="188" t="s">
        <v>1489</v>
      </c>
      <c r="C79" s="194"/>
      <c r="D79" s="195"/>
      <c r="E79" s="195"/>
    </row>
    <row r="80" spans="1:5" ht="25.5" x14ac:dyDescent="0.2">
      <c r="A80" s="193" t="s">
        <v>24</v>
      </c>
      <c r="B80" s="188" t="s">
        <v>1490</v>
      </c>
      <c r="C80" s="194"/>
      <c r="D80" s="195"/>
      <c r="E80" s="195"/>
    </row>
    <row r="81" spans="1:5" ht="28.5" customHeight="1" x14ac:dyDescent="0.2">
      <c r="A81" s="193" t="s">
        <v>24</v>
      </c>
      <c r="B81" s="188" t="s">
        <v>1491</v>
      </c>
      <c r="C81" s="194"/>
      <c r="D81" s="195"/>
      <c r="E81" s="195"/>
    </row>
    <row r="82" spans="1:5" ht="118.5" customHeight="1" x14ac:dyDescent="0.2">
      <c r="A82" s="193" t="s">
        <v>24</v>
      </c>
      <c r="B82" s="188" t="s">
        <v>1492</v>
      </c>
      <c r="C82" s="194"/>
      <c r="D82" s="195"/>
      <c r="E82" s="195"/>
    </row>
    <row r="83" spans="1:5" x14ac:dyDescent="0.2">
      <c r="A83" s="198"/>
      <c r="B83" s="192"/>
      <c r="C83" s="199"/>
      <c r="D83" s="200"/>
      <c r="E83" s="200"/>
    </row>
    <row r="84" spans="1:5" ht="40.5" customHeight="1" x14ac:dyDescent="0.2">
      <c r="A84" s="193" t="s">
        <v>1493</v>
      </c>
      <c r="B84" s="188" t="s">
        <v>1494</v>
      </c>
      <c r="C84" s="194"/>
      <c r="D84" s="195"/>
      <c r="E84" s="195"/>
    </row>
    <row r="85" spans="1:5" x14ac:dyDescent="0.2">
      <c r="A85" s="140" t="s">
        <v>57</v>
      </c>
      <c r="B85" s="188" t="s">
        <v>119</v>
      </c>
      <c r="C85" s="194">
        <v>1</v>
      </c>
      <c r="D85" s="201"/>
      <c r="E85" s="195" t="str">
        <f>IF(D85&gt;0,D85*C85,"")</f>
        <v/>
      </c>
    </row>
    <row r="86" spans="1:5" x14ac:dyDescent="0.2">
      <c r="A86" s="193"/>
      <c r="E86" s="195" t="str">
        <f t="shared" ref="E86:E127" si="0">IF(D86&gt;0,D86*C86,"")</f>
        <v/>
      </c>
    </row>
    <row r="87" spans="1:5" ht="25.5" x14ac:dyDescent="0.2">
      <c r="A87" s="193" t="s">
        <v>1495</v>
      </c>
      <c r="B87" s="188" t="s">
        <v>1496</v>
      </c>
      <c r="C87" s="194"/>
      <c r="D87" s="195"/>
      <c r="E87" s="195" t="str">
        <f t="shared" si="0"/>
        <v/>
      </c>
    </row>
    <row r="88" spans="1:5" x14ac:dyDescent="0.2">
      <c r="A88" s="193"/>
      <c r="B88" s="188" t="s">
        <v>1497</v>
      </c>
      <c r="C88" s="194"/>
      <c r="D88" s="195"/>
      <c r="E88" s="195" t="str">
        <f t="shared" si="0"/>
        <v/>
      </c>
    </row>
    <row r="89" spans="1:5" x14ac:dyDescent="0.2">
      <c r="A89" s="140" t="s">
        <v>57</v>
      </c>
      <c r="B89" s="188" t="s">
        <v>119</v>
      </c>
      <c r="C89" s="194">
        <v>1</v>
      </c>
      <c r="D89" s="201"/>
      <c r="E89" s="195" t="str">
        <f t="shared" si="0"/>
        <v/>
      </c>
    </row>
    <row r="90" spans="1:5" x14ac:dyDescent="0.2">
      <c r="A90" s="202"/>
      <c r="C90" s="194"/>
      <c r="E90" s="195" t="str">
        <f t="shared" si="0"/>
        <v/>
      </c>
    </row>
    <row r="91" spans="1:5" ht="25.5" x14ac:dyDescent="0.2">
      <c r="A91" s="193" t="s">
        <v>1498</v>
      </c>
      <c r="B91" s="188" t="s">
        <v>1499</v>
      </c>
      <c r="C91" s="194"/>
      <c r="D91" s="195"/>
      <c r="E91" s="195" t="str">
        <f t="shared" si="0"/>
        <v/>
      </c>
    </row>
    <row r="92" spans="1:5" x14ac:dyDescent="0.2">
      <c r="A92" s="193"/>
      <c r="B92" s="188" t="s">
        <v>1500</v>
      </c>
      <c r="C92" s="194"/>
      <c r="D92" s="195"/>
      <c r="E92" s="195" t="str">
        <f t="shared" si="0"/>
        <v/>
      </c>
    </row>
    <row r="93" spans="1:5" x14ac:dyDescent="0.2">
      <c r="A93" s="140" t="s">
        <v>57</v>
      </c>
      <c r="B93" s="188" t="s">
        <v>119</v>
      </c>
      <c r="C93" s="194">
        <v>1</v>
      </c>
      <c r="D93" s="201"/>
      <c r="E93" s="195" t="str">
        <f t="shared" si="0"/>
        <v/>
      </c>
    </row>
    <row r="94" spans="1:5" x14ac:dyDescent="0.2">
      <c r="A94" s="193"/>
      <c r="C94" s="194"/>
      <c r="E94" s="195" t="str">
        <f t="shared" si="0"/>
        <v/>
      </c>
    </row>
    <row r="95" spans="1:5" x14ac:dyDescent="0.2">
      <c r="A95" s="193" t="s">
        <v>1501</v>
      </c>
      <c r="B95" s="188" t="s">
        <v>1502</v>
      </c>
      <c r="C95" s="194"/>
      <c r="D95" s="195"/>
      <c r="E95" s="195" t="str">
        <f t="shared" si="0"/>
        <v/>
      </c>
    </row>
    <row r="96" spans="1:5" ht="25.5" x14ac:dyDescent="0.2">
      <c r="A96" s="193"/>
      <c r="B96" s="188" t="s">
        <v>1503</v>
      </c>
      <c r="C96" s="194"/>
      <c r="D96" s="195"/>
      <c r="E96" s="195" t="str">
        <f t="shared" si="0"/>
        <v/>
      </c>
    </row>
    <row r="97" spans="1:5" x14ac:dyDescent="0.2">
      <c r="A97" s="140" t="s">
        <v>57</v>
      </c>
      <c r="B97" s="188" t="s">
        <v>119</v>
      </c>
      <c r="C97" s="194">
        <v>2</v>
      </c>
      <c r="D97" s="201"/>
      <c r="E97" s="195" t="str">
        <f t="shared" si="0"/>
        <v/>
      </c>
    </row>
    <row r="98" spans="1:5" x14ac:dyDescent="0.2">
      <c r="A98" s="193"/>
      <c r="C98" s="194"/>
      <c r="E98" s="195" t="str">
        <f t="shared" si="0"/>
        <v/>
      </c>
    </row>
    <row r="99" spans="1:5" x14ac:dyDescent="0.2">
      <c r="A99" s="193" t="s">
        <v>1504</v>
      </c>
      <c r="B99" s="188" t="s">
        <v>1502</v>
      </c>
      <c r="C99" s="194"/>
      <c r="D99" s="195"/>
      <c r="E99" s="195" t="str">
        <f t="shared" si="0"/>
        <v/>
      </c>
    </row>
    <row r="100" spans="1:5" ht="25.5" x14ac:dyDescent="0.2">
      <c r="A100" s="193"/>
      <c r="B100" s="188" t="s">
        <v>1505</v>
      </c>
      <c r="C100" s="194"/>
      <c r="D100" s="195"/>
      <c r="E100" s="195" t="str">
        <f t="shared" si="0"/>
        <v/>
      </c>
    </row>
    <row r="101" spans="1:5" x14ac:dyDescent="0.2">
      <c r="A101" s="140" t="s">
        <v>57</v>
      </c>
      <c r="B101" s="188" t="s">
        <v>119</v>
      </c>
      <c r="C101" s="194">
        <v>2</v>
      </c>
      <c r="D101" s="201"/>
      <c r="E101" s="195" t="str">
        <f t="shared" si="0"/>
        <v/>
      </c>
    </row>
    <row r="102" spans="1:5" x14ac:dyDescent="0.2">
      <c r="A102" s="193"/>
      <c r="C102" s="194"/>
      <c r="E102" s="195" t="str">
        <f t="shared" si="0"/>
        <v/>
      </c>
    </row>
    <row r="103" spans="1:5" ht="38.25" x14ac:dyDescent="0.2">
      <c r="A103" s="193" t="s">
        <v>1506</v>
      </c>
      <c r="B103" s="188" t="s">
        <v>1507</v>
      </c>
      <c r="C103" s="194"/>
      <c r="D103" s="195"/>
      <c r="E103" s="195" t="str">
        <f t="shared" si="0"/>
        <v/>
      </c>
    </row>
    <row r="104" spans="1:5" x14ac:dyDescent="0.2">
      <c r="A104" s="140" t="s">
        <v>57</v>
      </c>
      <c r="B104" s="188" t="s">
        <v>119</v>
      </c>
      <c r="C104" s="194">
        <v>1</v>
      </c>
      <c r="D104" s="201"/>
      <c r="E104" s="195" t="str">
        <f t="shared" si="0"/>
        <v/>
      </c>
    </row>
    <row r="105" spans="1:5" x14ac:dyDescent="0.2">
      <c r="A105" s="193"/>
      <c r="E105" s="195" t="str">
        <f t="shared" si="0"/>
        <v/>
      </c>
    </row>
    <row r="106" spans="1:5" ht="38.25" x14ac:dyDescent="0.2">
      <c r="A106" s="193" t="s">
        <v>1508</v>
      </c>
      <c r="B106" s="188" t="s">
        <v>1509</v>
      </c>
      <c r="C106" s="194"/>
      <c r="D106" s="195"/>
      <c r="E106" s="195" t="str">
        <f t="shared" si="0"/>
        <v/>
      </c>
    </row>
    <row r="107" spans="1:5" x14ac:dyDescent="0.2">
      <c r="A107" s="140" t="s">
        <v>57</v>
      </c>
      <c r="B107" s="188" t="s">
        <v>119</v>
      </c>
      <c r="C107" s="194">
        <v>1</v>
      </c>
      <c r="D107" s="201"/>
      <c r="E107" s="195" t="str">
        <f t="shared" si="0"/>
        <v/>
      </c>
    </row>
    <row r="108" spans="1:5" x14ac:dyDescent="0.2">
      <c r="A108" s="193"/>
      <c r="E108" s="195" t="str">
        <f t="shared" si="0"/>
        <v/>
      </c>
    </row>
    <row r="109" spans="1:5" ht="38.25" x14ac:dyDescent="0.2">
      <c r="A109" s="193" t="s">
        <v>1510</v>
      </c>
      <c r="B109" s="188" t="s">
        <v>1511</v>
      </c>
      <c r="C109" s="194"/>
      <c r="D109" s="195"/>
      <c r="E109" s="195" t="str">
        <f t="shared" si="0"/>
        <v/>
      </c>
    </row>
    <row r="110" spans="1:5" x14ac:dyDescent="0.2">
      <c r="A110" s="140" t="s">
        <v>57</v>
      </c>
      <c r="B110" s="188" t="s">
        <v>119</v>
      </c>
      <c r="C110" s="194">
        <v>1</v>
      </c>
      <c r="D110" s="201"/>
      <c r="E110" s="195" t="str">
        <f t="shared" si="0"/>
        <v/>
      </c>
    </row>
    <row r="111" spans="1:5" x14ac:dyDescent="0.2">
      <c r="A111" s="193"/>
      <c r="E111" s="195" t="str">
        <f t="shared" si="0"/>
        <v/>
      </c>
    </row>
    <row r="112" spans="1:5" ht="25.5" x14ac:dyDescent="0.2">
      <c r="A112" s="193" t="s">
        <v>1512</v>
      </c>
      <c r="B112" s="188" t="s">
        <v>1513</v>
      </c>
      <c r="C112" s="194"/>
      <c r="D112" s="195"/>
      <c r="E112" s="195" t="str">
        <f t="shared" si="0"/>
        <v/>
      </c>
    </row>
    <row r="113" spans="1:5" x14ac:dyDescent="0.2">
      <c r="A113" s="140" t="s">
        <v>57</v>
      </c>
      <c r="B113" s="188" t="s">
        <v>119</v>
      </c>
      <c r="C113" s="194">
        <v>1</v>
      </c>
      <c r="D113" s="201"/>
      <c r="E113" s="195" t="str">
        <f t="shared" si="0"/>
        <v/>
      </c>
    </row>
    <row r="114" spans="1:5" x14ac:dyDescent="0.2">
      <c r="A114" s="193"/>
      <c r="E114" s="195" t="str">
        <f t="shared" si="0"/>
        <v/>
      </c>
    </row>
    <row r="115" spans="1:5" x14ac:dyDescent="0.2">
      <c r="A115" s="193" t="s">
        <v>1514</v>
      </c>
      <c r="B115" s="188" t="s">
        <v>1515</v>
      </c>
      <c r="C115" s="194"/>
      <c r="D115" s="195"/>
      <c r="E115" s="195" t="str">
        <f t="shared" si="0"/>
        <v/>
      </c>
    </row>
    <row r="116" spans="1:5" x14ac:dyDescent="0.2">
      <c r="A116" s="193"/>
      <c r="B116" s="188" t="s">
        <v>1516</v>
      </c>
      <c r="E116" s="195" t="str">
        <f t="shared" si="0"/>
        <v/>
      </c>
    </row>
    <row r="117" spans="1:5" x14ac:dyDescent="0.2">
      <c r="A117" s="140" t="s">
        <v>57</v>
      </c>
      <c r="B117" s="188" t="s">
        <v>119</v>
      </c>
      <c r="C117" s="194">
        <v>7</v>
      </c>
      <c r="D117" s="201"/>
      <c r="E117" s="195" t="str">
        <f t="shared" si="0"/>
        <v/>
      </c>
    </row>
    <row r="118" spans="1:5" x14ac:dyDescent="0.2">
      <c r="A118" s="193"/>
      <c r="C118" s="194"/>
      <c r="D118" s="195"/>
      <c r="E118" s="195" t="str">
        <f t="shared" si="0"/>
        <v/>
      </c>
    </row>
    <row r="119" spans="1:5" x14ac:dyDescent="0.2">
      <c r="A119" s="193" t="s">
        <v>1517</v>
      </c>
      <c r="B119" s="188" t="s">
        <v>1515</v>
      </c>
      <c r="C119" s="194"/>
      <c r="D119" s="195"/>
      <c r="E119" s="195" t="str">
        <f t="shared" si="0"/>
        <v/>
      </c>
    </row>
    <row r="120" spans="1:5" x14ac:dyDescent="0.2">
      <c r="A120" s="193"/>
      <c r="B120" s="188" t="s">
        <v>1518</v>
      </c>
      <c r="E120" s="195" t="str">
        <f t="shared" si="0"/>
        <v/>
      </c>
    </row>
    <row r="121" spans="1:5" x14ac:dyDescent="0.2">
      <c r="A121" s="140" t="s">
        <v>57</v>
      </c>
      <c r="B121" s="188" t="s">
        <v>119</v>
      </c>
      <c r="C121" s="194">
        <v>5</v>
      </c>
      <c r="D121" s="201"/>
      <c r="E121" s="195" t="str">
        <f t="shared" si="0"/>
        <v/>
      </c>
    </row>
    <row r="122" spans="1:5" x14ac:dyDescent="0.2">
      <c r="A122" s="193"/>
      <c r="C122" s="194"/>
      <c r="D122" s="195"/>
      <c r="E122" s="195" t="str">
        <f t="shared" si="0"/>
        <v/>
      </c>
    </row>
    <row r="123" spans="1:5" ht="25.5" x14ac:dyDescent="0.2">
      <c r="A123" s="193" t="s">
        <v>1519</v>
      </c>
      <c r="B123" s="188" t="s">
        <v>1520</v>
      </c>
      <c r="C123" s="194"/>
      <c r="D123" s="195"/>
      <c r="E123" s="195" t="str">
        <f t="shared" si="0"/>
        <v/>
      </c>
    </row>
    <row r="124" spans="1:5" x14ac:dyDescent="0.2">
      <c r="A124" s="140" t="s">
        <v>57</v>
      </c>
      <c r="B124" s="188" t="s">
        <v>119</v>
      </c>
      <c r="C124" s="194">
        <v>1</v>
      </c>
      <c r="D124" s="201"/>
      <c r="E124" s="195" t="str">
        <f t="shared" si="0"/>
        <v/>
      </c>
    </row>
    <row r="125" spans="1:5" x14ac:dyDescent="0.2">
      <c r="A125" s="193"/>
      <c r="C125" s="194"/>
      <c r="E125" s="195" t="str">
        <f t="shared" si="0"/>
        <v/>
      </c>
    </row>
    <row r="126" spans="1:5" ht="25.5" x14ac:dyDescent="0.2">
      <c r="A126" s="193" t="s">
        <v>1521</v>
      </c>
      <c r="B126" s="188" t="s">
        <v>1522</v>
      </c>
      <c r="C126" s="194"/>
      <c r="D126" s="195"/>
      <c r="E126" s="195" t="str">
        <f t="shared" si="0"/>
        <v/>
      </c>
    </row>
    <row r="127" spans="1:5" x14ac:dyDescent="0.2">
      <c r="A127" s="140" t="s">
        <v>57</v>
      </c>
      <c r="B127" s="188" t="s">
        <v>119</v>
      </c>
      <c r="C127" s="194">
        <v>2</v>
      </c>
      <c r="D127" s="201"/>
      <c r="E127" s="195" t="str">
        <f t="shared" si="0"/>
        <v/>
      </c>
    </row>
    <row r="128" spans="1:5" x14ac:dyDescent="0.2">
      <c r="A128" s="193"/>
      <c r="E128" s="195"/>
    </row>
    <row r="129" spans="1:5" ht="13.5" thickBot="1" x14ac:dyDescent="0.25">
      <c r="A129" s="203"/>
      <c r="B129" s="204" t="s">
        <v>1523</v>
      </c>
      <c r="C129" s="205"/>
      <c r="D129" s="206"/>
      <c r="E129" s="206">
        <f>SUM(E85:E128)</f>
        <v>0</v>
      </c>
    </row>
    <row r="130" spans="1:5" ht="13.5" thickTop="1" x14ac:dyDescent="0.2">
      <c r="A130" s="197"/>
      <c r="B130" s="192"/>
      <c r="C130" s="199"/>
      <c r="D130" s="200"/>
      <c r="E130" s="200"/>
    </row>
    <row r="131" spans="1:5" x14ac:dyDescent="0.2">
      <c r="A131" s="207"/>
      <c r="B131" s="196"/>
    </row>
    <row r="132" spans="1:5" x14ac:dyDescent="0.2">
      <c r="A132" s="197" t="s">
        <v>1462</v>
      </c>
      <c r="B132" s="196" t="s">
        <v>1524</v>
      </c>
    </row>
    <row r="133" spans="1:5" x14ac:dyDescent="0.2">
      <c r="A133" s="197"/>
      <c r="B133" s="196"/>
    </row>
    <row r="134" spans="1:5" ht="25.5" x14ac:dyDescent="0.2">
      <c r="A134" s="193"/>
      <c r="B134" s="192" t="s">
        <v>1525</v>
      </c>
      <c r="C134" s="194"/>
      <c r="D134" s="195"/>
      <c r="E134" s="195"/>
    </row>
    <row r="135" spans="1:5" ht="51" x14ac:dyDescent="0.2">
      <c r="A135" s="193" t="s">
        <v>24</v>
      </c>
      <c r="B135" s="188" t="s">
        <v>1526</v>
      </c>
      <c r="C135" s="194"/>
      <c r="D135" s="195"/>
      <c r="E135" s="195"/>
    </row>
    <row r="136" spans="1:5" ht="25.5" x14ac:dyDescent="0.2">
      <c r="A136" s="193" t="s">
        <v>24</v>
      </c>
      <c r="B136" s="188" t="s">
        <v>1527</v>
      </c>
      <c r="C136" s="194"/>
      <c r="D136" s="195"/>
      <c r="E136" s="195"/>
    </row>
    <row r="137" spans="1:5" ht="25.5" x14ac:dyDescent="0.2">
      <c r="A137" s="193" t="s">
        <v>24</v>
      </c>
      <c r="B137" s="188" t="s">
        <v>1528</v>
      </c>
      <c r="C137" s="194"/>
      <c r="D137" s="195"/>
      <c r="E137" s="195"/>
    </row>
    <row r="138" spans="1:5" ht="51" x14ac:dyDescent="0.2">
      <c r="A138" s="193" t="s">
        <v>24</v>
      </c>
      <c r="B138" s="188" t="s">
        <v>1529</v>
      </c>
      <c r="C138" s="194"/>
      <c r="D138" s="195"/>
      <c r="E138" s="195"/>
    </row>
    <row r="139" spans="1:5" ht="38.25" x14ac:dyDescent="0.2">
      <c r="A139" s="193" t="s">
        <v>24</v>
      </c>
      <c r="B139" s="188" t="s">
        <v>1530</v>
      </c>
      <c r="C139" s="194"/>
      <c r="D139" s="195"/>
      <c r="E139" s="195"/>
    </row>
    <row r="140" spans="1:5" ht="51" x14ac:dyDescent="0.2">
      <c r="A140" s="193" t="s">
        <v>24</v>
      </c>
      <c r="B140" s="188" t="s">
        <v>1531</v>
      </c>
      <c r="C140" s="194"/>
      <c r="D140" s="195"/>
      <c r="E140" s="195"/>
    </row>
    <row r="141" spans="1:5" ht="25.5" x14ac:dyDescent="0.2">
      <c r="A141" s="193" t="s">
        <v>24</v>
      </c>
      <c r="B141" s="188" t="s">
        <v>1532</v>
      </c>
      <c r="C141" s="194"/>
      <c r="D141" s="195"/>
      <c r="E141" s="195"/>
    </row>
    <row r="142" spans="1:5" ht="25.5" x14ac:dyDescent="0.2">
      <c r="A142" s="193" t="s">
        <v>24</v>
      </c>
      <c r="B142" s="188" t="s">
        <v>1533</v>
      </c>
      <c r="C142" s="194"/>
      <c r="D142" s="195"/>
      <c r="E142" s="195"/>
    </row>
    <row r="143" spans="1:5" ht="38.25" x14ac:dyDescent="0.2">
      <c r="A143" s="193" t="s">
        <v>24</v>
      </c>
      <c r="B143" s="188" t="s">
        <v>1534</v>
      </c>
      <c r="C143" s="194"/>
      <c r="D143" s="195"/>
      <c r="E143" s="195"/>
    </row>
    <row r="144" spans="1:5" ht="38.25" x14ac:dyDescent="0.2">
      <c r="A144" s="193" t="s">
        <v>24</v>
      </c>
      <c r="B144" s="188" t="s">
        <v>1535</v>
      </c>
      <c r="C144" s="194"/>
      <c r="D144" s="195"/>
      <c r="E144" s="195"/>
    </row>
    <row r="145" spans="1:5" x14ac:dyDescent="0.2">
      <c r="A145" s="208"/>
      <c r="B145" s="192"/>
      <c r="C145" s="199"/>
      <c r="D145" s="200"/>
      <c r="E145" s="200"/>
    </row>
    <row r="146" spans="1:5" ht="63.75" x14ac:dyDescent="0.2">
      <c r="A146" s="193" t="s">
        <v>1536</v>
      </c>
      <c r="B146" s="188" t="s">
        <v>1537</v>
      </c>
      <c r="C146" s="194"/>
      <c r="D146" s="195"/>
      <c r="E146" s="195"/>
    </row>
    <row r="147" spans="1:5" x14ac:dyDescent="0.2">
      <c r="A147" s="140" t="s">
        <v>57</v>
      </c>
      <c r="B147" s="188" t="s">
        <v>38</v>
      </c>
      <c r="C147" s="194">
        <v>1</v>
      </c>
      <c r="D147" s="201"/>
      <c r="E147" s="195" t="str">
        <f t="shared" ref="E147:E174" si="1">IF(D147&gt;0,D147*C147,"")</f>
        <v/>
      </c>
    </row>
    <row r="148" spans="1:5" x14ac:dyDescent="0.2">
      <c r="A148" s="193"/>
      <c r="E148" s="195" t="str">
        <f t="shared" si="1"/>
        <v/>
      </c>
    </row>
    <row r="149" spans="1:5" ht="63.75" x14ac:dyDescent="0.2">
      <c r="A149" s="193" t="s">
        <v>1538</v>
      </c>
      <c r="B149" s="188" t="s">
        <v>1539</v>
      </c>
      <c r="C149" s="194"/>
      <c r="D149" s="195"/>
      <c r="E149" s="195" t="str">
        <f t="shared" si="1"/>
        <v/>
      </c>
    </row>
    <row r="150" spans="1:5" x14ac:dyDescent="0.2">
      <c r="A150" s="140" t="s">
        <v>57</v>
      </c>
      <c r="B150" s="188" t="s">
        <v>38</v>
      </c>
      <c r="C150" s="194">
        <v>1</v>
      </c>
      <c r="D150" s="201"/>
      <c r="E150" s="195" t="str">
        <f t="shared" si="1"/>
        <v/>
      </c>
    </row>
    <row r="151" spans="1:5" x14ac:dyDescent="0.2">
      <c r="A151" s="193"/>
      <c r="E151" s="195" t="str">
        <f t="shared" si="1"/>
        <v/>
      </c>
    </row>
    <row r="152" spans="1:5" ht="51" x14ac:dyDescent="0.2">
      <c r="A152" s="193" t="s">
        <v>1540</v>
      </c>
      <c r="B152" s="188" t="s">
        <v>1541</v>
      </c>
      <c r="C152" s="194"/>
      <c r="D152" s="195"/>
      <c r="E152" s="195" t="str">
        <f t="shared" si="1"/>
        <v/>
      </c>
    </row>
    <row r="153" spans="1:5" x14ac:dyDescent="0.2">
      <c r="A153" s="140" t="s">
        <v>57</v>
      </c>
      <c r="B153" s="188" t="s">
        <v>38</v>
      </c>
      <c r="C153" s="194">
        <v>1</v>
      </c>
      <c r="D153" s="201"/>
      <c r="E153" s="195" t="str">
        <f t="shared" si="1"/>
        <v/>
      </c>
    </row>
    <row r="154" spans="1:5" x14ac:dyDescent="0.2">
      <c r="A154" s="193"/>
      <c r="E154" s="195" t="str">
        <f t="shared" si="1"/>
        <v/>
      </c>
    </row>
    <row r="155" spans="1:5" ht="51" x14ac:dyDescent="0.2">
      <c r="A155" s="193" t="s">
        <v>1542</v>
      </c>
      <c r="B155" s="188" t="s">
        <v>1543</v>
      </c>
      <c r="C155" s="194"/>
      <c r="D155" s="195"/>
      <c r="E155" s="195" t="str">
        <f t="shared" si="1"/>
        <v/>
      </c>
    </row>
    <row r="156" spans="1:5" x14ac:dyDescent="0.2">
      <c r="A156" s="140" t="s">
        <v>57</v>
      </c>
      <c r="B156" s="188" t="s">
        <v>38</v>
      </c>
      <c r="C156" s="194">
        <v>2</v>
      </c>
      <c r="D156" s="201"/>
      <c r="E156" s="195" t="str">
        <f t="shared" si="1"/>
        <v/>
      </c>
    </row>
    <row r="157" spans="1:5" x14ac:dyDescent="0.2">
      <c r="A157" s="193"/>
      <c r="E157" s="195" t="str">
        <f t="shared" si="1"/>
        <v/>
      </c>
    </row>
    <row r="158" spans="1:5" ht="63.75" x14ac:dyDescent="0.2">
      <c r="A158" s="193" t="s">
        <v>1544</v>
      </c>
      <c r="B158" s="188" t="s">
        <v>1545</v>
      </c>
      <c r="C158" s="194"/>
      <c r="D158" s="195"/>
      <c r="E158" s="195" t="str">
        <f t="shared" si="1"/>
        <v/>
      </c>
    </row>
    <row r="159" spans="1:5" x14ac:dyDescent="0.2">
      <c r="A159" s="140" t="s">
        <v>57</v>
      </c>
      <c r="B159" s="188" t="s">
        <v>38</v>
      </c>
      <c r="C159" s="194">
        <v>1</v>
      </c>
      <c r="D159" s="201"/>
      <c r="E159" s="195" t="str">
        <f t="shared" si="1"/>
        <v/>
      </c>
    </row>
    <row r="160" spans="1:5" x14ac:dyDescent="0.2">
      <c r="A160" s="193"/>
      <c r="E160" s="195" t="str">
        <f t="shared" si="1"/>
        <v/>
      </c>
    </row>
    <row r="161" spans="1:5" ht="38.25" x14ac:dyDescent="0.2">
      <c r="A161" s="193" t="s">
        <v>1546</v>
      </c>
      <c r="B161" s="188" t="s">
        <v>1547</v>
      </c>
      <c r="C161" s="194"/>
      <c r="D161" s="195"/>
      <c r="E161" s="195" t="str">
        <f t="shared" si="1"/>
        <v/>
      </c>
    </row>
    <row r="162" spans="1:5" x14ac:dyDescent="0.2">
      <c r="A162" s="140" t="s">
        <v>57</v>
      </c>
      <c r="B162" s="188" t="s">
        <v>38</v>
      </c>
      <c r="C162" s="194">
        <v>3</v>
      </c>
      <c r="D162" s="201"/>
      <c r="E162" s="195" t="str">
        <f t="shared" si="1"/>
        <v/>
      </c>
    </row>
    <row r="163" spans="1:5" x14ac:dyDescent="0.2">
      <c r="A163" s="193"/>
      <c r="E163" s="195" t="str">
        <f t="shared" si="1"/>
        <v/>
      </c>
    </row>
    <row r="164" spans="1:5" ht="38.25" x14ac:dyDescent="0.2">
      <c r="A164" s="193" t="s">
        <v>1548</v>
      </c>
      <c r="B164" s="188" t="s">
        <v>1549</v>
      </c>
      <c r="C164" s="194"/>
      <c r="D164" s="195"/>
      <c r="E164" s="195" t="str">
        <f t="shared" si="1"/>
        <v/>
      </c>
    </row>
    <row r="165" spans="1:5" x14ac:dyDescent="0.2">
      <c r="A165" s="140" t="s">
        <v>57</v>
      </c>
      <c r="B165" s="188" t="s">
        <v>38</v>
      </c>
      <c r="C165" s="194">
        <v>1</v>
      </c>
      <c r="D165" s="201"/>
      <c r="E165" s="195" t="str">
        <f t="shared" si="1"/>
        <v/>
      </c>
    </row>
    <row r="166" spans="1:5" x14ac:dyDescent="0.2">
      <c r="A166" s="193"/>
      <c r="E166" s="195" t="str">
        <f t="shared" si="1"/>
        <v/>
      </c>
    </row>
    <row r="167" spans="1:5" ht="38.25" x14ac:dyDescent="0.2">
      <c r="A167" s="193" t="s">
        <v>1550</v>
      </c>
      <c r="B167" s="188" t="s">
        <v>1551</v>
      </c>
      <c r="C167" s="194"/>
      <c r="D167" s="195"/>
      <c r="E167" s="195" t="str">
        <f t="shared" si="1"/>
        <v/>
      </c>
    </row>
    <row r="168" spans="1:5" x14ac:dyDescent="0.2">
      <c r="A168" s="140" t="s">
        <v>57</v>
      </c>
      <c r="B168" s="188" t="s">
        <v>38</v>
      </c>
      <c r="C168" s="194">
        <v>1</v>
      </c>
      <c r="D168" s="201"/>
      <c r="E168" s="195" t="str">
        <f t="shared" si="1"/>
        <v/>
      </c>
    </row>
    <row r="169" spans="1:5" x14ac:dyDescent="0.2">
      <c r="A169" s="193"/>
      <c r="E169" s="195" t="str">
        <f t="shared" si="1"/>
        <v/>
      </c>
    </row>
    <row r="170" spans="1:5" ht="38.25" x14ac:dyDescent="0.2">
      <c r="A170" s="193" t="s">
        <v>1552</v>
      </c>
      <c r="B170" s="188" t="s">
        <v>1553</v>
      </c>
      <c r="C170" s="194"/>
      <c r="D170" s="195"/>
      <c r="E170" s="195" t="str">
        <f t="shared" si="1"/>
        <v/>
      </c>
    </row>
    <row r="171" spans="1:5" x14ac:dyDescent="0.2">
      <c r="A171" s="140" t="s">
        <v>57</v>
      </c>
      <c r="B171" s="188" t="s">
        <v>38</v>
      </c>
      <c r="C171" s="194">
        <v>1</v>
      </c>
      <c r="D171" s="201"/>
      <c r="E171" s="195" t="str">
        <f t="shared" si="1"/>
        <v/>
      </c>
    </row>
    <row r="172" spans="1:5" x14ac:dyDescent="0.2">
      <c r="A172" s="193"/>
      <c r="E172" s="195" t="str">
        <f t="shared" si="1"/>
        <v/>
      </c>
    </row>
    <row r="173" spans="1:5" ht="25.5" x14ac:dyDescent="0.2">
      <c r="A173" s="193" t="s">
        <v>1554</v>
      </c>
      <c r="B173" s="188" t="s">
        <v>1555</v>
      </c>
      <c r="C173" s="194"/>
      <c r="D173" s="195"/>
      <c r="E173" s="195" t="str">
        <f t="shared" si="1"/>
        <v/>
      </c>
    </row>
    <row r="174" spans="1:5" x14ac:dyDescent="0.2">
      <c r="A174" s="140" t="s">
        <v>57</v>
      </c>
      <c r="B174" s="188" t="s">
        <v>1556</v>
      </c>
      <c r="C174" s="194">
        <v>10</v>
      </c>
      <c r="D174" s="201"/>
      <c r="E174" s="195" t="str">
        <f t="shared" si="1"/>
        <v/>
      </c>
    </row>
    <row r="175" spans="1:5" x14ac:dyDescent="0.2">
      <c r="A175" s="193"/>
      <c r="E175" s="195"/>
    </row>
    <row r="176" spans="1:5" ht="13.5" thickBot="1" x14ac:dyDescent="0.25">
      <c r="A176" s="203"/>
      <c r="B176" s="204" t="s">
        <v>1557</v>
      </c>
      <c r="C176" s="205"/>
      <c r="D176" s="206"/>
      <c r="E176" s="206">
        <f>SUM(E147:E175)</f>
        <v>0</v>
      </c>
    </row>
    <row r="177" spans="1:5" ht="13.5" thickTop="1" x14ac:dyDescent="0.2">
      <c r="A177" s="202"/>
      <c r="B177" s="209"/>
    </row>
    <row r="178" spans="1:5" x14ac:dyDescent="0.2">
      <c r="A178" s="207"/>
      <c r="B178" s="209"/>
    </row>
    <row r="179" spans="1:5" ht="25.5" x14ac:dyDescent="0.2">
      <c r="A179" s="210" t="s">
        <v>1463</v>
      </c>
      <c r="B179" s="211" t="s">
        <v>1558</v>
      </c>
    </row>
    <row r="181" spans="1:5" ht="25.5" x14ac:dyDescent="0.2">
      <c r="A181" s="193"/>
      <c r="B181" s="192" t="s">
        <v>1559</v>
      </c>
      <c r="C181" s="194"/>
      <c r="D181" s="195"/>
      <c r="E181" s="195"/>
    </row>
    <row r="182" spans="1:5" ht="38.25" x14ac:dyDescent="0.2">
      <c r="A182" s="193" t="s">
        <v>24</v>
      </c>
      <c r="B182" s="188" t="s">
        <v>1560</v>
      </c>
      <c r="C182" s="194"/>
      <c r="D182" s="195"/>
      <c r="E182" s="195"/>
    </row>
    <row r="183" spans="1:5" ht="25.5" x14ac:dyDescent="0.2">
      <c r="A183" s="193" t="s">
        <v>24</v>
      </c>
      <c r="B183" s="188" t="s">
        <v>1561</v>
      </c>
      <c r="C183" s="194"/>
      <c r="D183" s="195"/>
      <c r="E183" s="195"/>
    </row>
    <row r="184" spans="1:5" x14ac:dyDescent="0.2">
      <c r="A184" s="208"/>
      <c r="B184" s="192"/>
      <c r="C184" s="199"/>
      <c r="D184" s="200"/>
      <c r="E184" s="200"/>
    </row>
    <row r="185" spans="1:5" ht="25.5" x14ac:dyDescent="0.2">
      <c r="A185" s="193" t="s">
        <v>1562</v>
      </c>
      <c r="B185" s="188" t="s">
        <v>1563</v>
      </c>
      <c r="C185" s="194"/>
      <c r="D185" s="195"/>
      <c r="E185" s="195"/>
    </row>
    <row r="186" spans="1:5" x14ac:dyDescent="0.2">
      <c r="A186" s="140" t="s">
        <v>57</v>
      </c>
      <c r="B186" s="188" t="s">
        <v>38</v>
      </c>
      <c r="C186" s="194">
        <v>1</v>
      </c>
      <c r="D186" s="201"/>
      <c r="E186" s="195" t="str">
        <f t="shared" ref="E186:E249" si="2">IF(D186&gt;0,D186*C186,"")</f>
        <v/>
      </c>
    </row>
    <row r="187" spans="1:5" x14ac:dyDescent="0.2">
      <c r="A187" s="193"/>
      <c r="C187" s="194"/>
      <c r="E187" s="195" t="str">
        <f t="shared" si="2"/>
        <v/>
      </c>
    </row>
    <row r="188" spans="1:5" ht="25.5" x14ac:dyDescent="0.2">
      <c r="A188" s="193" t="s">
        <v>1564</v>
      </c>
      <c r="B188" s="188" t="s">
        <v>1565</v>
      </c>
      <c r="C188" s="194"/>
      <c r="D188" s="195"/>
      <c r="E188" s="195" t="str">
        <f t="shared" si="2"/>
        <v/>
      </c>
    </row>
    <row r="189" spans="1:5" x14ac:dyDescent="0.2">
      <c r="A189" s="140" t="s">
        <v>57</v>
      </c>
      <c r="B189" s="188" t="s">
        <v>38</v>
      </c>
      <c r="C189" s="194">
        <v>2</v>
      </c>
      <c r="D189" s="201"/>
      <c r="E189" s="195" t="str">
        <f t="shared" si="2"/>
        <v/>
      </c>
    </row>
    <row r="190" spans="1:5" x14ac:dyDescent="0.2">
      <c r="A190" s="193"/>
      <c r="C190" s="194"/>
      <c r="E190" s="195" t="str">
        <f t="shared" si="2"/>
        <v/>
      </c>
    </row>
    <row r="191" spans="1:5" x14ac:dyDescent="0.2">
      <c r="A191" s="193" t="s">
        <v>1566</v>
      </c>
      <c r="B191" s="188" t="s">
        <v>1567</v>
      </c>
      <c r="E191" s="195" t="str">
        <f t="shared" si="2"/>
        <v/>
      </c>
    </row>
    <row r="192" spans="1:5" x14ac:dyDescent="0.2">
      <c r="A192" s="140" t="s">
        <v>57</v>
      </c>
      <c r="B192" s="188" t="s">
        <v>38</v>
      </c>
      <c r="C192" s="194">
        <v>2</v>
      </c>
      <c r="D192" s="201"/>
      <c r="E192" s="195" t="str">
        <f t="shared" si="2"/>
        <v/>
      </c>
    </row>
    <row r="193" spans="1:5" x14ac:dyDescent="0.2">
      <c r="A193" s="193"/>
      <c r="C193" s="194"/>
      <c r="D193" s="195"/>
      <c r="E193" s="195" t="str">
        <f t="shared" si="2"/>
        <v/>
      </c>
    </row>
    <row r="194" spans="1:5" x14ac:dyDescent="0.2">
      <c r="A194" s="193" t="s">
        <v>1568</v>
      </c>
      <c r="B194" s="188" t="s">
        <v>1569</v>
      </c>
      <c r="E194" s="195" t="str">
        <f t="shared" si="2"/>
        <v/>
      </c>
    </row>
    <row r="195" spans="1:5" x14ac:dyDescent="0.2">
      <c r="A195" s="140" t="s">
        <v>57</v>
      </c>
      <c r="B195" s="188" t="s">
        <v>38</v>
      </c>
      <c r="C195" s="194">
        <v>2</v>
      </c>
      <c r="D195" s="201"/>
      <c r="E195" s="195" t="str">
        <f t="shared" si="2"/>
        <v/>
      </c>
    </row>
    <row r="196" spans="1:5" x14ac:dyDescent="0.2">
      <c r="A196" s="193"/>
      <c r="C196" s="194"/>
      <c r="D196" s="195"/>
      <c r="E196" s="195" t="str">
        <f t="shared" si="2"/>
        <v/>
      </c>
    </row>
    <row r="197" spans="1:5" x14ac:dyDescent="0.2">
      <c r="A197" s="193" t="s">
        <v>1570</v>
      </c>
      <c r="B197" s="188" t="s">
        <v>1571</v>
      </c>
      <c r="E197" s="195" t="str">
        <f t="shared" si="2"/>
        <v/>
      </c>
    </row>
    <row r="198" spans="1:5" ht="14.25" x14ac:dyDescent="0.2">
      <c r="A198" s="140" t="s">
        <v>57</v>
      </c>
      <c r="B198" s="188" t="s">
        <v>1572</v>
      </c>
      <c r="C198" s="194">
        <v>2.5499999999999998</v>
      </c>
      <c r="D198" s="201"/>
      <c r="E198" s="195" t="str">
        <f t="shared" si="2"/>
        <v/>
      </c>
    </row>
    <row r="199" spans="1:5" x14ac:dyDescent="0.2">
      <c r="A199" s="193"/>
      <c r="C199" s="194"/>
      <c r="D199" s="195"/>
      <c r="E199" s="195" t="str">
        <f t="shared" si="2"/>
        <v/>
      </c>
    </row>
    <row r="200" spans="1:5" ht="25.5" x14ac:dyDescent="0.2">
      <c r="A200" s="193" t="s">
        <v>1573</v>
      </c>
      <c r="B200" s="188" t="s">
        <v>1574</v>
      </c>
      <c r="C200" s="194"/>
      <c r="D200" s="195"/>
      <c r="E200" s="195" t="str">
        <f t="shared" si="2"/>
        <v/>
      </c>
    </row>
    <row r="201" spans="1:5" ht="14.25" x14ac:dyDescent="0.2">
      <c r="A201" s="140" t="s">
        <v>57</v>
      </c>
      <c r="B201" s="188" t="s">
        <v>1575</v>
      </c>
      <c r="C201" s="194">
        <v>3.4</v>
      </c>
      <c r="D201" s="201"/>
      <c r="E201" s="195" t="str">
        <f t="shared" si="2"/>
        <v/>
      </c>
    </row>
    <row r="202" spans="1:5" x14ac:dyDescent="0.2">
      <c r="A202" s="193"/>
      <c r="C202" s="194"/>
      <c r="E202" s="195" t="str">
        <f t="shared" si="2"/>
        <v/>
      </c>
    </row>
    <row r="203" spans="1:5" ht="38.25" x14ac:dyDescent="0.2">
      <c r="A203" s="193" t="s">
        <v>1576</v>
      </c>
      <c r="B203" s="188" t="s">
        <v>1577</v>
      </c>
      <c r="C203" s="194"/>
      <c r="D203" s="195"/>
      <c r="E203" s="195" t="str">
        <f t="shared" si="2"/>
        <v/>
      </c>
    </row>
    <row r="204" spans="1:5" x14ac:dyDescent="0.2">
      <c r="A204" s="140" t="s">
        <v>57</v>
      </c>
      <c r="B204" s="188" t="s">
        <v>38</v>
      </c>
      <c r="C204" s="194">
        <v>1</v>
      </c>
      <c r="D204" s="201"/>
      <c r="E204" s="195" t="str">
        <f t="shared" si="2"/>
        <v/>
      </c>
    </row>
    <row r="205" spans="1:5" x14ac:dyDescent="0.2">
      <c r="A205" s="193"/>
      <c r="E205" s="195" t="str">
        <f t="shared" si="2"/>
        <v/>
      </c>
    </row>
    <row r="206" spans="1:5" ht="38.25" x14ac:dyDescent="0.2">
      <c r="A206" s="193" t="s">
        <v>1578</v>
      </c>
      <c r="B206" s="188" t="s">
        <v>1579</v>
      </c>
      <c r="C206" s="194"/>
      <c r="D206" s="195"/>
      <c r="E206" s="195" t="str">
        <f t="shared" si="2"/>
        <v/>
      </c>
    </row>
    <row r="207" spans="1:5" x14ac:dyDescent="0.2">
      <c r="A207" s="140" t="s">
        <v>57</v>
      </c>
      <c r="B207" s="188" t="s">
        <v>38</v>
      </c>
      <c r="C207" s="194">
        <v>1</v>
      </c>
      <c r="D207" s="201"/>
      <c r="E207" s="195" t="str">
        <f t="shared" si="2"/>
        <v/>
      </c>
    </row>
    <row r="208" spans="1:5" x14ac:dyDescent="0.2">
      <c r="A208" s="193"/>
      <c r="E208" s="195" t="str">
        <f t="shared" si="2"/>
        <v/>
      </c>
    </row>
    <row r="209" spans="1:5" ht="25.5" x14ac:dyDescent="0.2">
      <c r="A209" s="193" t="s">
        <v>1580</v>
      </c>
      <c r="B209" s="188" t="s">
        <v>1581</v>
      </c>
      <c r="C209" s="194"/>
      <c r="D209" s="195"/>
      <c r="E209" s="195" t="str">
        <f t="shared" si="2"/>
        <v/>
      </c>
    </row>
    <row r="210" spans="1:5" x14ac:dyDescent="0.2">
      <c r="A210" s="140" t="s">
        <v>57</v>
      </c>
      <c r="B210" s="188" t="s">
        <v>119</v>
      </c>
      <c r="C210" s="194">
        <v>1</v>
      </c>
      <c r="D210" s="201"/>
      <c r="E210" s="195" t="str">
        <f t="shared" si="2"/>
        <v/>
      </c>
    </row>
    <row r="211" spans="1:5" x14ac:dyDescent="0.2">
      <c r="A211" s="193"/>
      <c r="E211" s="195" t="str">
        <f t="shared" si="2"/>
        <v/>
      </c>
    </row>
    <row r="212" spans="1:5" x14ac:dyDescent="0.2">
      <c r="A212" s="193" t="s">
        <v>1582</v>
      </c>
      <c r="B212" s="188" t="s">
        <v>1583</v>
      </c>
      <c r="E212" s="195" t="str">
        <f t="shared" si="2"/>
        <v/>
      </c>
    </row>
    <row r="213" spans="1:5" x14ac:dyDescent="0.2">
      <c r="A213" s="140" t="s">
        <v>57</v>
      </c>
      <c r="B213" s="188" t="s">
        <v>38</v>
      </c>
      <c r="C213" s="194">
        <v>1</v>
      </c>
      <c r="D213" s="201"/>
      <c r="E213" s="195" t="str">
        <f t="shared" si="2"/>
        <v/>
      </c>
    </row>
    <row r="214" spans="1:5" x14ac:dyDescent="0.2">
      <c r="A214" s="193"/>
      <c r="C214" s="194"/>
      <c r="D214" s="195"/>
      <c r="E214" s="195" t="str">
        <f t="shared" si="2"/>
        <v/>
      </c>
    </row>
    <row r="215" spans="1:5" x14ac:dyDescent="0.2">
      <c r="A215" s="193" t="s">
        <v>1584</v>
      </c>
      <c r="B215" s="188" t="s">
        <v>1585</v>
      </c>
      <c r="E215" s="195" t="str">
        <f t="shared" si="2"/>
        <v/>
      </c>
    </row>
    <row r="216" spans="1:5" x14ac:dyDescent="0.2">
      <c r="A216" s="140" t="s">
        <v>57</v>
      </c>
      <c r="B216" s="188" t="s">
        <v>38</v>
      </c>
      <c r="C216" s="194">
        <v>3</v>
      </c>
      <c r="D216" s="201"/>
      <c r="E216" s="195" t="str">
        <f t="shared" si="2"/>
        <v/>
      </c>
    </row>
    <row r="217" spans="1:5" x14ac:dyDescent="0.2">
      <c r="A217" s="193"/>
      <c r="C217" s="194"/>
      <c r="D217" s="195"/>
      <c r="E217" s="195" t="str">
        <f t="shared" si="2"/>
        <v/>
      </c>
    </row>
    <row r="218" spans="1:5" x14ac:dyDescent="0.2">
      <c r="A218" s="193" t="s">
        <v>1586</v>
      </c>
      <c r="B218" s="188" t="s">
        <v>1587</v>
      </c>
      <c r="E218" s="195" t="str">
        <f t="shared" si="2"/>
        <v/>
      </c>
    </row>
    <row r="219" spans="1:5" x14ac:dyDescent="0.2">
      <c r="A219" s="140" t="s">
        <v>57</v>
      </c>
      <c r="B219" s="188" t="s">
        <v>38</v>
      </c>
      <c r="C219" s="194">
        <v>2</v>
      </c>
      <c r="D219" s="201"/>
      <c r="E219" s="195" t="str">
        <f t="shared" si="2"/>
        <v/>
      </c>
    </row>
    <row r="220" spans="1:5" x14ac:dyDescent="0.2">
      <c r="A220" s="193"/>
      <c r="C220" s="194"/>
      <c r="D220" s="195"/>
      <c r="E220" s="195" t="str">
        <f t="shared" si="2"/>
        <v/>
      </c>
    </row>
    <row r="221" spans="1:5" ht="65.25" x14ac:dyDescent="0.2">
      <c r="A221" s="193" t="s">
        <v>1588</v>
      </c>
      <c r="B221" s="188" t="s">
        <v>1589</v>
      </c>
      <c r="C221" s="194"/>
      <c r="D221" s="195"/>
      <c r="E221" s="195" t="str">
        <f t="shared" si="2"/>
        <v/>
      </c>
    </row>
    <row r="222" spans="1:5" x14ac:dyDescent="0.2">
      <c r="A222" s="140" t="s">
        <v>57</v>
      </c>
      <c r="B222" s="188" t="s">
        <v>38</v>
      </c>
      <c r="C222" s="194">
        <v>1</v>
      </c>
      <c r="D222" s="201"/>
      <c r="E222" s="195" t="str">
        <f t="shared" si="2"/>
        <v/>
      </c>
    </row>
    <row r="223" spans="1:5" x14ac:dyDescent="0.2">
      <c r="A223" s="193"/>
      <c r="E223" s="195" t="str">
        <f t="shared" si="2"/>
        <v/>
      </c>
    </row>
    <row r="224" spans="1:5" ht="52.5" x14ac:dyDescent="0.2">
      <c r="A224" s="193" t="s">
        <v>1590</v>
      </c>
      <c r="B224" s="188" t="s">
        <v>1591</v>
      </c>
      <c r="C224" s="194"/>
      <c r="D224" s="195"/>
      <c r="E224" s="195" t="str">
        <f t="shared" si="2"/>
        <v/>
      </c>
    </row>
    <row r="225" spans="1:5" x14ac:dyDescent="0.2">
      <c r="A225" s="140" t="s">
        <v>57</v>
      </c>
      <c r="B225" s="188" t="s">
        <v>38</v>
      </c>
      <c r="C225" s="194">
        <v>1</v>
      </c>
      <c r="D225" s="201"/>
      <c r="E225" s="195" t="str">
        <f t="shared" si="2"/>
        <v/>
      </c>
    </row>
    <row r="226" spans="1:5" x14ac:dyDescent="0.2">
      <c r="A226" s="193"/>
      <c r="E226" s="195" t="str">
        <f t="shared" si="2"/>
        <v/>
      </c>
    </row>
    <row r="227" spans="1:5" ht="38.25" x14ac:dyDescent="0.2">
      <c r="A227" s="193" t="s">
        <v>1592</v>
      </c>
      <c r="B227" s="188" t="s">
        <v>1593</v>
      </c>
      <c r="C227" s="194"/>
      <c r="D227" s="195"/>
      <c r="E227" s="195" t="str">
        <f t="shared" si="2"/>
        <v/>
      </c>
    </row>
    <row r="228" spans="1:5" x14ac:dyDescent="0.2">
      <c r="A228" s="140" t="s">
        <v>57</v>
      </c>
      <c r="B228" s="188" t="s">
        <v>38</v>
      </c>
      <c r="C228" s="194">
        <v>1</v>
      </c>
      <c r="D228" s="201"/>
      <c r="E228" s="195" t="str">
        <f t="shared" si="2"/>
        <v/>
      </c>
    </row>
    <row r="229" spans="1:5" x14ac:dyDescent="0.2">
      <c r="A229" s="193"/>
      <c r="E229" s="195" t="str">
        <f t="shared" si="2"/>
        <v/>
      </c>
    </row>
    <row r="230" spans="1:5" ht="25.5" x14ac:dyDescent="0.2">
      <c r="A230" s="193" t="s">
        <v>1594</v>
      </c>
      <c r="B230" s="188" t="s">
        <v>1595</v>
      </c>
      <c r="C230" s="194"/>
      <c r="D230" s="195"/>
      <c r="E230" s="195" t="str">
        <f t="shared" si="2"/>
        <v/>
      </c>
    </row>
    <row r="231" spans="1:5" x14ac:dyDescent="0.2">
      <c r="A231" s="140" t="s">
        <v>57</v>
      </c>
      <c r="B231" s="188" t="s">
        <v>38</v>
      </c>
      <c r="C231" s="194">
        <v>1</v>
      </c>
      <c r="D231" s="201"/>
      <c r="E231" s="195" t="str">
        <f t="shared" si="2"/>
        <v/>
      </c>
    </row>
    <row r="232" spans="1:5" x14ac:dyDescent="0.2">
      <c r="A232" s="193"/>
      <c r="C232" s="194"/>
      <c r="E232" s="195" t="str">
        <f t="shared" si="2"/>
        <v/>
      </c>
    </row>
    <row r="233" spans="1:5" ht="25.5" x14ac:dyDescent="0.2">
      <c r="A233" s="193" t="s">
        <v>1596</v>
      </c>
      <c r="B233" s="188" t="s">
        <v>1597</v>
      </c>
      <c r="C233" s="194"/>
      <c r="D233" s="195"/>
      <c r="E233" s="195" t="str">
        <f t="shared" si="2"/>
        <v/>
      </c>
    </row>
    <row r="234" spans="1:5" x14ac:dyDescent="0.2">
      <c r="A234" s="140" t="s">
        <v>57</v>
      </c>
      <c r="B234" s="188" t="s">
        <v>38</v>
      </c>
      <c r="C234" s="194">
        <v>1</v>
      </c>
      <c r="D234" s="201"/>
      <c r="E234" s="195" t="str">
        <f t="shared" si="2"/>
        <v/>
      </c>
    </row>
    <row r="235" spans="1:5" x14ac:dyDescent="0.2">
      <c r="A235" s="193"/>
      <c r="C235" s="194"/>
      <c r="E235" s="195" t="str">
        <f t="shared" si="2"/>
        <v/>
      </c>
    </row>
    <row r="236" spans="1:5" x14ac:dyDescent="0.2">
      <c r="A236" s="193" t="s">
        <v>1598</v>
      </c>
      <c r="B236" s="188" t="s">
        <v>1599</v>
      </c>
      <c r="C236" s="194"/>
      <c r="D236" s="195"/>
      <c r="E236" s="195" t="str">
        <f t="shared" si="2"/>
        <v/>
      </c>
    </row>
    <row r="237" spans="1:5" x14ac:dyDescent="0.2">
      <c r="A237" s="193"/>
      <c r="B237" s="188" t="s">
        <v>1600</v>
      </c>
      <c r="E237" s="195" t="str">
        <f t="shared" si="2"/>
        <v/>
      </c>
    </row>
    <row r="238" spans="1:5" x14ac:dyDescent="0.2">
      <c r="A238" s="140" t="s">
        <v>57</v>
      </c>
      <c r="B238" s="188" t="s">
        <v>38</v>
      </c>
      <c r="C238" s="194">
        <v>1</v>
      </c>
      <c r="D238" s="201"/>
      <c r="E238" s="195" t="str">
        <f t="shared" si="2"/>
        <v/>
      </c>
    </row>
    <row r="239" spans="1:5" x14ac:dyDescent="0.2">
      <c r="A239" s="193"/>
      <c r="C239" s="194"/>
      <c r="D239" s="195"/>
      <c r="E239" s="195" t="str">
        <f t="shared" si="2"/>
        <v/>
      </c>
    </row>
    <row r="240" spans="1:5" ht="25.5" x14ac:dyDescent="0.2">
      <c r="A240" s="193" t="s">
        <v>1601</v>
      </c>
      <c r="B240" s="188" t="s">
        <v>1602</v>
      </c>
      <c r="C240" s="194"/>
      <c r="D240" s="195"/>
      <c r="E240" s="195" t="str">
        <f t="shared" si="2"/>
        <v/>
      </c>
    </row>
    <row r="241" spans="1:5" x14ac:dyDescent="0.2">
      <c r="A241" s="140" t="s">
        <v>57</v>
      </c>
      <c r="B241" s="188" t="s">
        <v>1556</v>
      </c>
      <c r="C241" s="194">
        <v>10</v>
      </c>
      <c r="D241" s="201"/>
      <c r="E241" s="195" t="str">
        <f t="shared" si="2"/>
        <v/>
      </c>
    </row>
    <row r="242" spans="1:5" x14ac:dyDescent="0.2">
      <c r="A242" s="193"/>
      <c r="C242" s="194"/>
      <c r="D242" s="195"/>
      <c r="E242" s="195" t="str">
        <f t="shared" si="2"/>
        <v/>
      </c>
    </row>
    <row r="243" spans="1:5" ht="25.5" x14ac:dyDescent="0.2">
      <c r="A243" s="193" t="s">
        <v>1603</v>
      </c>
      <c r="B243" s="188" t="s">
        <v>1604</v>
      </c>
      <c r="C243" s="194"/>
      <c r="D243" s="195"/>
      <c r="E243" s="195" t="str">
        <f t="shared" si="2"/>
        <v/>
      </c>
    </row>
    <row r="244" spans="1:5" x14ac:dyDescent="0.2">
      <c r="A244" s="140" t="s">
        <v>57</v>
      </c>
      <c r="B244" s="188" t="s">
        <v>1556</v>
      </c>
      <c r="C244" s="194">
        <v>14</v>
      </c>
      <c r="D244" s="201"/>
      <c r="E244" s="195" t="str">
        <f t="shared" si="2"/>
        <v/>
      </c>
    </row>
    <row r="245" spans="1:5" x14ac:dyDescent="0.2">
      <c r="A245" s="193"/>
      <c r="C245" s="194"/>
      <c r="E245" s="195" t="str">
        <f t="shared" si="2"/>
        <v/>
      </c>
    </row>
    <row r="246" spans="1:5" ht="25.5" x14ac:dyDescent="0.2">
      <c r="A246" s="193" t="s">
        <v>1605</v>
      </c>
      <c r="B246" s="188" t="s">
        <v>1606</v>
      </c>
      <c r="C246" s="194"/>
      <c r="D246" s="195"/>
      <c r="E246" s="195" t="str">
        <f t="shared" si="2"/>
        <v/>
      </c>
    </row>
    <row r="247" spans="1:5" x14ac:dyDescent="0.2">
      <c r="A247" s="140" t="s">
        <v>57</v>
      </c>
      <c r="B247" s="188" t="s">
        <v>1556</v>
      </c>
      <c r="C247" s="194">
        <v>16</v>
      </c>
      <c r="D247" s="201"/>
      <c r="E247" s="195" t="str">
        <f t="shared" si="2"/>
        <v/>
      </c>
    </row>
    <row r="248" spans="1:5" x14ac:dyDescent="0.2">
      <c r="A248" s="193"/>
      <c r="C248" s="194"/>
      <c r="D248" s="195"/>
      <c r="E248" s="195" t="str">
        <f t="shared" si="2"/>
        <v/>
      </c>
    </row>
    <row r="249" spans="1:5" x14ac:dyDescent="0.2">
      <c r="A249" s="193" t="s">
        <v>1607</v>
      </c>
      <c r="B249" s="188" t="s">
        <v>1608</v>
      </c>
      <c r="E249" s="195" t="str">
        <f t="shared" si="2"/>
        <v/>
      </c>
    </row>
    <row r="250" spans="1:5" x14ac:dyDescent="0.2">
      <c r="A250" s="140" t="s">
        <v>57</v>
      </c>
      <c r="B250" s="188" t="s">
        <v>38</v>
      </c>
      <c r="C250" s="194">
        <v>6</v>
      </c>
      <c r="D250" s="201"/>
      <c r="E250" s="195" t="str">
        <f t="shared" ref="E250:E293" si="3">IF(D250&gt;0,D250*C250,"")</f>
        <v/>
      </c>
    </row>
    <row r="251" spans="1:5" x14ac:dyDescent="0.2">
      <c r="A251" s="193"/>
      <c r="C251" s="194"/>
      <c r="D251" s="195"/>
      <c r="E251" s="195" t="str">
        <f t="shared" si="3"/>
        <v/>
      </c>
    </row>
    <row r="252" spans="1:5" x14ac:dyDescent="0.2">
      <c r="A252" s="193" t="s">
        <v>1609</v>
      </c>
      <c r="B252" s="188" t="s">
        <v>1610</v>
      </c>
      <c r="E252" s="195" t="str">
        <f t="shared" si="3"/>
        <v/>
      </c>
    </row>
    <row r="253" spans="1:5" x14ac:dyDescent="0.2">
      <c r="A253" s="140" t="s">
        <v>57</v>
      </c>
      <c r="B253" s="188" t="s">
        <v>38</v>
      </c>
      <c r="C253" s="194">
        <v>9</v>
      </c>
      <c r="D253" s="201"/>
      <c r="E253" s="195" t="str">
        <f t="shared" si="3"/>
        <v/>
      </c>
    </row>
    <row r="254" spans="1:5" x14ac:dyDescent="0.2">
      <c r="A254" s="193"/>
      <c r="C254" s="194"/>
      <c r="D254" s="195"/>
      <c r="E254" s="195" t="str">
        <f t="shared" si="3"/>
        <v/>
      </c>
    </row>
    <row r="255" spans="1:5" ht="25.5" x14ac:dyDescent="0.2">
      <c r="A255" s="193" t="s">
        <v>1611</v>
      </c>
      <c r="B255" s="188" t="s">
        <v>1612</v>
      </c>
      <c r="C255" s="194"/>
      <c r="D255" s="195"/>
      <c r="E255" s="195" t="str">
        <f t="shared" si="3"/>
        <v/>
      </c>
    </row>
    <row r="256" spans="1:5" x14ac:dyDescent="0.2">
      <c r="A256" s="140" t="s">
        <v>57</v>
      </c>
      <c r="B256" s="188" t="s">
        <v>38</v>
      </c>
      <c r="C256" s="194">
        <v>5</v>
      </c>
      <c r="D256" s="201"/>
      <c r="E256" s="195" t="str">
        <f t="shared" si="3"/>
        <v/>
      </c>
    </row>
    <row r="257" spans="1:5" x14ac:dyDescent="0.2">
      <c r="A257" s="193"/>
      <c r="C257" s="194"/>
      <c r="D257" s="195"/>
      <c r="E257" s="195" t="str">
        <f t="shared" si="3"/>
        <v/>
      </c>
    </row>
    <row r="258" spans="1:5" ht="25.5" x14ac:dyDescent="0.2">
      <c r="A258" s="193" t="s">
        <v>1613</v>
      </c>
      <c r="B258" s="188" t="s">
        <v>1614</v>
      </c>
      <c r="C258" s="194"/>
      <c r="D258" s="195"/>
      <c r="E258" s="195" t="str">
        <f t="shared" si="3"/>
        <v/>
      </c>
    </row>
    <row r="259" spans="1:5" x14ac:dyDescent="0.2">
      <c r="A259" s="140" t="s">
        <v>57</v>
      </c>
      <c r="B259" s="188" t="s">
        <v>38</v>
      </c>
      <c r="C259" s="194">
        <v>7</v>
      </c>
      <c r="D259" s="201"/>
      <c r="E259" s="195" t="str">
        <f t="shared" si="3"/>
        <v/>
      </c>
    </row>
    <row r="260" spans="1:5" x14ac:dyDescent="0.2">
      <c r="A260" s="193"/>
      <c r="C260" s="194"/>
      <c r="D260" s="195"/>
      <c r="E260" s="195" t="str">
        <f t="shared" si="3"/>
        <v/>
      </c>
    </row>
    <row r="261" spans="1:5" ht="25.5" x14ac:dyDescent="0.2">
      <c r="A261" s="193" t="s">
        <v>1615</v>
      </c>
      <c r="B261" s="188" t="s">
        <v>1616</v>
      </c>
      <c r="C261" s="194"/>
      <c r="D261" s="195"/>
      <c r="E261" s="195" t="str">
        <f t="shared" si="3"/>
        <v/>
      </c>
    </row>
    <row r="262" spans="1:5" x14ac:dyDescent="0.2">
      <c r="A262" s="140" t="s">
        <v>57</v>
      </c>
      <c r="B262" s="188" t="s">
        <v>38</v>
      </c>
      <c r="C262" s="194">
        <v>8</v>
      </c>
      <c r="D262" s="201"/>
      <c r="E262" s="195" t="str">
        <f t="shared" si="3"/>
        <v/>
      </c>
    </row>
    <row r="263" spans="1:5" x14ac:dyDescent="0.2">
      <c r="A263" s="193"/>
      <c r="C263" s="194"/>
      <c r="D263" s="195"/>
      <c r="E263" s="195" t="str">
        <f t="shared" si="3"/>
        <v/>
      </c>
    </row>
    <row r="264" spans="1:5" x14ac:dyDescent="0.2">
      <c r="A264" s="193" t="s">
        <v>1617</v>
      </c>
      <c r="B264" s="188" t="s">
        <v>1618</v>
      </c>
      <c r="E264" s="195" t="str">
        <f t="shared" si="3"/>
        <v/>
      </c>
    </row>
    <row r="265" spans="1:5" x14ac:dyDescent="0.2">
      <c r="A265" s="140" t="s">
        <v>57</v>
      </c>
      <c r="B265" s="188" t="s">
        <v>38</v>
      </c>
      <c r="C265" s="194">
        <v>3</v>
      </c>
      <c r="D265" s="201"/>
      <c r="E265" s="195" t="str">
        <f t="shared" si="3"/>
        <v/>
      </c>
    </row>
    <row r="266" spans="1:5" x14ac:dyDescent="0.2">
      <c r="A266" s="193"/>
      <c r="C266" s="194"/>
      <c r="D266" s="195"/>
      <c r="E266" s="195" t="str">
        <f t="shared" si="3"/>
        <v/>
      </c>
    </row>
    <row r="267" spans="1:5" x14ac:dyDescent="0.2">
      <c r="A267" s="193" t="s">
        <v>1619</v>
      </c>
      <c r="B267" s="188" t="s">
        <v>1620</v>
      </c>
      <c r="E267" s="195" t="str">
        <f t="shared" si="3"/>
        <v/>
      </c>
    </row>
    <row r="268" spans="1:5" x14ac:dyDescent="0.2">
      <c r="A268" s="140" t="s">
        <v>57</v>
      </c>
      <c r="B268" s="188" t="s">
        <v>38</v>
      </c>
      <c r="C268" s="194">
        <v>5</v>
      </c>
      <c r="D268" s="201"/>
      <c r="E268" s="195" t="str">
        <f t="shared" si="3"/>
        <v/>
      </c>
    </row>
    <row r="269" spans="1:5" x14ac:dyDescent="0.2">
      <c r="A269" s="193"/>
      <c r="C269" s="194"/>
      <c r="D269" s="195"/>
      <c r="E269" s="195" t="str">
        <f t="shared" si="3"/>
        <v/>
      </c>
    </row>
    <row r="270" spans="1:5" ht="25.5" x14ac:dyDescent="0.2">
      <c r="A270" s="193" t="s">
        <v>1621</v>
      </c>
      <c r="B270" s="188" t="s">
        <v>1622</v>
      </c>
      <c r="C270" s="194"/>
      <c r="D270" s="195"/>
      <c r="E270" s="195" t="str">
        <f t="shared" si="3"/>
        <v/>
      </c>
    </row>
    <row r="271" spans="1:5" x14ac:dyDescent="0.2">
      <c r="A271" s="140" t="s">
        <v>57</v>
      </c>
      <c r="B271" s="188" t="s">
        <v>38</v>
      </c>
      <c r="C271" s="194">
        <v>24</v>
      </c>
      <c r="D271" s="201"/>
      <c r="E271" s="195" t="str">
        <f t="shared" si="3"/>
        <v/>
      </c>
    </row>
    <row r="272" spans="1:5" x14ac:dyDescent="0.2">
      <c r="A272" s="193"/>
      <c r="C272" s="194"/>
      <c r="D272" s="195"/>
      <c r="E272" s="195" t="str">
        <f t="shared" si="3"/>
        <v/>
      </c>
    </row>
    <row r="273" spans="1:5" ht="25.5" x14ac:dyDescent="0.2">
      <c r="A273" s="193" t="s">
        <v>1623</v>
      </c>
      <c r="B273" s="188" t="s">
        <v>1624</v>
      </c>
      <c r="C273" s="194"/>
      <c r="D273" s="195"/>
      <c r="E273" s="195" t="str">
        <f t="shared" si="3"/>
        <v/>
      </c>
    </row>
    <row r="274" spans="1:5" x14ac:dyDescent="0.2">
      <c r="A274" s="140" t="s">
        <v>57</v>
      </c>
      <c r="B274" s="188" t="s">
        <v>38</v>
      </c>
      <c r="C274" s="194">
        <v>2</v>
      </c>
      <c r="D274" s="201"/>
      <c r="E274" s="195" t="str">
        <f t="shared" si="3"/>
        <v/>
      </c>
    </row>
    <row r="275" spans="1:5" x14ac:dyDescent="0.2">
      <c r="A275" s="193"/>
      <c r="C275" s="194"/>
      <c r="D275" s="195"/>
      <c r="E275" s="195" t="str">
        <f t="shared" si="3"/>
        <v/>
      </c>
    </row>
    <row r="276" spans="1:5" x14ac:dyDescent="0.2">
      <c r="A276" s="193" t="s">
        <v>1625</v>
      </c>
      <c r="B276" s="188" t="s">
        <v>1626</v>
      </c>
      <c r="C276" s="194"/>
      <c r="D276" s="195"/>
      <c r="E276" s="195" t="str">
        <f t="shared" si="3"/>
        <v/>
      </c>
    </row>
    <row r="277" spans="1:5" ht="25.5" x14ac:dyDescent="0.2">
      <c r="A277" s="193"/>
      <c r="B277" s="188" t="s">
        <v>1627</v>
      </c>
      <c r="C277" s="194"/>
      <c r="D277" s="195"/>
      <c r="E277" s="195" t="str">
        <f t="shared" si="3"/>
        <v/>
      </c>
    </row>
    <row r="278" spans="1:5" x14ac:dyDescent="0.2">
      <c r="A278" s="140" t="s">
        <v>57</v>
      </c>
      <c r="B278" s="188" t="s">
        <v>38</v>
      </c>
      <c r="C278" s="194">
        <v>1</v>
      </c>
      <c r="D278" s="201"/>
      <c r="E278" s="195" t="str">
        <f t="shared" si="3"/>
        <v/>
      </c>
    </row>
    <row r="279" spans="1:5" x14ac:dyDescent="0.2">
      <c r="A279" s="193"/>
      <c r="E279" s="195" t="str">
        <f t="shared" si="3"/>
        <v/>
      </c>
    </row>
    <row r="280" spans="1:5" ht="25.5" x14ac:dyDescent="0.2">
      <c r="A280" s="193" t="s">
        <v>1628</v>
      </c>
      <c r="B280" s="188" t="s">
        <v>1629</v>
      </c>
      <c r="C280" s="194"/>
      <c r="D280" s="195"/>
      <c r="E280" s="195" t="str">
        <f t="shared" si="3"/>
        <v/>
      </c>
    </row>
    <row r="281" spans="1:5" x14ac:dyDescent="0.2">
      <c r="A281" s="140" t="s">
        <v>57</v>
      </c>
      <c r="B281" s="188" t="s">
        <v>119</v>
      </c>
      <c r="C281" s="194">
        <v>2</v>
      </c>
      <c r="D281" s="201"/>
      <c r="E281" s="195" t="str">
        <f t="shared" si="3"/>
        <v/>
      </c>
    </row>
    <row r="282" spans="1:5" x14ac:dyDescent="0.2">
      <c r="A282" s="193"/>
      <c r="E282" s="195" t="str">
        <f t="shared" si="3"/>
        <v/>
      </c>
    </row>
    <row r="283" spans="1:5" ht="25.5" x14ac:dyDescent="0.2">
      <c r="A283" s="193" t="s">
        <v>1630</v>
      </c>
      <c r="B283" s="188" t="s">
        <v>1631</v>
      </c>
      <c r="C283" s="194"/>
      <c r="D283" s="195"/>
      <c r="E283" s="195" t="str">
        <f t="shared" si="3"/>
        <v/>
      </c>
    </row>
    <row r="284" spans="1:5" x14ac:dyDescent="0.2">
      <c r="A284" s="140" t="s">
        <v>57</v>
      </c>
      <c r="B284" s="188" t="s">
        <v>119</v>
      </c>
      <c r="C284" s="194">
        <v>2</v>
      </c>
      <c r="D284" s="201"/>
      <c r="E284" s="195" t="str">
        <f t="shared" si="3"/>
        <v/>
      </c>
    </row>
    <row r="285" spans="1:5" x14ac:dyDescent="0.2">
      <c r="A285" s="193"/>
      <c r="E285" s="195" t="str">
        <f t="shared" si="3"/>
        <v/>
      </c>
    </row>
    <row r="286" spans="1:5" ht="51" x14ac:dyDescent="0.2">
      <c r="A286" s="193" t="s">
        <v>1632</v>
      </c>
      <c r="B286" s="188" t="s">
        <v>1633</v>
      </c>
      <c r="C286" s="194"/>
      <c r="D286" s="195"/>
      <c r="E286" s="195" t="str">
        <f t="shared" si="3"/>
        <v/>
      </c>
    </row>
    <row r="287" spans="1:5" x14ac:dyDescent="0.2">
      <c r="A287" s="140" t="s">
        <v>57</v>
      </c>
      <c r="B287" s="188" t="s">
        <v>38</v>
      </c>
      <c r="C287" s="194">
        <v>1</v>
      </c>
      <c r="D287" s="201"/>
      <c r="E287" s="195" t="str">
        <f t="shared" si="3"/>
        <v/>
      </c>
    </row>
    <row r="288" spans="1:5" x14ac:dyDescent="0.2">
      <c r="A288" s="193"/>
      <c r="E288" s="195" t="str">
        <f t="shared" si="3"/>
        <v/>
      </c>
    </row>
    <row r="289" spans="1:5" ht="38.25" x14ac:dyDescent="0.2">
      <c r="A289" s="193" t="s">
        <v>1634</v>
      </c>
      <c r="B289" s="188" t="s">
        <v>1635</v>
      </c>
      <c r="C289" s="194"/>
      <c r="D289" s="195"/>
      <c r="E289" s="195" t="str">
        <f t="shared" si="3"/>
        <v/>
      </c>
    </row>
    <row r="290" spans="1:5" x14ac:dyDescent="0.2">
      <c r="A290" s="140" t="s">
        <v>57</v>
      </c>
      <c r="B290" s="188" t="s">
        <v>119</v>
      </c>
      <c r="C290" s="194">
        <v>2</v>
      </c>
      <c r="D290" s="201"/>
      <c r="E290" s="195" t="str">
        <f t="shared" si="3"/>
        <v/>
      </c>
    </row>
    <row r="291" spans="1:5" x14ac:dyDescent="0.2">
      <c r="A291" s="193"/>
      <c r="E291" s="195" t="str">
        <f t="shared" si="3"/>
        <v/>
      </c>
    </row>
    <row r="292" spans="1:5" ht="38.25" x14ac:dyDescent="0.2">
      <c r="A292" s="193" t="s">
        <v>1636</v>
      </c>
      <c r="B292" s="188" t="s">
        <v>1637</v>
      </c>
      <c r="C292" s="194"/>
      <c r="D292" s="195"/>
      <c r="E292" s="195" t="str">
        <f t="shared" si="3"/>
        <v/>
      </c>
    </row>
    <row r="293" spans="1:5" x14ac:dyDescent="0.2">
      <c r="A293" s="140" t="s">
        <v>57</v>
      </c>
      <c r="B293" s="188" t="s">
        <v>119</v>
      </c>
      <c r="C293" s="194">
        <v>4</v>
      </c>
      <c r="D293" s="201"/>
      <c r="E293" s="195" t="str">
        <f t="shared" si="3"/>
        <v/>
      </c>
    </row>
    <row r="294" spans="1:5" x14ac:dyDescent="0.2">
      <c r="A294" s="193"/>
      <c r="E294" s="195"/>
    </row>
    <row r="295" spans="1:5" s="213" customFormat="1" ht="13.5" thickBot="1" x14ac:dyDescent="0.25">
      <c r="A295" s="212"/>
      <c r="B295" s="204" t="s">
        <v>1638</v>
      </c>
      <c r="C295" s="205"/>
      <c r="D295" s="206"/>
      <c r="E295" s="206">
        <f>SUM(E186:E294)</f>
        <v>0</v>
      </c>
    </row>
    <row r="296" spans="1:5" ht="13.5" thickTop="1" x14ac:dyDescent="0.2">
      <c r="A296" s="202"/>
      <c r="B296" s="209"/>
    </row>
    <row r="297" spans="1:5" x14ac:dyDescent="0.2">
      <c r="A297" s="207"/>
      <c r="B297" s="209"/>
    </row>
    <row r="298" spans="1:5" x14ac:dyDescent="0.2">
      <c r="A298" s="208" t="s">
        <v>1464</v>
      </c>
      <c r="B298" s="211" t="s">
        <v>1639</v>
      </c>
    </row>
    <row r="299" spans="1:5" x14ac:dyDescent="0.2">
      <c r="A299" s="208"/>
      <c r="B299" s="211"/>
    </row>
    <row r="300" spans="1:5" ht="25.5" x14ac:dyDescent="0.2">
      <c r="A300" s="193"/>
      <c r="B300" s="192" t="s">
        <v>1640</v>
      </c>
      <c r="C300" s="194"/>
      <c r="D300" s="195"/>
      <c r="E300" s="195"/>
    </row>
    <row r="301" spans="1:5" ht="25.5" x14ac:dyDescent="0.2">
      <c r="A301" s="193" t="s">
        <v>24</v>
      </c>
      <c r="B301" s="188" t="s">
        <v>1641</v>
      </c>
      <c r="C301" s="194"/>
      <c r="D301" s="195"/>
      <c r="E301" s="195"/>
    </row>
    <row r="302" spans="1:5" ht="76.5" x14ac:dyDescent="0.2">
      <c r="A302" s="193" t="s">
        <v>24</v>
      </c>
      <c r="B302" s="188" t="s">
        <v>1642</v>
      </c>
      <c r="C302" s="194"/>
      <c r="D302" s="195"/>
      <c r="E302" s="195"/>
    </row>
    <row r="303" spans="1:5" ht="76.5" x14ac:dyDescent="0.2">
      <c r="A303" s="193" t="s">
        <v>24</v>
      </c>
      <c r="B303" s="188" t="s">
        <v>1643</v>
      </c>
      <c r="C303" s="194"/>
      <c r="D303" s="195"/>
      <c r="E303" s="195"/>
    </row>
    <row r="304" spans="1:5" ht="158.25" customHeight="1" x14ac:dyDescent="0.2">
      <c r="A304" s="193" t="s">
        <v>24</v>
      </c>
      <c r="B304" s="188" t="s">
        <v>1644</v>
      </c>
      <c r="C304" s="194"/>
      <c r="D304" s="195"/>
      <c r="E304" s="195"/>
    </row>
    <row r="305" spans="1:5" x14ac:dyDescent="0.2">
      <c r="A305" s="208"/>
      <c r="B305" s="192"/>
      <c r="C305" s="199"/>
      <c r="D305" s="200"/>
      <c r="E305" s="200"/>
    </row>
    <row r="306" spans="1:5" ht="25.5" x14ac:dyDescent="0.2">
      <c r="A306" s="193" t="s">
        <v>1645</v>
      </c>
      <c r="B306" s="188" t="s">
        <v>1646</v>
      </c>
      <c r="C306" s="194"/>
      <c r="D306" s="195"/>
      <c r="E306" s="195"/>
    </row>
    <row r="307" spans="1:5" x14ac:dyDescent="0.2">
      <c r="A307" s="140" t="s">
        <v>57</v>
      </c>
      <c r="B307" s="188" t="s">
        <v>38</v>
      </c>
      <c r="C307" s="194">
        <v>4</v>
      </c>
      <c r="D307" s="214"/>
      <c r="E307" s="195" t="str">
        <f t="shared" ref="E307:E370" si="4">IF(D307&gt;0,D307*C307,"")</f>
        <v/>
      </c>
    </row>
    <row r="308" spans="1:5" x14ac:dyDescent="0.2">
      <c r="A308" s="193"/>
      <c r="C308" s="194"/>
      <c r="E308" s="195" t="str">
        <f t="shared" si="4"/>
        <v/>
      </c>
    </row>
    <row r="309" spans="1:5" ht="25.5" x14ac:dyDescent="0.2">
      <c r="A309" s="193" t="s">
        <v>1647</v>
      </c>
      <c r="B309" s="188" t="s">
        <v>1648</v>
      </c>
      <c r="C309" s="194"/>
      <c r="D309" s="195"/>
      <c r="E309" s="195" t="str">
        <f t="shared" si="4"/>
        <v/>
      </c>
    </row>
    <row r="310" spans="1:5" x14ac:dyDescent="0.2">
      <c r="A310" s="140" t="s">
        <v>57</v>
      </c>
      <c r="B310" s="188" t="s">
        <v>38</v>
      </c>
      <c r="C310" s="194">
        <v>10</v>
      </c>
      <c r="D310" s="214"/>
      <c r="E310" s="195" t="str">
        <f t="shared" si="4"/>
        <v/>
      </c>
    </row>
    <row r="311" spans="1:5" x14ac:dyDescent="0.2">
      <c r="A311" s="193"/>
      <c r="C311" s="194"/>
      <c r="E311" s="195" t="str">
        <f t="shared" si="4"/>
        <v/>
      </c>
    </row>
    <row r="312" spans="1:5" ht="27.75" customHeight="1" x14ac:dyDescent="0.2">
      <c r="A312" s="193" t="s">
        <v>1649</v>
      </c>
      <c r="B312" s="188" t="s">
        <v>1650</v>
      </c>
      <c r="C312" s="194"/>
      <c r="D312" s="195"/>
      <c r="E312" s="195" t="str">
        <f t="shared" si="4"/>
        <v/>
      </c>
    </row>
    <row r="313" spans="1:5" x14ac:dyDescent="0.2">
      <c r="A313" s="140" t="s">
        <v>57</v>
      </c>
      <c r="B313" s="188" t="s">
        <v>38</v>
      </c>
      <c r="C313" s="194">
        <v>1</v>
      </c>
      <c r="D313" s="214"/>
      <c r="E313" s="195" t="str">
        <f t="shared" si="4"/>
        <v/>
      </c>
    </row>
    <row r="314" spans="1:5" x14ac:dyDescent="0.2">
      <c r="A314" s="193"/>
      <c r="C314" s="194"/>
      <c r="E314" s="195" t="str">
        <f t="shared" si="4"/>
        <v/>
      </c>
    </row>
    <row r="315" spans="1:5" ht="27" customHeight="1" x14ac:dyDescent="0.2">
      <c r="A315" s="193" t="s">
        <v>1651</v>
      </c>
      <c r="B315" s="188" t="s">
        <v>1652</v>
      </c>
      <c r="C315" s="194"/>
      <c r="D315" s="195"/>
      <c r="E315" s="195" t="str">
        <f t="shared" si="4"/>
        <v/>
      </c>
    </row>
    <row r="316" spans="1:5" x14ac:dyDescent="0.2">
      <c r="A316" s="140" t="s">
        <v>57</v>
      </c>
      <c r="B316" s="188" t="s">
        <v>38</v>
      </c>
      <c r="C316" s="194">
        <v>4</v>
      </c>
      <c r="D316" s="214"/>
      <c r="E316" s="195" t="str">
        <f t="shared" si="4"/>
        <v/>
      </c>
    </row>
    <row r="317" spans="1:5" x14ac:dyDescent="0.2">
      <c r="A317" s="193"/>
      <c r="C317" s="194"/>
      <c r="E317" s="195" t="str">
        <f t="shared" si="4"/>
        <v/>
      </c>
    </row>
    <row r="318" spans="1:5" ht="25.5" x14ac:dyDescent="0.2">
      <c r="A318" s="193" t="s">
        <v>1653</v>
      </c>
      <c r="B318" s="188" t="s">
        <v>1654</v>
      </c>
      <c r="C318" s="194"/>
      <c r="D318" s="195"/>
      <c r="E318" s="195" t="str">
        <f t="shared" si="4"/>
        <v/>
      </c>
    </row>
    <row r="319" spans="1:5" x14ac:dyDescent="0.2">
      <c r="A319" s="140" t="s">
        <v>57</v>
      </c>
      <c r="B319" s="188" t="s">
        <v>38</v>
      </c>
      <c r="C319" s="194">
        <v>1</v>
      </c>
      <c r="D319" s="214"/>
      <c r="E319" s="195" t="str">
        <f t="shared" si="4"/>
        <v/>
      </c>
    </row>
    <row r="320" spans="1:5" x14ac:dyDescent="0.2">
      <c r="A320" s="193"/>
      <c r="C320" s="194"/>
      <c r="E320" s="195" t="str">
        <f t="shared" si="4"/>
        <v/>
      </c>
    </row>
    <row r="321" spans="1:5" x14ac:dyDescent="0.2">
      <c r="A321" s="193" t="s">
        <v>1655</v>
      </c>
      <c r="B321" s="188" t="s">
        <v>1656</v>
      </c>
      <c r="E321" s="195" t="str">
        <f t="shared" si="4"/>
        <v/>
      </c>
    </row>
    <row r="322" spans="1:5" x14ac:dyDescent="0.2">
      <c r="A322" s="140" t="s">
        <v>57</v>
      </c>
      <c r="B322" s="188" t="s">
        <v>38</v>
      </c>
      <c r="C322" s="194">
        <v>1</v>
      </c>
      <c r="D322" s="214"/>
      <c r="E322" s="195" t="str">
        <f t="shared" si="4"/>
        <v/>
      </c>
    </row>
    <row r="323" spans="1:5" x14ac:dyDescent="0.2">
      <c r="A323" s="193"/>
      <c r="C323" s="194"/>
      <c r="D323" s="195"/>
      <c r="E323" s="195" t="str">
        <f t="shared" si="4"/>
        <v/>
      </c>
    </row>
    <row r="324" spans="1:5" ht="16.5" customHeight="1" x14ac:dyDescent="0.2">
      <c r="A324" s="193" t="s">
        <v>1657</v>
      </c>
      <c r="B324" s="188" t="s">
        <v>1658</v>
      </c>
      <c r="E324" s="195" t="str">
        <f t="shared" si="4"/>
        <v/>
      </c>
    </row>
    <row r="325" spans="1:5" x14ac:dyDescent="0.2">
      <c r="A325" s="140" t="s">
        <v>57</v>
      </c>
      <c r="B325" s="188" t="s">
        <v>38</v>
      </c>
      <c r="C325" s="194">
        <v>2</v>
      </c>
      <c r="D325" s="214"/>
      <c r="E325" s="195" t="str">
        <f t="shared" si="4"/>
        <v/>
      </c>
    </row>
    <row r="326" spans="1:5" x14ac:dyDescent="0.2">
      <c r="A326" s="193"/>
      <c r="E326" s="195" t="str">
        <f t="shared" si="4"/>
        <v/>
      </c>
    </row>
    <row r="327" spans="1:5" x14ac:dyDescent="0.2">
      <c r="A327" s="193" t="s">
        <v>1659</v>
      </c>
      <c r="B327" s="188" t="s">
        <v>1660</v>
      </c>
      <c r="C327" s="194"/>
      <c r="D327" s="195"/>
      <c r="E327" s="195" t="str">
        <f t="shared" si="4"/>
        <v/>
      </c>
    </row>
    <row r="328" spans="1:5" ht="29.25" customHeight="1" x14ac:dyDescent="0.2">
      <c r="A328" s="193"/>
      <c r="B328" s="188" t="s">
        <v>1661</v>
      </c>
      <c r="C328" s="194"/>
      <c r="D328" s="195"/>
      <c r="E328" s="195" t="str">
        <f t="shared" si="4"/>
        <v/>
      </c>
    </row>
    <row r="329" spans="1:5" x14ac:dyDescent="0.2">
      <c r="A329" s="140" t="s">
        <v>57</v>
      </c>
      <c r="B329" s="188" t="s">
        <v>119</v>
      </c>
      <c r="C329" s="194">
        <v>20</v>
      </c>
      <c r="D329" s="214"/>
      <c r="E329" s="195" t="str">
        <f t="shared" si="4"/>
        <v/>
      </c>
    </row>
    <row r="330" spans="1:5" ht="18" customHeight="1" x14ac:dyDescent="0.2">
      <c r="A330" s="193"/>
      <c r="C330" s="194"/>
      <c r="E330" s="195" t="str">
        <f t="shared" si="4"/>
        <v/>
      </c>
    </row>
    <row r="331" spans="1:5" x14ac:dyDescent="0.2">
      <c r="A331" s="193" t="s">
        <v>1662</v>
      </c>
      <c r="B331" s="188" t="s">
        <v>1663</v>
      </c>
      <c r="C331" s="194"/>
      <c r="D331" s="195"/>
      <c r="E331" s="195" t="str">
        <f t="shared" si="4"/>
        <v/>
      </c>
    </row>
    <row r="332" spans="1:5" ht="25.5" x14ac:dyDescent="0.2">
      <c r="A332" s="193"/>
      <c r="B332" s="188" t="s">
        <v>1664</v>
      </c>
      <c r="C332" s="194"/>
      <c r="D332" s="195"/>
      <c r="E332" s="195" t="str">
        <f t="shared" si="4"/>
        <v/>
      </c>
    </row>
    <row r="333" spans="1:5" x14ac:dyDescent="0.2">
      <c r="A333" s="140" t="s">
        <v>57</v>
      </c>
      <c r="B333" s="188" t="s">
        <v>119</v>
      </c>
      <c r="C333" s="194">
        <v>25</v>
      </c>
      <c r="D333" s="214"/>
      <c r="E333" s="195" t="str">
        <f t="shared" si="4"/>
        <v/>
      </c>
    </row>
    <row r="334" spans="1:5" x14ac:dyDescent="0.2">
      <c r="A334" s="193"/>
      <c r="C334" s="194"/>
      <c r="E334" s="195" t="str">
        <f t="shared" si="4"/>
        <v/>
      </c>
    </row>
    <row r="335" spans="1:5" x14ac:dyDescent="0.2">
      <c r="A335" s="193" t="s">
        <v>1665</v>
      </c>
      <c r="B335" s="188" t="s">
        <v>1666</v>
      </c>
      <c r="C335" s="194"/>
      <c r="D335" s="195"/>
      <c r="E335" s="195" t="str">
        <f t="shared" si="4"/>
        <v/>
      </c>
    </row>
    <row r="336" spans="1:5" ht="25.5" x14ac:dyDescent="0.2">
      <c r="A336" s="193"/>
      <c r="B336" s="188" t="s">
        <v>1667</v>
      </c>
      <c r="C336" s="194"/>
      <c r="D336" s="195"/>
      <c r="E336" s="195" t="str">
        <f t="shared" si="4"/>
        <v/>
      </c>
    </row>
    <row r="337" spans="1:5" x14ac:dyDescent="0.2">
      <c r="A337" s="140" t="s">
        <v>57</v>
      </c>
      <c r="B337" s="188" t="s">
        <v>119</v>
      </c>
      <c r="C337" s="194">
        <v>39</v>
      </c>
      <c r="D337" s="214"/>
      <c r="E337" s="195" t="str">
        <f t="shared" si="4"/>
        <v/>
      </c>
    </row>
    <row r="338" spans="1:5" x14ac:dyDescent="0.2">
      <c r="A338" s="193"/>
      <c r="C338" s="194"/>
      <c r="E338" s="195" t="str">
        <f t="shared" si="4"/>
        <v/>
      </c>
    </row>
    <row r="339" spans="1:5" ht="51" x14ac:dyDescent="0.2">
      <c r="A339" s="193" t="s">
        <v>1668</v>
      </c>
      <c r="B339" s="188" t="s">
        <v>1669</v>
      </c>
      <c r="C339" s="194"/>
      <c r="D339" s="195"/>
      <c r="E339" s="195" t="str">
        <f t="shared" si="4"/>
        <v/>
      </c>
    </row>
    <row r="340" spans="1:5" x14ac:dyDescent="0.2">
      <c r="A340" s="140" t="s">
        <v>57</v>
      </c>
      <c r="B340" s="188" t="s">
        <v>119</v>
      </c>
      <c r="C340" s="194">
        <v>87</v>
      </c>
      <c r="D340" s="214"/>
      <c r="E340" s="195" t="str">
        <f t="shared" si="4"/>
        <v/>
      </c>
    </row>
    <row r="341" spans="1:5" x14ac:dyDescent="0.2">
      <c r="A341" s="193"/>
      <c r="E341" s="195" t="str">
        <f t="shared" si="4"/>
        <v/>
      </c>
    </row>
    <row r="342" spans="1:5" x14ac:dyDescent="0.2">
      <c r="A342" s="193" t="s">
        <v>1670</v>
      </c>
      <c r="B342" s="188" t="s">
        <v>1671</v>
      </c>
      <c r="E342" s="195" t="str">
        <f t="shared" si="4"/>
        <v/>
      </c>
    </row>
    <row r="343" spans="1:5" x14ac:dyDescent="0.2">
      <c r="A343" s="140" t="s">
        <v>57</v>
      </c>
      <c r="B343" s="188" t="s">
        <v>38</v>
      </c>
      <c r="C343" s="194">
        <v>3</v>
      </c>
      <c r="D343" s="214"/>
      <c r="E343" s="195" t="str">
        <f t="shared" si="4"/>
        <v/>
      </c>
    </row>
    <row r="344" spans="1:5" x14ac:dyDescent="0.2">
      <c r="A344" s="193"/>
      <c r="C344" s="194"/>
      <c r="D344" s="195"/>
      <c r="E344" s="195" t="str">
        <f t="shared" si="4"/>
        <v/>
      </c>
    </row>
    <row r="345" spans="1:5" ht="25.5" x14ac:dyDescent="0.2">
      <c r="A345" s="193" t="s">
        <v>1672</v>
      </c>
      <c r="B345" s="188" t="s">
        <v>1673</v>
      </c>
      <c r="C345" s="194"/>
      <c r="D345" s="195"/>
      <c r="E345" s="195" t="str">
        <f t="shared" si="4"/>
        <v/>
      </c>
    </row>
    <row r="346" spans="1:5" x14ac:dyDescent="0.2">
      <c r="A346" s="140" t="s">
        <v>57</v>
      </c>
      <c r="B346" s="188" t="s">
        <v>38</v>
      </c>
      <c r="C346" s="194">
        <v>1</v>
      </c>
      <c r="D346" s="214"/>
      <c r="E346" s="195" t="str">
        <f t="shared" si="4"/>
        <v/>
      </c>
    </row>
    <row r="347" spans="1:5" x14ac:dyDescent="0.2">
      <c r="A347" s="193"/>
      <c r="C347" s="194"/>
      <c r="E347" s="195" t="str">
        <f t="shared" si="4"/>
        <v/>
      </c>
    </row>
    <row r="348" spans="1:5" ht="25.5" x14ac:dyDescent="0.2">
      <c r="A348" s="193" t="s">
        <v>1674</v>
      </c>
      <c r="B348" s="188" t="s">
        <v>1675</v>
      </c>
      <c r="C348" s="194"/>
      <c r="D348" s="195"/>
      <c r="E348" s="195" t="str">
        <f t="shared" si="4"/>
        <v/>
      </c>
    </row>
    <row r="349" spans="1:5" x14ac:dyDescent="0.2">
      <c r="A349" s="140" t="s">
        <v>57</v>
      </c>
      <c r="B349" s="188" t="s">
        <v>119</v>
      </c>
      <c r="C349" s="194">
        <v>24</v>
      </c>
      <c r="D349" s="214"/>
      <c r="E349" s="195" t="str">
        <f t="shared" si="4"/>
        <v/>
      </c>
    </row>
    <row r="350" spans="1:5" x14ac:dyDescent="0.2">
      <c r="A350" s="193"/>
      <c r="C350" s="194"/>
      <c r="E350" s="195" t="str">
        <f t="shared" si="4"/>
        <v/>
      </c>
    </row>
    <row r="351" spans="1:5" ht="25.5" x14ac:dyDescent="0.2">
      <c r="A351" s="193" t="s">
        <v>1676</v>
      </c>
      <c r="B351" s="188" t="s">
        <v>1677</v>
      </c>
      <c r="C351" s="194"/>
      <c r="D351" s="195"/>
      <c r="E351" s="195" t="str">
        <f t="shared" si="4"/>
        <v/>
      </c>
    </row>
    <row r="352" spans="1:5" x14ac:dyDescent="0.2">
      <c r="A352" s="140" t="s">
        <v>57</v>
      </c>
      <c r="B352" s="188" t="s">
        <v>38</v>
      </c>
      <c r="C352" s="194">
        <v>4</v>
      </c>
      <c r="D352" s="214"/>
      <c r="E352" s="195" t="str">
        <f t="shared" si="4"/>
        <v/>
      </c>
    </row>
    <row r="353" spans="1:5" x14ac:dyDescent="0.2">
      <c r="A353" s="193"/>
      <c r="C353" s="194"/>
      <c r="E353" s="195" t="str">
        <f t="shared" si="4"/>
        <v/>
      </c>
    </row>
    <row r="354" spans="1:5" ht="41.25" customHeight="1" x14ac:dyDescent="0.2">
      <c r="A354" s="193" t="s">
        <v>1678</v>
      </c>
      <c r="B354" s="188" t="s">
        <v>1679</v>
      </c>
      <c r="C354" s="194"/>
      <c r="D354" s="195"/>
      <c r="E354" s="195" t="str">
        <f t="shared" si="4"/>
        <v/>
      </c>
    </row>
    <row r="355" spans="1:5" ht="14.25" x14ac:dyDescent="0.2">
      <c r="A355" s="140" t="s">
        <v>57</v>
      </c>
      <c r="B355" s="188" t="s">
        <v>1572</v>
      </c>
      <c r="C355" s="194">
        <v>6</v>
      </c>
      <c r="D355" s="214"/>
      <c r="E355" s="195" t="str">
        <f t="shared" si="4"/>
        <v/>
      </c>
    </row>
    <row r="356" spans="1:5" x14ac:dyDescent="0.2">
      <c r="A356" s="193"/>
      <c r="E356" s="195" t="str">
        <f t="shared" si="4"/>
        <v/>
      </c>
    </row>
    <row r="357" spans="1:5" ht="14.25" customHeight="1" x14ac:dyDescent="0.2">
      <c r="A357" s="193" t="s">
        <v>1680</v>
      </c>
      <c r="B357" s="188" t="s">
        <v>1681</v>
      </c>
      <c r="C357" s="194"/>
      <c r="D357" s="195"/>
      <c r="E357" s="195" t="str">
        <f t="shared" si="4"/>
        <v/>
      </c>
    </row>
    <row r="358" spans="1:5" x14ac:dyDescent="0.2">
      <c r="A358" s="140" t="s">
        <v>57</v>
      </c>
      <c r="B358" s="188" t="s">
        <v>38</v>
      </c>
      <c r="C358" s="194">
        <v>3</v>
      </c>
      <c r="D358" s="214"/>
      <c r="E358" s="195" t="str">
        <f t="shared" si="4"/>
        <v/>
      </c>
    </row>
    <row r="359" spans="1:5" x14ac:dyDescent="0.2">
      <c r="A359" s="193"/>
      <c r="C359" s="194"/>
      <c r="E359" s="195" t="str">
        <f t="shared" si="4"/>
        <v/>
      </c>
    </row>
    <row r="360" spans="1:5" ht="27.75" customHeight="1" x14ac:dyDescent="0.2">
      <c r="A360" s="193" t="s">
        <v>1682</v>
      </c>
      <c r="B360" s="188" t="s">
        <v>1683</v>
      </c>
      <c r="C360" s="194"/>
      <c r="D360" s="195"/>
      <c r="E360" s="195" t="str">
        <f t="shared" si="4"/>
        <v/>
      </c>
    </row>
    <row r="361" spans="1:5" x14ac:dyDescent="0.2">
      <c r="A361" s="193"/>
      <c r="C361" s="194"/>
      <c r="D361" s="195"/>
      <c r="E361" s="195" t="str">
        <f t="shared" si="4"/>
        <v/>
      </c>
    </row>
    <row r="362" spans="1:5" x14ac:dyDescent="0.2">
      <c r="A362" s="193" t="s">
        <v>24</v>
      </c>
      <c r="B362" s="188" t="s">
        <v>1684</v>
      </c>
      <c r="D362" s="195"/>
      <c r="E362" s="195" t="str">
        <f t="shared" si="4"/>
        <v/>
      </c>
    </row>
    <row r="363" spans="1:5" x14ac:dyDescent="0.2">
      <c r="A363" s="140" t="s">
        <v>57</v>
      </c>
      <c r="B363" s="188" t="s">
        <v>38</v>
      </c>
      <c r="C363" s="194">
        <v>2</v>
      </c>
      <c r="D363" s="214"/>
      <c r="E363" s="195" t="str">
        <f t="shared" si="4"/>
        <v/>
      </c>
    </row>
    <row r="364" spans="1:5" x14ac:dyDescent="0.2">
      <c r="A364" s="193"/>
      <c r="C364" s="194"/>
      <c r="D364" s="195"/>
      <c r="E364" s="195" t="str">
        <f t="shared" si="4"/>
        <v/>
      </c>
    </row>
    <row r="365" spans="1:5" x14ac:dyDescent="0.2">
      <c r="A365" s="193" t="s">
        <v>24</v>
      </c>
      <c r="B365" s="188" t="s">
        <v>1685</v>
      </c>
      <c r="E365" s="195" t="str">
        <f t="shared" si="4"/>
        <v/>
      </c>
    </row>
    <row r="366" spans="1:5" x14ac:dyDescent="0.2">
      <c r="A366" s="140" t="s">
        <v>57</v>
      </c>
      <c r="B366" s="188" t="s">
        <v>1686</v>
      </c>
      <c r="C366" s="194">
        <v>1</v>
      </c>
      <c r="D366" s="214"/>
      <c r="E366" s="195" t="str">
        <f t="shared" si="4"/>
        <v/>
      </c>
    </row>
    <row r="367" spans="1:5" x14ac:dyDescent="0.2">
      <c r="A367" s="202"/>
      <c r="C367" s="194"/>
      <c r="D367" s="195"/>
      <c r="E367" s="195" t="str">
        <f t="shared" si="4"/>
        <v/>
      </c>
    </row>
    <row r="368" spans="1:5" x14ac:dyDescent="0.2">
      <c r="A368" s="193" t="s">
        <v>24</v>
      </c>
      <c r="B368" s="188" t="s">
        <v>1687</v>
      </c>
      <c r="E368" s="195" t="str">
        <f t="shared" si="4"/>
        <v/>
      </c>
    </row>
    <row r="369" spans="1:5" x14ac:dyDescent="0.2">
      <c r="A369" s="140" t="s">
        <v>57</v>
      </c>
      <c r="B369" s="188" t="s">
        <v>38</v>
      </c>
      <c r="C369" s="194">
        <v>1</v>
      </c>
      <c r="D369" s="214"/>
      <c r="E369" s="195" t="str">
        <f t="shared" si="4"/>
        <v/>
      </c>
    </row>
    <row r="370" spans="1:5" x14ac:dyDescent="0.2">
      <c r="A370" s="193"/>
      <c r="C370" s="194"/>
      <c r="D370" s="195"/>
      <c r="E370" s="195" t="str">
        <f t="shared" si="4"/>
        <v/>
      </c>
    </row>
    <row r="371" spans="1:5" x14ac:dyDescent="0.2">
      <c r="A371" s="193" t="s">
        <v>24</v>
      </c>
      <c r="B371" s="188" t="s">
        <v>1688</v>
      </c>
      <c r="E371" s="195" t="str">
        <f t="shared" ref="E371:E417" si="5">IF(D371&gt;0,D371*C371,"")</f>
        <v/>
      </c>
    </row>
    <row r="372" spans="1:5" x14ac:dyDescent="0.2">
      <c r="A372" s="140" t="s">
        <v>57</v>
      </c>
      <c r="B372" s="188" t="s">
        <v>38</v>
      </c>
      <c r="C372" s="194">
        <v>1</v>
      </c>
      <c r="D372" s="214"/>
      <c r="E372" s="195" t="str">
        <f t="shared" si="5"/>
        <v/>
      </c>
    </row>
    <row r="373" spans="1:5" x14ac:dyDescent="0.2">
      <c r="A373" s="193"/>
      <c r="C373" s="194"/>
      <c r="D373" s="195"/>
      <c r="E373" s="195" t="str">
        <f t="shared" si="5"/>
        <v/>
      </c>
    </row>
    <row r="374" spans="1:5" x14ac:dyDescent="0.2">
      <c r="A374" s="193" t="s">
        <v>24</v>
      </c>
      <c r="B374" s="188" t="s">
        <v>1689</v>
      </c>
      <c r="E374" s="195" t="str">
        <f t="shared" si="5"/>
        <v/>
      </c>
    </row>
    <row r="375" spans="1:5" x14ac:dyDescent="0.2">
      <c r="A375" s="140" t="s">
        <v>57</v>
      </c>
      <c r="B375" s="188" t="s">
        <v>38</v>
      </c>
      <c r="C375" s="194">
        <v>3</v>
      </c>
      <c r="D375" s="214"/>
      <c r="E375" s="195" t="str">
        <f t="shared" si="5"/>
        <v/>
      </c>
    </row>
    <row r="376" spans="1:5" x14ac:dyDescent="0.2">
      <c r="A376" s="193"/>
      <c r="C376" s="194"/>
      <c r="D376" s="195"/>
      <c r="E376" s="195" t="str">
        <f t="shared" si="5"/>
        <v/>
      </c>
    </row>
    <row r="377" spans="1:5" x14ac:dyDescent="0.2">
      <c r="A377" s="193" t="s">
        <v>24</v>
      </c>
      <c r="B377" s="188" t="s">
        <v>1690</v>
      </c>
      <c r="C377" s="194"/>
      <c r="D377" s="195"/>
      <c r="E377" s="195" t="str">
        <f t="shared" si="5"/>
        <v/>
      </c>
    </row>
    <row r="378" spans="1:5" x14ac:dyDescent="0.2">
      <c r="A378" s="193"/>
      <c r="B378" s="188" t="s">
        <v>1691</v>
      </c>
      <c r="E378" s="195" t="str">
        <f t="shared" si="5"/>
        <v/>
      </c>
    </row>
    <row r="379" spans="1:5" x14ac:dyDescent="0.2">
      <c r="A379" s="140" t="s">
        <v>57</v>
      </c>
      <c r="B379" s="188" t="s">
        <v>119</v>
      </c>
      <c r="C379" s="194">
        <v>300</v>
      </c>
      <c r="D379" s="214"/>
      <c r="E379" s="195" t="str">
        <f t="shared" si="5"/>
        <v/>
      </c>
    </row>
    <row r="380" spans="1:5" x14ac:dyDescent="0.2">
      <c r="A380" s="193"/>
      <c r="C380" s="194"/>
      <c r="D380" s="195"/>
      <c r="E380" s="195" t="str">
        <f t="shared" si="5"/>
        <v/>
      </c>
    </row>
    <row r="381" spans="1:5" x14ac:dyDescent="0.2">
      <c r="A381" s="193" t="s">
        <v>24</v>
      </c>
      <c r="B381" s="188" t="s">
        <v>1692</v>
      </c>
      <c r="E381" s="195" t="str">
        <f t="shared" si="5"/>
        <v/>
      </c>
    </row>
    <row r="382" spans="1:5" x14ac:dyDescent="0.2">
      <c r="A382" s="140" t="s">
        <v>57</v>
      </c>
      <c r="B382" s="188" t="s">
        <v>1693</v>
      </c>
      <c r="C382" s="194">
        <v>1</v>
      </c>
      <c r="D382" s="214"/>
      <c r="E382" s="195" t="str">
        <f t="shared" si="5"/>
        <v/>
      </c>
    </row>
    <row r="383" spans="1:5" x14ac:dyDescent="0.2">
      <c r="A383" s="193"/>
      <c r="C383" s="194"/>
      <c r="D383" s="195"/>
      <c r="E383" s="195" t="str">
        <f t="shared" si="5"/>
        <v/>
      </c>
    </row>
    <row r="384" spans="1:5" x14ac:dyDescent="0.2">
      <c r="A384" s="193" t="s">
        <v>24</v>
      </c>
      <c r="B384" s="188" t="s">
        <v>1694</v>
      </c>
      <c r="E384" s="195" t="str">
        <f t="shared" si="5"/>
        <v/>
      </c>
    </row>
    <row r="385" spans="1:5" x14ac:dyDescent="0.2">
      <c r="A385" s="140" t="s">
        <v>57</v>
      </c>
      <c r="B385" s="188" t="s">
        <v>38</v>
      </c>
      <c r="C385" s="194">
        <v>1</v>
      </c>
      <c r="D385" s="214"/>
      <c r="E385" s="195" t="str">
        <f t="shared" si="5"/>
        <v/>
      </c>
    </row>
    <row r="386" spans="1:5" x14ac:dyDescent="0.2">
      <c r="A386" s="193"/>
      <c r="C386" s="194"/>
      <c r="D386" s="195"/>
      <c r="E386" s="195" t="str">
        <f t="shared" si="5"/>
        <v/>
      </c>
    </row>
    <row r="387" spans="1:5" x14ac:dyDescent="0.2">
      <c r="A387" s="193" t="s">
        <v>24</v>
      </c>
      <c r="B387" s="188" t="s">
        <v>1695</v>
      </c>
      <c r="C387" s="194"/>
      <c r="D387" s="195"/>
      <c r="E387" s="195" t="str">
        <f t="shared" si="5"/>
        <v/>
      </c>
    </row>
    <row r="388" spans="1:5" ht="25.5" x14ac:dyDescent="0.2">
      <c r="A388" s="193"/>
      <c r="B388" s="188" t="s">
        <v>1696</v>
      </c>
      <c r="C388" s="194"/>
      <c r="D388" s="195"/>
      <c r="E388" s="195" t="str">
        <f t="shared" si="5"/>
        <v/>
      </c>
    </row>
    <row r="389" spans="1:5" x14ac:dyDescent="0.2">
      <c r="A389" s="140" t="s">
        <v>57</v>
      </c>
      <c r="B389" s="188" t="s">
        <v>119</v>
      </c>
      <c r="C389" s="194">
        <v>840</v>
      </c>
      <c r="D389" s="214"/>
      <c r="E389" s="195" t="str">
        <f t="shared" si="5"/>
        <v/>
      </c>
    </row>
    <row r="390" spans="1:5" x14ac:dyDescent="0.2">
      <c r="A390" s="193"/>
      <c r="C390" s="194"/>
      <c r="E390" s="195" t="str">
        <f t="shared" si="5"/>
        <v/>
      </c>
    </row>
    <row r="391" spans="1:5" x14ac:dyDescent="0.2">
      <c r="A391" s="193" t="s">
        <v>24</v>
      </c>
      <c r="B391" s="188" t="s">
        <v>1697</v>
      </c>
      <c r="C391" s="194"/>
      <c r="D391" s="195"/>
      <c r="E391" s="195" t="str">
        <f t="shared" si="5"/>
        <v/>
      </c>
    </row>
    <row r="392" spans="1:5" x14ac:dyDescent="0.2">
      <c r="A392" s="193"/>
      <c r="B392" s="188" t="s">
        <v>1698</v>
      </c>
      <c r="C392" s="194"/>
      <c r="D392" s="195"/>
      <c r="E392" s="195" t="str">
        <f t="shared" si="5"/>
        <v/>
      </c>
    </row>
    <row r="393" spans="1:5" x14ac:dyDescent="0.2">
      <c r="A393" s="193"/>
      <c r="B393" s="188" t="s">
        <v>1699</v>
      </c>
      <c r="C393" s="194"/>
      <c r="D393" s="195"/>
      <c r="E393" s="195" t="str">
        <f t="shared" si="5"/>
        <v/>
      </c>
    </row>
    <row r="394" spans="1:5" x14ac:dyDescent="0.2">
      <c r="A394" s="193"/>
      <c r="B394" s="188" t="s">
        <v>1700</v>
      </c>
      <c r="E394" s="195" t="str">
        <f t="shared" si="5"/>
        <v/>
      </c>
    </row>
    <row r="395" spans="1:5" x14ac:dyDescent="0.2">
      <c r="A395" s="140" t="s">
        <v>57</v>
      </c>
      <c r="B395" s="188" t="s">
        <v>1686</v>
      </c>
      <c r="C395" s="194">
        <v>87</v>
      </c>
      <c r="D395" s="214"/>
      <c r="E395" s="195" t="str">
        <f t="shared" si="5"/>
        <v/>
      </c>
    </row>
    <row r="396" spans="1:5" x14ac:dyDescent="0.2">
      <c r="A396" s="193"/>
      <c r="C396" s="194"/>
      <c r="D396" s="195"/>
      <c r="E396" s="195" t="str">
        <f t="shared" si="5"/>
        <v/>
      </c>
    </row>
    <row r="397" spans="1:5" x14ac:dyDescent="0.2">
      <c r="A397" s="193" t="s">
        <v>24</v>
      </c>
      <c r="B397" s="188" t="s">
        <v>1701</v>
      </c>
      <c r="C397" s="194"/>
      <c r="D397" s="195"/>
      <c r="E397" s="195" t="str">
        <f t="shared" si="5"/>
        <v/>
      </c>
    </row>
    <row r="398" spans="1:5" x14ac:dyDescent="0.2">
      <c r="A398" s="193"/>
      <c r="B398" s="188" t="s">
        <v>1702</v>
      </c>
      <c r="C398" s="194"/>
      <c r="D398" s="195"/>
      <c r="E398" s="195" t="str">
        <f t="shared" si="5"/>
        <v/>
      </c>
    </row>
    <row r="399" spans="1:5" x14ac:dyDescent="0.2">
      <c r="A399" s="193"/>
      <c r="B399" s="188" t="s">
        <v>1703</v>
      </c>
      <c r="C399" s="194"/>
      <c r="D399" s="195"/>
      <c r="E399" s="195" t="str">
        <f t="shared" si="5"/>
        <v/>
      </c>
    </row>
    <row r="400" spans="1:5" x14ac:dyDescent="0.2">
      <c r="A400" s="193"/>
      <c r="B400" s="188" t="s">
        <v>1704</v>
      </c>
      <c r="C400" s="194"/>
      <c r="D400" s="195"/>
      <c r="E400" s="195" t="str">
        <f t="shared" si="5"/>
        <v/>
      </c>
    </row>
    <row r="401" spans="1:5" x14ac:dyDescent="0.2">
      <c r="A401" s="193" t="s">
        <v>1705</v>
      </c>
      <c r="B401" s="188" t="s">
        <v>1706</v>
      </c>
      <c r="C401" s="194"/>
      <c r="D401" s="195"/>
      <c r="E401" s="195" t="str">
        <f t="shared" si="5"/>
        <v/>
      </c>
    </row>
    <row r="402" spans="1:5" x14ac:dyDescent="0.2">
      <c r="A402" s="193" t="s">
        <v>1705</v>
      </c>
      <c r="B402" s="188" t="s">
        <v>1707</v>
      </c>
      <c r="C402" s="194"/>
      <c r="D402" s="195"/>
      <c r="E402" s="195" t="str">
        <f t="shared" si="5"/>
        <v/>
      </c>
    </row>
    <row r="403" spans="1:5" x14ac:dyDescent="0.2">
      <c r="A403" s="193" t="s">
        <v>1705</v>
      </c>
      <c r="B403" s="188" t="s">
        <v>1708</v>
      </c>
      <c r="C403" s="194"/>
      <c r="D403" s="195"/>
      <c r="E403" s="195" t="str">
        <f t="shared" si="5"/>
        <v/>
      </c>
    </row>
    <row r="404" spans="1:5" x14ac:dyDescent="0.2">
      <c r="A404" s="193" t="s">
        <v>1705</v>
      </c>
      <c r="B404" s="188" t="s">
        <v>1709</v>
      </c>
      <c r="C404" s="194"/>
      <c r="D404" s="195"/>
      <c r="E404" s="195" t="str">
        <f t="shared" si="5"/>
        <v/>
      </c>
    </row>
    <row r="405" spans="1:5" x14ac:dyDescent="0.2">
      <c r="A405" s="193" t="s">
        <v>1705</v>
      </c>
      <c r="B405" s="188" t="s">
        <v>1710</v>
      </c>
      <c r="C405" s="194"/>
      <c r="D405" s="195"/>
      <c r="E405" s="195" t="str">
        <f t="shared" si="5"/>
        <v/>
      </c>
    </row>
    <row r="406" spans="1:5" x14ac:dyDescent="0.2">
      <c r="A406" s="193" t="s">
        <v>1705</v>
      </c>
      <c r="B406" s="188" t="s">
        <v>1711</v>
      </c>
      <c r="C406" s="194"/>
      <c r="D406" s="195"/>
      <c r="E406" s="195" t="str">
        <f t="shared" si="5"/>
        <v/>
      </c>
    </row>
    <row r="407" spans="1:5" x14ac:dyDescent="0.2">
      <c r="A407" s="193" t="s">
        <v>1705</v>
      </c>
      <c r="B407" s="188" t="s">
        <v>1712</v>
      </c>
      <c r="C407" s="194"/>
      <c r="D407" s="195"/>
      <c r="E407" s="195" t="str">
        <f t="shared" si="5"/>
        <v/>
      </c>
    </row>
    <row r="408" spans="1:5" x14ac:dyDescent="0.2">
      <c r="A408" s="193" t="s">
        <v>1705</v>
      </c>
      <c r="B408" s="188" t="s">
        <v>1713</v>
      </c>
      <c r="C408" s="194"/>
      <c r="D408" s="195"/>
      <c r="E408" s="195" t="str">
        <f t="shared" si="5"/>
        <v/>
      </c>
    </row>
    <row r="409" spans="1:5" x14ac:dyDescent="0.2">
      <c r="A409" s="193" t="s">
        <v>1705</v>
      </c>
      <c r="B409" s="188" t="s">
        <v>1714</v>
      </c>
      <c r="C409" s="194"/>
      <c r="D409" s="195"/>
      <c r="E409" s="195" t="str">
        <f t="shared" si="5"/>
        <v/>
      </c>
    </row>
    <row r="410" spans="1:5" x14ac:dyDescent="0.2">
      <c r="A410" s="193" t="s">
        <v>1705</v>
      </c>
      <c r="B410" s="188" t="s">
        <v>1715</v>
      </c>
      <c r="C410" s="194"/>
      <c r="D410" s="195"/>
      <c r="E410" s="195" t="str">
        <f t="shared" si="5"/>
        <v/>
      </c>
    </row>
    <row r="411" spans="1:5" x14ac:dyDescent="0.2">
      <c r="A411" s="193" t="s">
        <v>1705</v>
      </c>
      <c r="B411" s="188" t="s">
        <v>1716</v>
      </c>
      <c r="C411" s="194"/>
      <c r="D411" s="195"/>
      <c r="E411" s="195" t="str">
        <f t="shared" si="5"/>
        <v/>
      </c>
    </row>
    <row r="412" spans="1:5" x14ac:dyDescent="0.2">
      <c r="A412" s="193" t="s">
        <v>1705</v>
      </c>
      <c r="B412" s="188" t="s">
        <v>1717</v>
      </c>
      <c r="C412" s="194"/>
      <c r="D412" s="195"/>
      <c r="E412" s="195" t="str">
        <f t="shared" si="5"/>
        <v/>
      </c>
    </row>
    <row r="413" spans="1:5" x14ac:dyDescent="0.2">
      <c r="A413" s="193" t="s">
        <v>1705</v>
      </c>
      <c r="B413" s="188" t="s">
        <v>1718</v>
      </c>
      <c r="C413" s="194"/>
      <c r="D413" s="195"/>
      <c r="E413" s="195" t="str">
        <f t="shared" si="5"/>
        <v/>
      </c>
    </row>
    <row r="414" spans="1:5" x14ac:dyDescent="0.2">
      <c r="A414" s="193"/>
      <c r="B414" s="188" t="s">
        <v>1719</v>
      </c>
      <c r="C414" s="194"/>
      <c r="D414" s="195"/>
      <c r="E414" s="195" t="str">
        <f t="shared" si="5"/>
        <v/>
      </c>
    </row>
    <row r="415" spans="1:5" x14ac:dyDescent="0.2">
      <c r="A415" s="193" t="s">
        <v>1705</v>
      </c>
      <c r="B415" s="188" t="s">
        <v>1720</v>
      </c>
      <c r="C415" s="194"/>
      <c r="D415" s="195"/>
      <c r="E415" s="195" t="str">
        <f t="shared" si="5"/>
        <v/>
      </c>
    </row>
    <row r="416" spans="1:5" x14ac:dyDescent="0.2">
      <c r="A416" s="193" t="s">
        <v>1705</v>
      </c>
      <c r="B416" s="188" t="s">
        <v>1721</v>
      </c>
      <c r="E416" s="195" t="str">
        <f t="shared" si="5"/>
        <v/>
      </c>
    </row>
    <row r="417" spans="1:5" x14ac:dyDescent="0.2">
      <c r="A417" s="140" t="s">
        <v>57</v>
      </c>
      <c r="B417" s="188" t="s">
        <v>38</v>
      </c>
      <c r="C417" s="194">
        <v>1</v>
      </c>
      <c r="D417" s="214"/>
      <c r="E417" s="195" t="str">
        <f t="shared" si="5"/>
        <v/>
      </c>
    </row>
    <row r="418" spans="1:5" x14ac:dyDescent="0.2">
      <c r="A418" s="208"/>
      <c r="B418" s="192"/>
      <c r="C418" s="199"/>
      <c r="D418" s="200"/>
      <c r="E418" s="200"/>
    </row>
    <row r="419" spans="1:5" ht="13.5" thickBot="1" x14ac:dyDescent="0.25">
      <c r="A419" s="203"/>
      <c r="B419" s="215" t="s">
        <v>1722</v>
      </c>
      <c r="C419" s="216"/>
      <c r="D419" s="217"/>
      <c r="E419" s="217">
        <f>SUM(E307:E418)</f>
        <v>0</v>
      </c>
    </row>
    <row r="420" spans="1:5" ht="13.5" thickTop="1" x14ac:dyDescent="0.2">
      <c r="A420" s="197"/>
      <c r="B420" s="218"/>
      <c r="C420" s="219"/>
      <c r="D420" s="220"/>
      <c r="E420" s="220"/>
    </row>
    <row r="421" spans="1:5" x14ac:dyDescent="0.2">
      <c r="A421" s="197"/>
      <c r="B421" s="218"/>
      <c r="C421" s="219"/>
      <c r="D421" s="220"/>
      <c r="E421" s="220"/>
    </row>
    <row r="422" spans="1:5" ht="25.5" x14ac:dyDescent="0.2">
      <c r="A422" s="208" t="s">
        <v>1465</v>
      </c>
      <c r="B422" s="211" t="s">
        <v>1723</v>
      </c>
    </row>
    <row r="423" spans="1:5" x14ac:dyDescent="0.2">
      <c r="A423" s="208"/>
      <c r="B423" s="211"/>
    </row>
    <row r="424" spans="1:5" ht="25.5" x14ac:dyDescent="0.2">
      <c r="A424" s="193"/>
      <c r="B424" s="192" t="s">
        <v>1724</v>
      </c>
      <c r="C424" s="194"/>
      <c r="D424" s="195"/>
      <c r="E424" s="195"/>
    </row>
    <row r="425" spans="1:5" ht="38.25" x14ac:dyDescent="0.2">
      <c r="A425" s="193" t="s">
        <v>24</v>
      </c>
      <c r="B425" s="188" t="s">
        <v>1725</v>
      </c>
      <c r="C425" s="194"/>
      <c r="D425" s="195"/>
      <c r="E425" s="195"/>
    </row>
    <row r="426" spans="1:5" ht="63.75" x14ac:dyDescent="0.2">
      <c r="A426" s="193" t="s">
        <v>24</v>
      </c>
      <c r="B426" s="188" t="s">
        <v>1726</v>
      </c>
      <c r="C426" s="194"/>
      <c r="D426" s="195"/>
      <c r="E426" s="195"/>
    </row>
    <row r="427" spans="1:5" x14ac:dyDescent="0.2">
      <c r="A427" s="207"/>
      <c r="B427" s="209"/>
    </row>
    <row r="428" spans="1:5" x14ac:dyDescent="0.2">
      <c r="A428" s="193" t="s">
        <v>1727</v>
      </c>
      <c r="B428" s="188" t="s">
        <v>1728</v>
      </c>
      <c r="C428" s="194"/>
      <c r="D428" s="195"/>
    </row>
    <row r="429" spans="1:5" x14ac:dyDescent="0.2">
      <c r="A429" s="193"/>
      <c r="B429" s="188" t="s">
        <v>1729</v>
      </c>
      <c r="E429" s="195" t="str">
        <f t="shared" ref="E429:E477" si="6">IF(D429&gt;0,D429*C429,"")</f>
        <v/>
      </c>
    </row>
    <row r="430" spans="1:5" x14ac:dyDescent="0.2">
      <c r="A430" s="140" t="s">
        <v>57</v>
      </c>
      <c r="B430" s="221" t="s">
        <v>38</v>
      </c>
      <c r="C430" s="222">
        <v>1</v>
      </c>
      <c r="D430" s="214"/>
      <c r="E430" s="195" t="str">
        <f t="shared" si="6"/>
        <v/>
      </c>
    </row>
    <row r="431" spans="1:5" x14ac:dyDescent="0.2">
      <c r="A431" s="193"/>
      <c r="C431" s="194"/>
      <c r="D431" s="195"/>
      <c r="E431" s="195" t="str">
        <f t="shared" si="6"/>
        <v/>
      </c>
    </row>
    <row r="432" spans="1:5" x14ac:dyDescent="0.2">
      <c r="A432" s="193" t="s">
        <v>1730</v>
      </c>
      <c r="B432" s="188" t="s">
        <v>1731</v>
      </c>
      <c r="C432" s="194"/>
      <c r="D432" s="195"/>
      <c r="E432" s="195" t="str">
        <f t="shared" si="6"/>
        <v/>
      </c>
    </row>
    <row r="433" spans="1:5" x14ac:dyDescent="0.2">
      <c r="A433" s="193"/>
      <c r="B433" s="188" t="s">
        <v>1732</v>
      </c>
      <c r="E433" s="195" t="str">
        <f t="shared" si="6"/>
        <v/>
      </c>
    </row>
    <row r="434" spans="1:5" x14ac:dyDescent="0.2">
      <c r="A434" s="140" t="s">
        <v>57</v>
      </c>
      <c r="B434" s="223" t="s">
        <v>38</v>
      </c>
      <c r="C434" s="194">
        <v>1</v>
      </c>
      <c r="D434" s="214"/>
      <c r="E434" s="195" t="str">
        <f t="shared" si="6"/>
        <v/>
      </c>
    </row>
    <row r="435" spans="1:5" x14ac:dyDescent="0.2">
      <c r="A435" s="193"/>
      <c r="C435" s="194"/>
      <c r="D435" s="195"/>
      <c r="E435" s="195" t="str">
        <f t="shared" si="6"/>
        <v/>
      </c>
    </row>
    <row r="436" spans="1:5" x14ac:dyDescent="0.2">
      <c r="A436" s="193" t="s">
        <v>1733</v>
      </c>
      <c r="B436" s="188" t="s">
        <v>1734</v>
      </c>
      <c r="C436" s="194"/>
      <c r="D436" s="195"/>
      <c r="E436" s="195" t="str">
        <f t="shared" si="6"/>
        <v/>
      </c>
    </row>
    <row r="437" spans="1:5" x14ac:dyDescent="0.2">
      <c r="A437" s="193"/>
      <c r="B437" s="188" t="s">
        <v>1735</v>
      </c>
      <c r="C437" s="194"/>
      <c r="D437" s="195"/>
      <c r="E437" s="195" t="str">
        <f t="shared" si="6"/>
        <v/>
      </c>
    </row>
    <row r="438" spans="1:5" x14ac:dyDescent="0.2">
      <c r="A438" s="193"/>
      <c r="B438" s="188" t="s">
        <v>1736</v>
      </c>
      <c r="E438" s="195" t="str">
        <f t="shared" si="6"/>
        <v/>
      </c>
    </row>
    <row r="439" spans="1:5" x14ac:dyDescent="0.2">
      <c r="A439" s="140" t="s">
        <v>57</v>
      </c>
      <c r="B439" s="223" t="s">
        <v>38</v>
      </c>
      <c r="C439" s="194">
        <v>1</v>
      </c>
      <c r="D439" s="214"/>
      <c r="E439" s="195" t="str">
        <f t="shared" si="6"/>
        <v/>
      </c>
    </row>
    <row r="440" spans="1:5" x14ac:dyDescent="0.2">
      <c r="A440" s="193"/>
      <c r="C440" s="194"/>
      <c r="D440" s="195"/>
      <c r="E440" s="195" t="str">
        <f t="shared" si="6"/>
        <v/>
      </c>
    </row>
    <row r="441" spans="1:5" x14ac:dyDescent="0.2">
      <c r="A441" s="193" t="s">
        <v>1737</v>
      </c>
      <c r="B441" s="188" t="s">
        <v>1738</v>
      </c>
      <c r="C441" s="194"/>
      <c r="D441" s="195"/>
      <c r="E441" s="195" t="str">
        <f t="shared" si="6"/>
        <v/>
      </c>
    </row>
    <row r="442" spans="1:5" x14ac:dyDescent="0.2">
      <c r="A442" s="193"/>
      <c r="B442" s="188" t="s">
        <v>1739</v>
      </c>
      <c r="E442" s="195" t="str">
        <f t="shared" si="6"/>
        <v/>
      </c>
    </row>
    <row r="443" spans="1:5" x14ac:dyDescent="0.2">
      <c r="A443" s="140" t="s">
        <v>57</v>
      </c>
      <c r="B443" s="223" t="s">
        <v>38</v>
      </c>
      <c r="C443" s="194">
        <v>1</v>
      </c>
      <c r="D443" s="214"/>
      <c r="E443" s="195" t="str">
        <f t="shared" si="6"/>
        <v/>
      </c>
    </row>
    <row r="444" spans="1:5" x14ac:dyDescent="0.2">
      <c r="A444" s="193"/>
      <c r="C444" s="194"/>
      <c r="D444" s="195"/>
      <c r="E444" s="195" t="str">
        <f t="shared" si="6"/>
        <v/>
      </c>
    </row>
    <row r="445" spans="1:5" ht="25.5" x14ac:dyDescent="0.2">
      <c r="A445" s="193" t="s">
        <v>1740</v>
      </c>
      <c r="B445" s="188" t="s">
        <v>1741</v>
      </c>
      <c r="C445" s="194"/>
      <c r="D445" s="195"/>
      <c r="E445" s="195" t="str">
        <f t="shared" si="6"/>
        <v/>
      </c>
    </row>
    <row r="446" spans="1:5" x14ac:dyDescent="0.2">
      <c r="A446" s="193"/>
      <c r="B446" s="188" t="s">
        <v>1742</v>
      </c>
      <c r="C446" s="194"/>
      <c r="D446" s="195"/>
      <c r="E446" s="195" t="str">
        <f t="shared" si="6"/>
        <v/>
      </c>
    </row>
    <row r="447" spans="1:5" x14ac:dyDescent="0.2">
      <c r="A447" s="140" t="s">
        <v>57</v>
      </c>
      <c r="B447" s="223" t="s">
        <v>38</v>
      </c>
      <c r="C447" s="194">
        <v>1</v>
      </c>
      <c r="D447" s="214"/>
      <c r="E447" s="195" t="str">
        <f t="shared" si="6"/>
        <v/>
      </c>
    </row>
    <row r="448" spans="1:5" x14ac:dyDescent="0.2">
      <c r="A448" s="193"/>
      <c r="D448" s="195"/>
      <c r="E448" s="195" t="str">
        <f t="shared" si="6"/>
        <v/>
      </c>
    </row>
    <row r="449" spans="1:5" ht="25.5" x14ac:dyDescent="0.2">
      <c r="A449" s="193" t="s">
        <v>1743</v>
      </c>
      <c r="B449" s="188" t="s">
        <v>1744</v>
      </c>
      <c r="C449" s="194"/>
      <c r="D449" s="195"/>
      <c r="E449" s="195" t="str">
        <f t="shared" si="6"/>
        <v/>
      </c>
    </row>
    <row r="450" spans="1:5" x14ac:dyDescent="0.2">
      <c r="A450" s="140" t="s">
        <v>57</v>
      </c>
      <c r="B450" s="223" t="s">
        <v>38</v>
      </c>
      <c r="C450" s="194">
        <v>1</v>
      </c>
      <c r="D450" s="214"/>
      <c r="E450" s="195" t="str">
        <f t="shared" si="6"/>
        <v/>
      </c>
    </row>
    <row r="451" spans="1:5" x14ac:dyDescent="0.2">
      <c r="A451" s="193"/>
      <c r="C451" s="194"/>
      <c r="D451" s="195"/>
      <c r="E451" s="195" t="str">
        <f t="shared" si="6"/>
        <v/>
      </c>
    </row>
    <row r="452" spans="1:5" ht="38.25" x14ac:dyDescent="0.2">
      <c r="A452" s="193" t="s">
        <v>1745</v>
      </c>
      <c r="B452" s="188" t="s">
        <v>1746</v>
      </c>
      <c r="C452" s="194"/>
      <c r="D452" s="195"/>
      <c r="E452" s="195" t="str">
        <f t="shared" si="6"/>
        <v/>
      </c>
    </row>
    <row r="453" spans="1:5" x14ac:dyDescent="0.2">
      <c r="A453" s="140" t="s">
        <v>57</v>
      </c>
      <c r="B453" s="223" t="s">
        <v>38</v>
      </c>
      <c r="C453" s="194">
        <v>1</v>
      </c>
      <c r="D453" s="214"/>
      <c r="E453" s="195" t="str">
        <f t="shared" si="6"/>
        <v/>
      </c>
    </row>
    <row r="454" spans="1:5" ht="11.1" customHeight="1" x14ac:dyDescent="0.2">
      <c r="A454" s="193"/>
      <c r="E454" s="195" t="str">
        <f t="shared" si="6"/>
        <v/>
      </c>
    </row>
    <row r="455" spans="1:5" ht="38.25" x14ac:dyDescent="0.2">
      <c r="A455" s="193" t="s">
        <v>1747</v>
      </c>
      <c r="B455" s="188" t="s">
        <v>1748</v>
      </c>
      <c r="C455" s="194"/>
      <c r="D455" s="195"/>
      <c r="E455" s="195" t="str">
        <f t="shared" si="6"/>
        <v/>
      </c>
    </row>
    <row r="456" spans="1:5" x14ac:dyDescent="0.2">
      <c r="A456" s="140" t="s">
        <v>57</v>
      </c>
      <c r="B456" s="223" t="s">
        <v>38</v>
      </c>
      <c r="C456" s="194">
        <v>1</v>
      </c>
      <c r="D456" s="214"/>
      <c r="E456" s="195" t="str">
        <f t="shared" si="6"/>
        <v/>
      </c>
    </row>
    <row r="457" spans="1:5" ht="11.1" customHeight="1" x14ac:dyDescent="0.2">
      <c r="A457" s="193"/>
      <c r="E457" s="195" t="str">
        <f t="shared" si="6"/>
        <v/>
      </c>
    </row>
    <row r="458" spans="1:5" ht="25.5" x14ac:dyDescent="0.2">
      <c r="A458" s="193" t="s">
        <v>1749</v>
      </c>
      <c r="B458" s="188" t="s">
        <v>1750</v>
      </c>
      <c r="C458" s="194"/>
      <c r="D458" s="195"/>
      <c r="E458" s="195" t="str">
        <f t="shared" si="6"/>
        <v/>
      </c>
    </row>
    <row r="459" spans="1:5" x14ac:dyDescent="0.2">
      <c r="A459" s="140" t="s">
        <v>57</v>
      </c>
      <c r="B459" s="223" t="s">
        <v>38</v>
      </c>
      <c r="C459" s="194">
        <v>1</v>
      </c>
      <c r="D459" s="214"/>
      <c r="E459" s="195" t="str">
        <f t="shared" si="6"/>
        <v/>
      </c>
    </row>
    <row r="460" spans="1:5" ht="11.1" customHeight="1" x14ac:dyDescent="0.2">
      <c r="A460" s="193"/>
      <c r="C460" s="194"/>
      <c r="D460" s="195"/>
      <c r="E460" s="195" t="str">
        <f t="shared" si="6"/>
        <v/>
      </c>
    </row>
    <row r="461" spans="1:5" ht="25.5" x14ac:dyDescent="0.2">
      <c r="A461" s="193" t="s">
        <v>1751</v>
      </c>
      <c r="B461" s="188" t="s">
        <v>1752</v>
      </c>
      <c r="C461" s="194"/>
      <c r="D461" s="195"/>
      <c r="E461" s="195" t="str">
        <f t="shared" si="6"/>
        <v/>
      </c>
    </row>
    <row r="462" spans="1:5" x14ac:dyDescent="0.2">
      <c r="A462" s="140" t="s">
        <v>57</v>
      </c>
      <c r="B462" s="223" t="s">
        <v>38</v>
      </c>
      <c r="C462" s="194">
        <v>1</v>
      </c>
      <c r="D462" s="214"/>
      <c r="E462" s="195" t="str">
        <f t="shared" si="6"/>
        <v/>
      </c>
    </row>
    <row r="463" spans="1:5" ht="12" customHeight="1" x14ac:dyDescent="0.2">
      <c r="A463" s="193"/>
      <c r="C463" s="194"/>
      <c r="D463" s="195"/>
      <c r="E463" s="195" t="str">
        <f t="shared" si="6"/>
        <v/>
      </c>
    </row>
    <row r="464" spans="1:5" ht="25.5" x14ac:dyDescent="0.2">
      <c r="A464" s="193" t="s">
        <v>1753</v>
      </c>
      <c r="B464" s="188" t="s">
        <v>1754</v>
      </c>
      <c r="C464" s="194"/>
      <c r="D464" s="195"/>
      <c r="E464" s="195" t="str">
        <f t="shared" si="6"/>
        <v/>
      </c>
    </row>
    <row r="465" spans="1:5" x14ac:dyDescent="0.2">
      <c r="A465" s="140" t="s">
        <v>57</v>
      </c>
      <c r="B465" s="223" t="s">
        <v>38</v>
      </c>
      <c r="C465" s="194">
        <v>1</v>
      </c>
      <c r="D465" s="214"/>
      <c r="E465" s="195" t="str">
        <f t="shared" si="6"/>
        <v/>
      </c>
    </row>
    <row r="466" spans="1:5" ht="12" customHeight="1" x14ac:dyDescent="0.2">
      <c r="A466" s="193"/>
      <c r="C466" s="194"/>
      <c r="D466" s="195"/>
      <c r="E466" s="195" t="str">
        <f t="shared" si="6"/>
        <v/>
      </c>
    </row>
    <row r="467" spans="1:5" ht="25.5" x14ac:dyDescent="0.2">
      <c r="A467" s="193" t="s">
        <v>1755</v>
      </c>
      <c r="B467" s="188" t="s">
        <v>1756</v>
      </c>
      <c r="C467" s="194"/>
      <c r="D467" s="195"/>
      <c r="E467" s="195" t="str">
        <f t="shared" si="6"/>
        <v/>
      </c>
    </row>
    <row r="468" spans="1:5" x14ac:dyDescent="0.2">
      <c r="A468" s="140" t="s">
        <v>57</v>
      </c>
      <c r="B468" s="223" t="s">
        <v>38</v>
      </c>
      <c r="C468" s="194">
        <v>1</v>
      </c>
      <c r="D468" s="214"/>
      <c r="E468" s="195" t="str">
        <f t="shared" si="6"/>
        <v/>
      </c>
    </row>
    <row r="469" spans="1:5" x14ac:dyDescent="0.2">
      <c r="A469" s="193"/>
      <c r="C469" s="194"/>
      <c r="D469" s="195"/>
      <c r="E469" s="195" t="str">
        <f t="shared" si="6"/>
        <v/>
      </c>
    </row>
    <row r="470" spans="1:5" ht="51" x14ac:dyDescent="0.2">
      <c r="A470" s="193" t="s">
        <v>1757</v>
      </c>
      <c r="B470" s="188" t="s">
        <v>1758</v>
      </c>
      <c r="C470" s="194"/>
      <c r="D470" s="195"/>
      <c r="E470" s="195" t="str">
        <f t="shared" si="6"/>
        <v/>
      </c>
    </row>
    <row r="471" spans="1:5" x14ac:dyDescent="0.2">
      <c r="A471" s="140" t="s">
        <v>57</v>
      </c>
      <c r="B471" s="223" t="s">
        <v>38</v>
      </c>
      <c r="C471" s="194">
        <v>1</v>
      </c>
      <c r="D471" s="214"/>
      <c r="E471" s="195" t="str">
        <f t="shared" si="6"/>
        <v/>
      </c>
    </row>
    <row r="472" spans="1:5" x14ac:dyDescent="0.2">
      <c r="A472" s="193"/>
      <c r="E472" s="195" t="str">
        <f t="shared" si="6"/>
        <v/>
      </c>
    </row>
    <row r="473" spans="1:5" x14ac:dyDescent="0.2">
      <c r="A473" s="193" t="s">
        <v>1759</v>
      </c>
      <c r="B473" s="188" t="s">
        <v>1760</v>
      </c>
      <c r="E473" s="195" t="str">
        <f t="shared" si="6"/>
        <v/>
      </c>
    </row>
    <row r="474" spans="1:5" x14ac:dyDescent="0.2">
      <c r="A474" s="140" t="s">
        <v>57</v>
      </c>
      <c r="B474" s="223" t="s">
        <v>38</v>
      </c>
      <c r="C474" s="194">
        <v>1</v>
      </c>
      <c r="D474" s="214"/>
      <c r="E474" s="195" t="str">
        <f t="shared" si="6"/>
        <v/>
      </c>
    </row>
    <row r="475" spans="1:5" x14ac:dyDescent="0.2">
      <c r="A475" s="193"/>
      <c r="C475" s="194"/>
      <c r="D475" s="195"/>
      <c r="E475" s="195" t="str">
        <f t="shared" si="6"/>
        <v/>
      </c>
    </row>
    <row r="476" spans="1:5" ht="25.5" x14ac:dyDescent="0.2">
      <c r="A476" s="193" t="s">
        <v>1761</v>
      </c>
      <c r="B476" s="188" t="s">
        <v>1762</v>
      </c>
      <c r="C476" s="194"/>
      <c r="D476" s="195"/>
      <c r="E476" s="195" t="str">
        <f t="shared" si="6"/>
        <v/>
      </c>
    </row>
    <row r="477" spans="1:5" x14ac:dyDescent="0.2">
      <c r="A477" s="140" t="s">
        <v>57</v>
      </c>
      <c r="B477" s="223" t="s">
        <v>38</v>
      </c>
      <c r="C477" s="194">
        <v>1</v>
      </c>
      <c r="D477" s="214"/>
      <c r="E477" s="195" t="str">
        <f t="shared" si="6"/>
        <v/>
      </c>
    </row>
    <row r="478" spans="1:5" x14ac:dyDescent="0.2">
      <c r="A478" s="207"/>
      <c r="B478" s="209"/>
    </row>
    <row r="479" spans="1:5" ht="13.5" thickBot="1" x14ac:dyDescent="0.25">
      <c r="A479" s="224"/>
      <c r="B479" s="225" t="s">
        <v>1763</v>
      </c>
      <c r="C479" s="216"/>
      <c r="D479" s="217"/>
      <c r="E479" s="217">
        <f>SUM(E430:E478)</f>
        <v>0</v>
      </c>
    </row>
    <row r="480" spans="1:5" ht="13.5" thickTop="1" x14ac:dyDescent="0.2">
      <c r="A480" s="207"/>
      <c r="B480" s="209"/>
    </row>
    <row r="481" spans="1:2" x14ac:dyDescent="0.2">
      <c r="A481" s="207"/>
      <c r="B481" s="209"/>
    </row>
    <row r="482" spans="1:2" x14ac:dyDescent="0.2">
      <c r="A482" s="207"/>
      <c r="B482" s="209"/>
    </row>
    <row r="483" spans="1:2" x14ac:dyDescent="0.2">
      <c r="A483" s="207"/>
      <c r="B483" s="209"/>
    </row>
    <row r="484" spans="1:2" x14ac:dyDescent="0.2">
      <c r="A484" s="207"/>
      <c r="B484" s="209"/>
    </row>
    <row r="485" spans="1:2" x14ac:dyDescent="0.2">
      <c r="A485" s="207"/>
      <c r="B485" s="209"/>
    </row>
    <row r="486" spans="1:2" x14ac:dyDescent="0.2">
      <c r="A486" s="207"/>
      <c r="B486" s="209"/>
    </row>
    <row r="487" spans="1:2" x14ac:dyDescent="0.2">
      <c r="A487" s="207"/>
      <c r="B487" s="209"/>
    </row>
    <row r="488" spans="1:2" x14ac:dyDescent="0.2">
      <c r="A488" s="207"/>
      <c r="B488" s="209"/>
    </row>
    <row r="489" spans="1:2" x14ac:dyDescent="0.2">
      <c r="A489" s="207"/>
      <c r="B489" s="209"/>
    </row>
    <row r="490" spans="1:2" x14ac:dyDescent="0.2">
      <c r="A490" s="207"/>
      <c r="B490" s="196"/>
    </row>
    <row r="491" spans="1:2" x14ac:dyDescent="0.2">
      <c r="A491" s="207"/>
      <c r="B491" s="209"/>
    </row>
    <row r="492" spans="1:2" x14ac:dyDescent="0.2">
      <c r="A492" s="207"/>
      <c r="B492" s="209"/>
    </row>
    <row r="493" spans="1:2" x14ac:dyDescent="0.2">
      <c r="A493" s="207"/>
      <c r="B493" s="209"/>
    </row>
    <row r="494" spans="1:2" x14ac:dyDescent="0.2">
      <c r="A494" s="207"/>
      <c r="B494" s="196"/>
    </row>
    <row r="495" spans="1:2" x14ac:dyDescent="0.2">
      <c r="A495" s="207"/>
      <c r="B495" s="209"/>
    </row>
    <row r="496" spans="1:2" x14ac:dyDescent="0.2">
      <c r="A496" s="207"/>
      <c r="B496" s="209"/>
    </row>
    <row r="497" spans="1:2" x14ac:dyDescent="0.2">
      <c r="A497" s="207"/>
      <c r="B497" s="209"/>
    </row>
    <row r="498" spans="1:2" x14ac:dyDescent="0.2">
      <c r="A498" s="207"/>
      <c r="B498" s="209"/>
    </row>
    <row r="499" spans="1:2" x14ac:dyDescent="0.2">
      <c r="A499" s="207"/>
      <c r="B499" s="209"/>
    </row>
    <row r="500" spans="1:2" x14ac:dyDescent="0.2">
      <c r="A500" s="207"/>
      <c r="B500" s="209"/>
    </row>
    <row r="501" spans="1:2" x14ac:dyDescent="0.2">
      <c r="A501" s="207"/>
      <c r="B501" s="209"/>
    </row>
    <row r="502" spans="1:2" x14ac:dyDescent="0.2">
      <c r="A502" s="207"/>
      <c r="B502" s="209"/>
    </row>
    <row r="503" spans="1:2" x14ac:dyDescent="0.2">
      <c r="A503" s="207"/>
      <c r="B503" s="209"/>
    </row>
    <row r="504" spans="1:2" x14ac:dyDescent="0.2">
      <c r="A504" s="207"/>
      <c r="B504" s="209"/>
    </row>
    <row r="505" spans="1:2" x14ac:dyDescent="0.2">
      <c r="A505" s="207"/>
      <c r="B505" s="209"/>
    </row>
    <row r="506" spans="1:2" x14ac:dyDescent="0.2">
      <c r="A506" s="207"/>
      <c r="B506" s="209"/>
    </row>
    <row r="507" spans="1:2" x14ac:dyDescent="0.2">
      <c r="A507" s="207"/>
      <c r="B507" s="209"/>
    </row>
    <row r="508" spans="1:2" x14ac:dyDescent="0.2">
      <c r="A508" s="207"/>
      <c r="B508" s="209"/>
    </row>
    <row r="509" spans="1:2" x14ac:dyDescent="0.2">
      <c r="A509" s="207"/>
      <c r="B509" s="209"/>
    </row>
    <row r="510" spans="1:2" x14ac:dyDescent="0.2">
      <c r="A510" s="207"/>
      <c r="B510" s="209"/>
    </row>
    <row r="511" spans="1:2" x14ac:dyDescent="0.2">
      <c r="A511" s="207"/>
      <c r="B511" s="209"/>
    </row>
    <row r="512" spans="1:2" x14ac:dyDescent="0.2">
      <c r="A512" s="207"/>
      <c r="B512" s="209"/>
    </row>
    <row r="513" spans="1:2" x14ac:dyDescent="0.2">
      <c r="A513" s="207"/>
      <c r="B513" s="209"/>
    </row>
    <row r="514" spans="1:2" x14ac:dyDescent="0.2">
      <c r="A514" s="207"/>
      <c r="B514" s="209"/>
    </row>
    <row r="515" spans="1:2" x14ac:dyDescent="0.2">
      <c r="A515" s="207"/>
      <c r="B515" s="209"/>
    </row>
    <row r="516" spans="1:2" x14ac:dyDescent="0.2">
      <c r="A516" s="207"/>
      <c r="B516" s="209"/>
    </row>
    <row r="517" spans="1:2" x14ac:dyDescent="0.2">
      <c r="A517" s="207"/>
      <c r="B517" s="209"/>
    </row>
    <row r="518" spans="1:2" x14ac:dyDescent="0.2">
      <c r="A518" s="207"/>
      <c r="B518" s="209"/>
    </row>
    <row r="519" spans="1:2" x14ac:dyDescent="0.2">
      <c r="A519" s="207"/>
      <c r="B519" s="209"/>
    </row>
    <row r="520" spans="1:2" x14ac:dyDescent="0.2">
      <c r="A520" s="207"/>
      <c r="B520" s="209"/>
    </row>
    <row r="521" spans="1:2" x14ac:dyDescent="0.2">
      <c r="A521" s="207"/>
      <c r="B521" s="209"/>
    </row>
    <row r="522" spans="1:2" x14ac:dyDescent="0.2">
      <c r="A522" s="207"/>
      <c r="B522" s="209"/>
    </row>
    <row r="523" spans="1:2" x14ac:dyDescent="0.2">
      <c r="A523" s="207"/>
      <c r="B523" s="209"/>
    </row>
    <row r="524" spans="1:2" x14ac:dyDescent="0.2">
      <c r="A524" s="207"/>
      <c r="B524" s="209"/>
    </row>
    <row r="525" spans="1:2" x14ac:dyDescent="0.2">
      <c r="A525" s="207"/>
      <c r="B525" s="209"/>
    </row>
    <row r="526" spans="1:2" x14ac:dyDescent="0.2">
      <c r="A526" s="207"/>
      <c r="B526" s="209"/>
    </row>
    <row r="527" spans="1:2" x14ac:dyDescent="0.2">
      <c r="A527" s="207"/>
      <c r="B527" s="209"/>
    </row>
    <row r="528" spans="1:2" x14ac:dyDescent="0.2">
      <c r="A528" s="207"/>
      <c r="B528" s="209"/>
    </row>
    <row r="529" spans="1:2" x14ac:dyDescent="0.2">
      <c r="A529" s="207"/>
      <c r="B529" s="209"/>
    </row>
    <row r="530" spans="1:2" x14ac:dyDescent="0.2">
      <c r="A530" s="207"/>
      <c r="B530" s="209"/>
    </row>
    <row r="531" spans="1:2" x14ac:dyDescent="0.2">
      <c r="A531" s="207"/>
      <c r="B531" s="209"/>
    </row>
    <row r="532" spans="1:2" x14ac:dyDescent="0.2">
      <c r="A532" s="207"/>
      <c r="B532" s="209"/>
    </row>
    <row r="533" spans="1:2" x14ac:dyDescent="0.2">
      <c r="A533" s="207"/>
      <c r="B533" s="209"/>
    </row>
    <row r="534" spans="1:2" x14ac:dyDescent="0.2">
      <c r="A534" s="207"/>
      <c r="B534" s="209"/>
    </row>
    <row r="535" spans="1:2" x14ac:dyDescent="0.2">
      <c r="A535" s="207"/>
      <c r="B535" s="209"/>
    </row>
    <row r="536" spans="1:2" x14ac:dyDescent="0.2">
      <c r="A536" s="207"/>
      <c r="B536" s="209"/>
    </row>
    <row r="537" spans="1:2" x14ac:dyDescent="0.2">
      <c r="A537" s="207"/>
      <c r="B537" s="209"/>
    </row>
    <row r="538" spans="1:2" x14ac:dyDescent="0.2">
      <c r="A538" s="207"/>
      <c r="B538" s="209"/>
    </row>
    <row r="539" spans="1:2" x14ac:dyDescent="0.2">
      <c r="A539" s="207"/>
      <c r="B539" s="209"/>
    </row>
    <row r="540" spans="1:2" x14ac:dyDescent="0.2">
      <c r="A540" s="207"/>
      <c r="B540" s="209"/>
    </row>
    <row r="541" spans="1:2" x14ac:dyDescent="0.2">
      <c r="A541" s="207"/>
      <c r="B541" s="209"/>
    </row>
    <row r="542" spans="1:2" x14ac:dyDescent="0.2">
      <c r="A542" s="207"/>
      <c r="B542" s="209"/>
    </row>
    <row r="543" spans="1:2" x14ac:dyDescent="0.2">
      <c r="A543" s="207"/>
      <c r="B543" s="209"/>
    </row>
    <row r="544" spans="1:2" x14ac:dyDescent="0.2">
      <c r="A544" s="207"/>
      <c r="B544" s="209"/>
    </row>
    <row r="545" spans="1:2" x14ac:dyDescent="0.2">
      <c r="A545" s="207"/>
      <c r="B545" s="209"/>
    </row>
    <row r="546" spans="1:2" x14ac:dyDescent="0.2">
      <c r="A546" s="207"/>
      <c r="B546" s="209"/>
    </row>
    <row r="547" spans="1:2" x14ac:dyDescent="0.2">
      <c r="A547" s="207"/>
      <c r="B547" s="209"/>
    </row>
    <row r="548" spans="1:2" x14ac:dyDescent="0.2">
      <c r="A548" s="207"/>
      <c r="B548" s="209"/>
    </row>
    <row r="549" spans="1:2" x14ac:dyDescent="0.2">
      <c r="A549" s="207"/>
      <c r="B549" s="209"/>
    </row>
    <row r="550" spans="1:2" x14ac:dyDescent="0.2">
      <c r="A550" s="207"/>
      <c r="B550" s="209"/>
    </row>
    <row r="551" spans="1:2" x14ac:dyDescent="0.2">
      <c r="A551" s="207"/>
      <c r="B551" s="209"/>
    </row>
    <row r="552" spans="1:2" x14ac:dyDescent="0.2">
      <c r="A552" s="207"/>
      <c r="B552" s="209"/>
    </row>
    <row r="553" spans="1:2" x14ac:dyDescent="0.2">
      <c r="A553" s="207"/>
      <c r="B553" s="209"/>
    </row>
    <row r="554" spans="1:2" x14ac:dyDescent="0.2">
      <c r="A554" s="207"/>
      <c r="B554" s="209"/>
    </row>
    <row r="555" spans="1:2" x14ac:dyDescent="0.2">
      <c r="A555" s="207"/>
      <c r="B555" s="209"/>
    </row>
    <row r="556" spans="1:2" x14ac:dyDescent="0.2">
      <c r="A556" s="207"/>
      <c r="B556" s="209"/>
    </row>
    <row r="557" spans="1:2" x14ac:dyDescent="0.2">
      <c r="A557" s="207"/>
      <c r="B557" s="209"/>
    </row>
    <row r="558" spans="1:2" x14ac:dyDescent="0.2">
      <c r="A558" s="207"/>
      <c r="B558" s="209"/>
    </row>
    <row r="559" spans="1:2" x14ac:dyDescent="0.2">
      <c r="A559" s="207"/>
      <c r="B559" s="209"/>
    </row>
    <row r="560" spans="1:2" x14ac:dyDescent="0.2">
      <c r="A560" s="207"/>
      <c r="B560" s="209"/>
    </row>
    <row r="561" spans="1:2" x14ac:dyDescent="0.2">
      <c r="A561" s="207"/>
      <c r="B561" s="209"/>
    </row>
    <row r="562" spans="1:2" x14ac:dyDescent="0.2">
      <c r="A562" s="207"/>
      <c r="B562" s="209"/>
    </row>
    <row r="563" spans="1:2" x14ac:dyDescent="0.2">
      <c r="A563" s="207"/>
      <c r="B563" s="209"/>
    </row>
    <row r="564" spans="1:2" x14ac:dyDescent="0.2">
      <c r="A564" s="207"/>
      <c r="B564" s="209"/>
    </row>
    <row r="565" spans="1:2" x14ac:dyDescent="0.2">
      <c r="A565" s="207"/>
      <c r="B565" s="209"/>
    </row>
    <row r="566" spans="1:2" x14ac:dyDescent="0.2">
      <c r="A566" s="207"/>
      <c r="B566" s="209"/>
    </row>
    <row r="567" spans="1:2" x14ac:dyDescent="0.2">
      <c r="A567" s="207"/>
      <c r="B567" s="209"/>
    </row>
    <row r="568" spans="1:2" x14ac:dyDescent="0.2">
      <c r="A568" s="207"/>
      <c r="B568" s="209"/>
    </row>
    <row r="569" spans="1:2" x14ac:dyDescent="0.2">
      <c r="A569" s="207"/>
      <c r="B569" s="209"/>
    </row>
    <row r="570" spans="1:2" x14ac:dyDescent="0.2">
      <c r="A570" s="207"/>
      <c r="B570" s="209"/>
    </row>
    <row r="571" spans="1:2" x14ac:dyDescent="0.2">
      <c r="A571" s="207"/>
      <c r="B571" s="209"/>
    </row>
    <row r="572" spans="1:2" x14ac:dyDescent="0.2">
      <c r="A572" s="207"/>
      <c r="B572" s="209"/>
    </row>
    <row r="573" spans="1:2" x14ac:dyDescent="0.2">
      <c r="A573" s="207"/>
      <c r="B573" s="209"/>
    </row>
    <row r="574" spans="1:2" x14ac:dyDescent="0.2">
      <c r="A574" s="207"/>
      <c r="B574" s="209"/>
    </row>
    <row r="575" spans="1:2" x14ac:dyDescent="0.2">
      <c r="A575" s="207"/>
      <c r="B575" s="209"/>
    </row>
    <row r="576" spans="1:2" x14ac:dyDescent="0.2">
      <c r="A576" s="207"/>
      <c r="B576" s="209"/>
    </row>
    <row r="577" spans="1:2" x14ac:dyDescent="0.2">
      <c r="A577" s="207"/>
      <c r="B577" s="209"/>
    </row>
    <row r="578" spans="1:2" x14ac:dyDescent="0.2">
      <c r="A578" s="207"/>
      <c r="B578" s="209"/>
    </row>
    <row r="579" spans="1:2" x14ac:dyDescent="0.2">
      <c r="A579" s="207"/>
      <c r="B579" s="209"/>
    </row>
    <row r="580" spans="1:2" x14ac:dyDescent="0.2">
      <c r="A580" s="207"/>
      <c r="B580" s="209"/>
    </row>
    <row r="581" spans="1:2" x14ac:dyDescent="0.2">
      <c r="A581" s="207"/>
      <c r="B581" s="209"/>
    </row>
    <row r="582" spans="1:2" x14ac:dyDescent="0.2">
      <c r="A582" s="207"/>
      <c r="B582" s="209"/>
    </row>
    <row r="583" spans="1:2" x14ac:dyDescent="0.2">
      <c r="A583" s="207"/>
      <c r="B583" s="209"/>
    </row>
    <row r="584" spans="1:2" x14ac:dyDescent="0.2">
      <c r="A584" s="207"/>
      <c r="B584" s="196"/>
    </row>
    <row r="585" spans="1:2" x14ac:dyDescent="0.2">
      <c r="A585" s="207"/>
      <c r="B585" s="209"/>
    </row>
    <row r="586" spans="1:2" x14ac:dyDescent="0.2">
      <c r="A586" s="207"/>
      <c r="B586" s="209"/>
    </row>
    <row r="587" spans="1:2" x14ac:dyDescent="0.2">
      <c r="A587" s="207"/>
      <c r="B587" s="209"/>
    </row>
    <row r="588" spans="1:2" x14ac:dyDescent="0.2">
      <c r="A588" s="207"/>
      <c r="B588" s="196"/>
    </row>
    <row r="589" spans="1:2" x14ac:dyDescent="0.2">
      <c r="A589" s="207"/>
      <c r="B589" s="209"/>
    </row>
    <row r="590" spans="1:2" x14ac:dyDescent="0.2">
      <c r="A590" s="207"/>
      <c r="B590" s="209"/>
    </row>
    <row r="591" spans="1:2" x14ac:dyDescent="0.2">
      <c r="A591" s="207"/>
      <c r="B591" s="209"/>
    </row>
    <row r="592" spans="1:2" x14ac:dyDescent="0.2">
      <c r="A592" s="207"/>
      <c r="B592" s="209"/>
    </row>
    <row r="593" spans="1:2" x14ac:dyDescent="0.2">
      <c r="A593" s="207"/>
      <c r="B593" s="209"/>
    </row>
    <row r="594" spans="1:2" x14ac:dyDescent="0.2">
      <c r="A594" s="207"/>
      <c r="B594" s="209"/>
    </row>
    <row r="595" spans="1:2" x14ac:dyDescent="0.2">
      <c r="A595" s="207"/>
      <c r="B595" s="209"/>
    </row>
    <row r="596" spans="1:2" x14ac:dyDescent="0.2">
      <c r="A596" s="207"/>
      <c r="B596" s="209"/>
    </row>
    <row r="597" spans="1:2" x14ac:dyDescent="0.2">
      <c r="A597" s="207"/>
      <c r="B597" s="209"/>
    </row>
    <row r="598" spans="1:2" x14ac:dyDescent="0.2">
      <c r="A598" s="207"/>
      <c r="B598" s="209"/>
    </row>
    <row r="599" spans="1:2" x14ac:dyDescent="0.2">
      <c r="A599" s="207"/>
      <c r="B599" s="209"/>
    </row>
    <row r="600" spans="1:2" x14ac:dyDescent="0.2">
      <c r="A600" s="207"/>
      <c r="B600" s="209"/>
    </row>
    <row r="601" spans="1:2" x14ac:dyDescent="0.2">
      <c r="A601" s="207"/>
      <c r="B601" s="209"/>
    </row>
    <row r="602" spans="1:2" x14ac:dyDescent="0.2">
      <c r="A602" s="207"/>
      <c r="B602" s="209"/>
    </row>
    <row r="603" spans="1:2" x14ac:dyDescent="0.2">
      <c r="A603" s="207"/>
      <c r="B603" s="209"/>
    </row>
    <row r="604" spans="1:2" x14ac:dyDescent="0.2">
      <c r="A604" s="207"/>
      <c r="B604" s="209"/>
    </row>
    <row r="605" spans="1:2" x14ac:dyDescent="0.2">
      <c r="A605" s="207"/>
      <c r="B605" s="209"/>
    </row>
    <row r="606" spans="1:2" x14ac:dyDescent="0.2">
      <c r="A606" s="207"/>
      <c r="B606" s="209"/>
    </row>
    <row r="607" spans="1:2" x14ac:dyDescent="0.2">
      <c r="A607" s="207"/>
      <c r="B607" s="209"/>
    </row>
    <row r="608" spans="1:2" x14ac:dyDescent="0.2">
      <c r="A608" s="207"/>
      <c r="B608" s="209"/>
    </row>
    <row r="609" spans="1:2" x14ac:dyDescent="0.2">
      <c r="A609" s="207"/>
      <c r="B609" s="209"/>
    </row>
    <row r="610" spans="1:2" x14ac:dyDescent="0.2">
      <c r="A610" s="207"/>
      <c r="B610" s="209"/>
    </row>
    <row r="611" spans="1:2" x14ac:dyDescent="0.2">
      <c r="A611" s="207"/>
      <c r="B611" s="209"/>
    </row>
    <row r="612" spans="1:2" x14ac:dyDescent="0.2">
      <c r="A612" s="207"/>
      <c r="B612" s="209"/>
    </row>
    <row r="613" spans="1:2" x14ac:dyDescent="0.2">
      <c r="A613" s="207"/>
      <c r="B613" s="209"/>
    </row>
    <row r="614" spans="1:2" x14ac:dyDescent="0.2">
      <c r="A614" s="207"/>
      <c r="B614" s="209"/>
    </row>
    <row r="615" spans="1:2" x14ac:dyDescent="0.2">
      <c r="A615" s="207"/>
      <c r="B615" s="209"/>
    </row>
    <row r="616" spans="1:2" x14ac:dyDescent="0.2">
      <c r="A616" s="207"/>
      <c r="B616" s="209"/>
    </row>
    <row r="617" spans="1:2" x14ac:dyDescent="0.2">
      <c r="A617" s="207"/>
      <c r="B617" s="209"/>
    </row>
    <row r="618" spans="1:2" x14ac:dyDescent="0.2">
      <c r="A618" s="207"/>
      <c r="B618" s="209"/>
    </row>
    <row r="619" spans="1:2" x14ac:dyDescent="0.2">
      <c r="A619" s="207"/>
      <c r="B619" s="209"/>
    </row>
    <row r="620" spans="1:2" x14ac:dyDescent="0.2">
      <c r="A620" s="207"/>
      <c r="B620" s="209"/>
    </row>
    <row r="621" spans="1:2" x14ac:dyDescent="0.2">
      <c r="A621" s="207"/>
      <c r="B621" s="209"/>
    </row>
    <row r="622" spans="1:2" x14ac:dyDescent="0.2">
      <c r="A622" s="207"/>
      <c r="B622" s="209"/>
    </row>
    <row r="623" spans="1:2" x14ac:dyDescent="0.2">
      <c r="A623" s="207"/>
      <c r="B623" s="209"/>
    </row>
    <row r="624" spans="1:2" x14ac:dyDescent="0.2">
      <c r="A624" s="207"/>
      <c r="B624" s="209"/>
    </row>
    <row r="625" spans="1:2" x14ac:dyDescent="0.2">
      <c r="A625" s="207"/>
      <c r="B625" s="209"/>
    </row>
    <row r="626" spans="1:2" x14ac:dyDescent="0.2">
      <c r="A626" s="207"/>
      <c r="B626" s="209"/>
    </row>
    <row r="627" spans="1:2" x14ac:dyDescent="0.2">
      <c r="A627" s="207"/>
      <c r="B627" s="209"/>
    </row>
    <row r="628" spans="1:2" x14ac:dyDescent="0.2">
      <c r="A628" s="207"/>
      <c r="B628" s="209"/>
    </row>
    <row r="629" spans="1:2" x14ac:dyDescent="0.2">
      <c r="A629" s="207"/>
      <c r="B629" s="209"/>
    </row>
    <row r="630" spans="1:2" x14ac:dyDescent="0.2">
      <c r="A630" s="207"/>
      <c r="B630" s="209"/>
    </row>
    <row r="631" spans="1:2" x14ac:dyDescent="0.2">
      <c r="A631" s="207"/>
      <c r="B631" s="209"/>
    </row>
    <row r="632" spans="1:2" x14ac:dyDescent="0.2">
      <c r="A632" s="207"/>
      <c r="B632" s="209"/>
    </row>
    <row r="633" spans="1:2" x14ac:dyDescent="0.2">
      <c r="A633" s="207"/>
      <c r="B633" s="209"/>
    </row>
    <row r="634" spans="1:2" x14ac:dyDescent="0.2">
      <c r="A634" s="207"/>
      <c r="B634" s="209"/>
    </row>
    <row r="635" spans="1:2" x14ac:dyDescent="0.2">
      <c r="A635" s="207"/>
      <c r="B635" s="209"/>
    </row>
    <row r="636" spans="1:2" x14ac:dyDescent="0.2">
      <c r="A636" s="207"/>
      <c r="B636" s="209"/>
    </row>
    <row r="637" spans="1:2" x14ac:dyDescent="0.2">
      <c r="A637" s="207"/>
      <c r="B637" s="209"/>
    </row>
    <row r="638" spans="1:2" x14ac:dyDescent="0.2">
      <c r="A638" s="207"/>
      <c r="B638" s="209"/>
    </row>
    <row r="639" spans="1:2" x14ac:dyDescent="0.2">
      <c r="A639" s="207"/>
      <c r="B639" s="209"/>
    </row>
    <row r="640" spans="1:2" x14ac:dyDescent="0.2">
      <c r="A640" s="207"/>
      <c r="B640" s="209"/>
    </row>
    <row r="641" spans="1:2" x14ac:dyDescent="0.2">
      <c r="A641" s="207"/>
      <c r="B641" s="209"/>
    </row>
    <row r="642" spans="1:2" x14ac:dyDescent="0.2">
      <c r="A642" s="207"/>
      <c r="B642" s="209"/>
    </row>
    <row r="643" spans="1:2" x14ac:dyDescent="0.2">
      <c r="A643" s="207"/>
      <c r="B643" s="209"/>
    </row>
    <row r="644" spans="1:2" x14ac:dyDescent="0.2">
      <c r="A644" s="207"/>
      <c r="B644" s="209"/>
    </row>
    <row r="645" spans="1:2" x14ac:dyDescent="0.2">
      <c r="A645" s="207"/>
      <c r="B645" s="209"/>
    </row>
    <row r="646" spans="1:2" x14ac:dyDescent="0.2">
      <c r="A646" s="207"/>
      <c r="B646" s="209"/>
    </row>
    <row r="647" spans="1:2" x14ac:dyDescent="0.2">
      <c r="A647" s="207"/>
      <c r="B647" s="209"/>
    </row>
    <row r="648" spans="1:2" x14ac:dyDescent="0.2">
      <c r="A648" s="207"/>
      <c r="B648" s="209"/>
    </row>
    <row r="649" spans="1:2" x14ac:dyDescent="0.2">
      <c r="A649" s="207"/>
      <c r="B649" s="209"/>
    </row>
    <row r="650" spans="1:2" x14ac:dyDescent="0.2">
      <c r="A650" s="207"/>
      <c r="B650" s="209"/>
    </row>
    <row r="651" spans="1:2" x14ac:dyDescent="0.2">
      <c r="A651" s="207"/>
      <c r="B651" s="209"/>
    </row>
    <row r="652" spans="1:2" x14ac:dyDescent="0.2">
      <c r="A652" s="207"/>
      <c r="B652" s="209"/>
    </row>
    <row r="653" spans="1:2" x14ac:dyDescent="0.2">
      <c r="A653" s="207"/>
      <c r="B653" s="209"/>
    </row>
    <row r="654" spans="1:2" x14ac:dyDescent="0.2">
      <c r="A654" s="207"/>
      <c r="B654" s="209"/>
    </row>
    <row r="655" spans="1:2" x14ac:dyDescent="0.2">
      <c r="A655" s="207"/>
      <c r="B655" s="209"/>
    </row>
    <row r="656" spans="1:2" x14ac:dyDescent="0.2">
      <c r="A656" s="207"/>
      <c r="B656" s="209"/>
    </row>
    <row r="657" spans="1:2" x14ac:dyDescent="0.2">
      <c r="A657" s="207"/>
      <c r="B657" s="209"/>
    </row>
    <row r="658" spans="1:2" x14ac:dyDescent="0.2">
      <c r="A658" s="207"/>
      <c r="B658" s="209"/>
    </row>
    <row r="659" spans="1:2" x14ac:dyDescent="0.2">
      <c r="A659" s="207"/>
      <c r="B659" s="209"/>
    </row>
    <row r="660" spans="1:2" x14ac:dyDescent="0.2">
      <c r="A660" s="207"/>
      <c r="B660" s="209"/>
    </row>
    <row r="661" spans="1:2" x14ac:dyDescent="0.2">
      <c r="A661" s="207"/>
      <c r="B661" s="209"/>
    </row>
    <row r="662" spans="1:2" x14ac:dyDescent="0.2">
      <c r="A662" s="207"/>
      <c r="B662" s="209"/>
    </row>
    <row r="663" spans="1:2" x14ac:dyDescent="0.2">
      <c r="A663" s="207"/>
      <c r="B663" s="209"/>
    </row>
    <row r="664" spans="1:2" x14ac:dyDescent="0.2">
      <c r="A664" s="207"/>
      <c r="B664" s="209"/>
    </row>
    <row r="665" spans="1:2" x14ac:dyDescent="0.2">
      <c r="A665" s="207"/>
      <c r="B665" s="209"/>
    </row>
    <row r="666" spans="1:2" x14ac:dyDescent="0.2">
      <c r="A666" s="207"/>
      <c r="B666" s="209"/>
    </row>
    <row r="667" spans="1:2" x14ac:dyDescent="0.2">
      <c r="A667" s="207"/>
      <c r="B667" s="209"/>
    </row>
    <row r="668" spans="1:2" x14ac:dyDescent="0.2">
      <c r="A668" s="207"/>
      <c r="B668" s="209"/>
    </row>
    <row r="669" spans="1:2" x14ac:dyDescent="0.2">
      <c r="A669" s="207"/>
      <c r="B669" s="209"/>
    </row>
    <row r="670" spans="1:2" x14ac:dyDescent="0.2">
      <c r="A670" s="207"/>
      <c r="B670" s="209"/>
    </row>
    <row r="671" spans="1:2" x14ac:dyDescent="0.2">
      <c r="A671" s="207"/>
      <c r="B671" s="209"/>
    </row>
    <row r="672" spans="1:2" x14ac:dyDescent="0.2">
      <c r="A672" s="207"/>
      <c r="B672" s="209"/>
    </row>
    <row r="673" spans="1:2" x14ac:dyDescent="0.2">
      <c r="A673" s="207"/>
      <c r="B673" s="209"/>
    </row>
    <row r="674" spans="1:2" x14ac:dyDescent="0.2">
      <c r="A674" s="207"/>
      <c r="B674" s="209"/>
    </row>
    <row r="675" spans="1:2" x14ac:dyDescent="0.2">
      <c r="A675" s="207"/>
      <c r="B675" s="209"/>
    </row>
    <row r="676" spans="1:2" x14ac:dyDescent="0.2">
      <c r="A676" s="207"/>
      <c r="B676" s="196"/>
    </row>
    <row r="677" spans="1:2" x14ac:dyDescent="0.2">
      <c r="A677" s="207"/>
      <c r="B677" s="209"/>
    </row>
    <row r="678" spans="1:2" x14ac:dyDescent="0.2">
      <c r="A678" s="207"/>
      <c r="B678" s="209"/>
    </row>
    <row r="679" spans="1:2" x14ac:dyDescent="0.2">
      <c r="A679" s="207"/>
      <c r="B679" s="209"/>
    </row>
    <row r="680" spans="1:2" x14ac:dyDescent="0.2">
      <c r="A680" s="207"/>
      <c r="B680" s="211"/>
    </row>
    <row r="681" spans="1:2" x14ac:dyDescent="0.2">
      <c r="A681" s="207"/>
      <c r="B681" s="209"/>
    </row>
    <row r="682" spans="1:2" x14ac:dyDescent="0.2">
      <c r="A682" s="207"/>
      <c r="B682" s="209"/>
    </row>
    <row r="683" spans="1:2" x14ac:dyDescent="0.2">
      <c r="A683" s="207"/>
      <c r="B683" s="209"/>
    </row>
    <row r="684" spans="1:2" x14ac:dyDescent="0.2">
      <c r="A684" s="207"/>
      <c r="B684" s="209"/>
    </row>
    <row r="685" spans="1:2" x14ac:dyDescent="0.2">
      <c r="A685" s="207"/>
      <c r="B685" s="209"/>
    </row>
    <row r="686" spans="1:2" x14ac:dyDescent="0.2">
      <c r="A686" s="207"/>
      <c r="B686" s="209"/>
    </row>
    <row r="687" spans="1:2" x14ac:dyDescent="0.2">
      <c r="A687" s="207"/>
      <c r="B687" s="209"/>
    </row>
    <row r="688" spans="1:2" x14ac:dyDescent="0.2">
      <c r="A688" s="207"/>
      <c r="B688" s="209"/>
    </row>
    <row r="689" spans="1:2" x14ac:dyDescent="0.2">
      <c r="A689" s="207"/>
      <c r="B689" s="209"/>
    </row>
    <row r="690" spans="1:2" x14ac:dyDescent="0.2">
      <c r="A690" s="207"/>
      <c r="B690" s="209"/>
    </row>
    <row r="691" spans="1:2" x14ac:dyDescent="0.2">
      <c r="A691" s="207"/>
      <c r="B691" s="209"/>
    </row>
    <row r="692" spans="1:2" x14ac:dyDescent="0.2">
      <c r="A692" s="207"/>
      <c r="B692" s="209"/>
    </row>
    <row r="693" spans="1:2" x14ac:dyDescent="0.2">
      <c r="A693" s="207"/>
      <c r="B693" s="209"/>
    </row>
    <row r="694" spans="1:2" x14ac:dyDescent="0.2">
      <c r="A694" s="207"/>
      <c r="B694" s="209"/>
    </row>
    <row r="695" spans="1:2" x14ac:dyDescent="0.2">
      <c r="A695" s="207"/>
      <c r="B695" s="209"/>
    </row>
    <row r="696" spans="1:2" x14ac:dyDescent="0.2">
      <c r="A696" s="207"/>
      <c r="B696" s="209"/>
    </row>
    <row r="697" spans="1:2" x14ac:dyDescent="0.2">
      <c r="A697" s="207"/>
      <c r="B697" s="209"/>
    </row>
    <row r="698" spans="1:2" x14ac:dyDescent="0.2">
      <c r="A698" s="207"/>
      <c r="B698" s="209"/>
    </row>
    <row r="699" spans="1:2" x14ac:dyDescent="0.2">
      <c r="A699" s="207"/>
      <c r="B699" s="209"/>
    </row>
    <row r="700" spans="1:2" x14ac:dyDescent="0.2">
      <c r="A700" s="207"/>
      <c r="B700" s="209"/>
    </row>
    <row r="701" spans="1:2" x14ac:dyDescent="0.2">
      <c r="A701" s="207"/>
      <c r="B701" s="209"/>
    </row>
    <row r="702" spans="1:2" x14ac:dyDescent="0.2">
      <c r="A702" s="207"/>
      <c r="B702" s="209"/>
    </row>
    <row r="703" spans="1:2" x14ac:dyDescent="0.2">
      <c r="A703" s="207"/>
      <c r="B703" s="209"/>
    </row>
    <row r="704" spans="1:2" x14ac:dyDescent="0.2">
      <c r="A704" s="207"/>
      <c r="B704" s="209"/>
    </row>
    <row r="705" spans="1:2" x14ac:dyDescent="0.2">
      <c r="A705" s="207"/>
      <c r="B705" s="209"/>
    </row>
    <row r="706" spans="1:2" x14ac:dyDescent="0.2">
      <c r="A706" s="207"/>
      <c r="B706" s="209"/>
    </row>
    <row r="707" spans="1:2" x14ac:dyDescent="0.2">
      <c r="A707" s="207"/>
      <c r="B707" s="209"/>
    </row>
    <row r="708" spans="1:2" x14ac:dyDescent="0.2">
      <c r="A708" s="207"/>
      <c r="B708" s="209"/>
    </row>
    <row r="709" spans="1:2" x14ac:dyDescent="0.2">
      <c r="A709" s="207"/>
      <c r="B709" s="209"/>
    </row>
    <row r="710" spans="1:2" x14ac:dyDescent="0.2">
      <c r="A710" s="207"/>
      <c r="B710" s="209"/>
    </row>
    <row r="711" spans="1:2" x14ac:dyDescent="0.2">
      <c r="A711" s="207"/>
      <c r="B711" s="209"/>
    </row>
    <row r="712" spans="1:2" x14ac:dyDescent="0.2">
      <c r="A712" s="207"/>
      <c r="B712" s="209"/>
    </row>
    <row r="713" spans="1:2" x14ac:dyDescent="0.2">
      <c r="A713" s="207"/>
      <c r="B713" s="209"/>
    </row>
    <row r="714" spans="1:2" x14ac:dyDescent="0.2">
      <c r="A714" s="207"/>
      <c r="B714" s="209"/>
    </row>
    <row r="715" spans="1:2" x14ac:dyDescent="0.2">
      <c r="A715" s="207"/>
      <c r="B715" s="209"/>
    </row>
    <row r="716" spans="1:2" x14ac:dyDescent="0.2">
      <c r="A716" s="207"/>
      <c r="B716" s="209"/>
    </row>
    <row r="717" spans="1:2" x14ac:dyDescent="0.2">
      <c r="A717" s="207"/>
      <c r="B717" s="209"/>
    </row>
    <row r="718" spans="1:2" x14ac:dyDescent="0.2">
      <c r="A718" s="207"/>
      <c r="B718" s="209"/>
    </row>
    <row r="719" spans="1:2" x14ac:dyDescent="0.2">
      <c r="A719" s="207"/>
      <c r="B719" s="209"/>
    </row>
    <row r="720" spans="1:2" x14ac:dyDescent="0.2">
      <c r="A720" s="207"/>
      <c r="B720" s="209"/>
    </row>
    <row r="721" spans="1:2" x14ac:dyDescent="0.2">
      <c r="A721" s="207"/>
      <c r="B721" s="209"/>
    </row>
    <row r="722" spans="1:2" x14ac:dyDescent="0.2">
      <c r="A722" s="207"/>
      <c r="B722" s="209"/>
    </row>
    <row r="723" spans="1:2" x14ac:dyDescent="0.2">
      <c r="A723" s="207"/>
      <c r="B723" s="209"/>
    </row>
    <row r="724" spans="1:2" x14ac:dyDescent="0.2">
      <c r="A724" s="207"/>
      <c r="B724" s="209"/>
    </row>
    <row r="725" spans="1:2" x14ac:dyDescent="0.2">
      <c r="A725" s="207"/>
      <c r="B725" s="209"/>
    </row>
    <row r="726" spans="1:2" x14ac:dyDescent="0.2">
      <c r="A726" s="207"/>
      <c r="B726" s="209"/>
    </row>
    <row r="727" spans="1:2" x14ac:dyDescent="0.2">
      <c r="A727" s="207"/>
      <c r="B727" s="209"/>
    </row>
    <row r="728" spans="1:2" x14ac:dyDescent="0.2">
      <c r="A728" s="207"/>
      <c r="B728" s="209"/>
    </row>
    <row r="729" spans="1:2" x14ac:dyDescent="0.2">
      <c r="A729" s="207"/>
      <c r="B729" s="209"/>
    </row>
    <row r="730" spans="1:2" x14ac:dyDescent="0.2">
      <c r="A730" s="207"/>
      <c r="B730" s="209"/>
    </row>
    <row r="731" spans="1:2" x14ac:dyDescent="0.2">
      <c r="A731" s="207"/>
      <c r="B731" s="209"/>
    </row>
    <row r="732" spans="1:2" x14ac:dyDescent="0.2">
      <c r="A732" s="207"/>
      <c r="B732" s="209"/>
    </row>
    <row r="733" spans="1:2" x14ac:dyDescent="0.2">
      <c r="A733" s="207"/>
      <c r="B733" s="209"/>
    </row>
    <row r="734" spans="1:2" x14ac:dyDescent="0.2">
      <c r="A734" s="207"/>
      <c r="B734" s="209"/>
    </row>
    <row r="735" spans="1:2" x14ac:dyDescent="0.2">
      <c r="A735" s="207"/>
      <c r="B735" s="209"/>
    </row>
    <row r="736" spans="1:2" x14ac:dyDescent="0.2">
      <c r="A736" s="207"/>
      <c r="B736" s="209"/>
    </row>
    <row r="737" spans="1:2" x14ac:dyDescent="0.2">
      <c r="A737" s="207"/>
      <c r="B737" s="209"/>
    </row>
    <row r="738" spans="1:2" x14ac:dyDescent="0.2">
      <c r="A738" s="207"/>
      <c r="B738" s="209"/>
    </row>
    <row r="739" spans="1:2" x14ac:dyDescent="0.2">
      <c r="A739" s="207"/>
      <c r="B739" s="209"/>
    </row>
    <row r="740" spans="1:2" x14ac:dyDescent="0.2">
      <c r="A740" s="207"/>
      <c r="B740" s="209"/>
    </row>
    <row r="741" spans="1:2" x14ac:dyDescent="0.2">
      <c r="A741" s="207"/>
      <c r="B741" s="209"/>
    </row>
    <row r="742" spans="1:2" x14ac:dyDescent="0.2">
      <c r="A742" s="207"/>
      <c r="B742" s="209"/>
    </row>
    <row r="743" spans="1:2" x14ac:dyDescent="0.2">
      <c r="A743" s="207"/>
      <c r="B743" s="209"/>
    </row>
    <row r="744" spans="1:2" x14ac:dyDescent="0.2">
      <c r="A744" s="207"/>
      <c r="B744" s="209"/>
    </row>
    <row r="745" spans="1:2" x14ac:dyDescent="0.2">
      <c r="A745" s="207"/>
      <c r="B745" s="209"/>
    </row>
    <row r="746" spans="1:2" x14ac:dyDescent="0.2">
      <c r="A746" s="207"/>
      <c r="B746" s="209"/>
    </row>
    <row r="747" spans="1:2" x14ac:dyDescent="0.2">
      <c r="A747" s="207"/>
      <c r="B747" s="209"/>
    </row>
    <row r="748" spans="1:2" x14ac:dyDescent="0.2">
      <c r="A748" s="207"/>
      <c r="B748" s="209"/>
    </row>
    <row r="749" spans="1:2" x14ac:dyDescent="0.2">
      <c r="A749" s="207"/>
      <c r="B749" s="209"/>
    </row>
    <row r="750" spans="1:2" x14ac:dyDescent="0.2">
      <c r="A750" s="207"/>
      <c r="B750" s="209"/>
    </row>
    <row r="751" spans="1:2" x14ac:dyDescent="0.2">
      <c r="A751" s="207"/>
      <c r="B751" s="209"/>
    </row>
    <row r="752" spans="1:2" x14ac:dyDescent="0.2">
      <c r="A752" s="207"/>
      <c r="B752" s="209"/>
    </row>
    <row r="753" spans="1:2" x14ac:dyDescent="0.2">
      <c r="A753" s="207"/>
      <c r="B753" s="209"/>
    </row>
    <row r="754" spans="1:2" x14ac:dyDescent="0.2">
      <c r="A754" s="207"/>
      <c r="B754" s="209"/>
    </row>
    <row r="755" spans="1:2" x14ac:dyDescent="0.2">
      <c r="A755" s="207"/>
      <c r="B755" s="196"/>
    </row>
    <row r="756" spans="1:2" x14ac:dyDescent="0.2">
      <c r="A756" s="207"/>
      <c r="B756" s="209"/>
    </row>
    <row r="757" spans="1:2" x14ac:dyDescent="0.2">
      <c r="A757" s="207"/>
      <c r="B757" s="209"/>
    </row>
    <row r="758" spans="1:2" x14ac:dyDescent="0.2">
      <c r="A758" s="207"/>
      <c r="B758" s="209"/>
    </row>
    <row r="759" spans="1:2" x14ac:dyDescent="0.2">
      <c r="A759" s="207"/>
      <c r="B759" s="196"/>
    </row>
    <row r="760" spans="1:2" x14ac:dyDescent="0.2">
      <c r="A760" s="207"/>
      <c r="B760" s="209"/>
    </row>
    <row r="761" spans="1:2" x14ac:dyDescent="0.2">
      <c r="A761" s="207"/>
      <c r="B761" s="209"/>
    </row>
    <row r="762" spans="1:2" x14ac:dyDescent="0.2">
      <c r="A762" s="207"/>
      <c r="B762" s="209"/>
    </row>
    <row r="763" spans="1:2" x14ac:dyDescent="0.2">
      <c r="A763" s="207"/>
      <c r="B763" s="209"/>
    </row>
    <row r="764" spans="1:2" x14ac:dyDescent="0.2">
      <c r="A764" s="207"/>
      <c r="B764" s="209"/>
    </row>
    <row r="765" spans="1:2" x14ac:dyDescent="0.2">
      <c r="A765" s="207"/>
      <c r="B765" s="209"/>
    </row>
    <row r="766" spans="1:2" x14ac:dyDescent="0.2">
      <c r="A766" s="207"/>
      <c r="B766" s="209"/>
    </row>
    <row r="767" spans="1:2" x14ac:dyDescent="0.2">
      <c r="A767" s="207"/>
      <c r="B767" s="209"/>
    </row>
    <row r="768" spans="1:2" x14ac:dyDescent="0.2">
      <c r="A768" s="207"/>
      <c r="B768" s="209"/>
    </row>
    <row r="769" spans="1:2" x14ac:dyDescent="0.2">
      <c r="A769" s="207"/>
      <c r="B769" s="209"/>
    </row>
    <row r="770" spans="1:2" x14ac:dyDescent="0.2">
      <c r="A770" s="207"/>
      <c r="B770" s="209"/>
    </row>
    <row r="771" spans="1:2" x14ac:dyDescent="0.2">
      <c r="A771" s="207"/>
      <c r="B771" s="209"/>
    </row>
    <row r="772" spans="1:2" x14ac:dyDescent="0.2">
      <c r="A772" s="207"/>
      <c r="B772" s="209"/>
    </row>
    <row r="773" spans="1:2" x14ac:dyDescent="0.2">
      <c r="A773" s="207"/>
      <c r="B773" s="209"/>
    </row>
    <row r="774" spans="1:2" x14ac:dyDescent="0.2">
      <c r="A774" s="207"/>
      <c r="B774" s="209"/>
    </row>
    <row r="775" spans="1:2" x14ac:dyDescent="0.2">
      <c r="A775" s="207"/>
      <c r="B775" s="209"/>
    </row>
    <row r="776" spans="1:2" x14ac:dyDescent="0.2">
      <c r="A776" s="207"/>
      <c r="B776" s="209"/>
    </row>
    <row r="777" spans="1:2" x14ac:dyDescent="0.2">
      <c r="A777" s="207"/>
      <c r="B777" s="209"/>
    </row>
    <row r="778" spans="1:2" x14ac:dyDescent="0.2">
      <c r="A778" s="207"/>
      <c r="B778" s="209"/>
    </row>
    <row r="779" spans="1:2" x14ac:dyDescent="0.2">
      <c r="A779" s="207"/>
      <c r="B779" s="209"/>
    </row>
    <row r="780" spans="1:2" x14ac:dyDescent="0.2">
      <c r="A780" s="207"/>
      <c r="B780" s="209"/>
    </row>
    <row r="781" spans="1:2" x14ac:dyDescent="0.2">
      <c r="A781" s="207"/>
      <c r="B781" s="209"/>
    </row>
    <row r="782" spans="1:2" x14ac:dyDescent="0.2">
      <c r="A782" s="207"/>
      <c r="B782" s="209"/>
    </row>
    <row r="783" spans="1:2" x14ac:dyDescent="0.2">
      <c r="A783" s="207"/>
      <c r="B783" s="209"/>
    </row>
    <row r="784" spans="1:2" x14ac:dyDescent="0.2">
      <c r="A784" s="207"/>
      <c r="B784" s="209"/>
    </row>
    <row r="785" spans="1:2" x14ac:dyDescent="0.2">
      <c r="A785" s="207"/>
      <c r="B785" s="209"/>
    </row>
    <row r="786" spans="1:2" x14ac:dyDescent="0.2">
      <c r="A786" s="207"/>
      <c r="B786" s="209"/>
    </row>
    <row r="787" spans="1:2" x14ac:dyDescent="0.2">
      <c r="A787" s="207"/>
      <c r="B787" s="209"/>
    </row>
    <row r="788" spans="1:2" x14ac:dyDescent="0.2">
      <c r="A788" s="207"/>
      <c r="B788" s="209"/>
    </row>
    <row r="789" spans="1:2" x14ac:dyDescent="0.2">
      <c r="A789" s="207"/>
      <c r="B789" s="209"/>
    </row>
    <row r="790" spans="1:2" x14ac:dyDescent="0.2">
      <c r="A790" s="207"/>
      <c r="B790" s="209"/>
    </row>
    <row r="791" spans="1:2" x14ac:dyDescent="0.2">
      <c r="A791" s="207"/>
      <c r="B791" s="209"/>
    </row>
    <row r="792" spans="1:2" x14ac:dyDescent="0.2">
      <c r="A792" s="207"/>
      <c r="B792" s="209"/>
    </row>
    <row r="793" spans="1:2" x14ac:dyDescent="0.2">
      <c r="A793" s="207"/>
      <c r="B793" s="209"/>
    </row>
    <row r="794" spans="1:2" x14ac:dyDescent="0.2">
      <c r="A794" s="207"/>
      <c r="B794" s="209"/>
    </row>
    <row r="795" spans="1:2" x14ac:dyDescent="0.2">
      <c r="A795" s="207"/>
      <c r="B795" s="209"/>
    </row>
    <row r="796" spans="1:2" x14ac:dyDescent="0.2">
      <c r="A796" s="207"/>
      <c r="B796" s="209"/>
    </row>
    <row r="797" spans="1:2" x14ac:dyDescent="0.2">
      <c r="A797" s="207"/>
      <c r="B797" s="209"/>
    </row>
    <row r="798" spans="1:2" x14ac:dyDescent="0.2">
      <c r="A798" s="207"/>
      <c r="B798" s="209"/>
    </row>
    <row r="799" spans="1:2" x14ac:dyDescent="0.2">
      <c r="A799" s="207"/>
      <c r="B799" s="209"/>
    </row>
    <row r="800" spans="1:2" x14ac:dyDescent="0.2">
      <c r="A800" s="207"/>
      <c r="B800" s="209"/>
    </row>
    <row r="801" spans="1:2" x14ac:dyDescent="0.2">
      <c r="A801" s="207"/>
      <c r="B801" s="209"/>
    </row>
    <row r="802" spans="1:2" x14ac:dyDescent="0.2">
      <c r="A802" s="207"/>
      <c r="B802" s="209"/>
    </row>
    <row r="803" spans="1:2" x14ac:dyDescent="0.2">
      <c r="A803" s="207"/>
      <c r="B803" s="209"/>
    </row>
    <row r="804" spans="1:2" x14ac:dyDescent="0.2">
      <c r="A804" s="207"/>
      <c r="B804" s="209"/>
    </row>
    <row r="805" spans="1:2" x14ac:dyDescent="0.2">
      <c r="A805" s="207"/>
      <c r="B805" s="209"/>
    </row>
    <row r="806" spans="1:2" x14ac:dyDescent="0.2">
      <c r="A806" s="207"/>
      <c r="B806" s="209"/>
    </row>
    <row r="807" spans="1:2" x14ac:dyDescent="0.2">
      <c r="A807" s="207"/>
      <c r="B807" s="209"/>
    </row>
    <row r="808" spans="1:2" x14ac:dyDescent="0.2">
      <c r="A808" s="207"/>
      <c r="B808" s="209"/>
    </row>
    <row r="809" spans="1:2" x14ac:dyDescent="0.2">
      <c r="A809" s="207"/>
      <c r="B809" s="209"/>
    </row>
    <row r="810" spans="1:2" x14ac:dyDescent="0.2">
      <c r="A810" s="207"/>
      <c r="B810" s="209"/>
    </row>
    <row r="811" spans="1:2" x14ac:dyDescent="0.2">
      <c r="A811" s="207"/>
      <c r="B811" s="209"/>
    </row>
    <row r="812" spans="1:2" x14ac:dyDescent="0.2">
      <c r="A812" s="207"/>
      <c r="B812" s="209"/>
    </row>
    <row r="813" spans="1:2" x14ac:dyDescent="0.2">
      <c r="A813" s="207"/>
      <c r="B813" s="209"/>
    </row>
    <row r="814" spans="1:2" x14ac:dyDescent="0.2">
      <c r="A814" s="207"/>
      <c r="B814" s="209"/>
    </row>
    <row r="815" spans="1:2" x14ac:dyDescent="0.2">
      <c r="A815" s="207"/>
      <c r="B815" s="209"/>
    </row>
    <row r="816" spans="1:2" x14ac:dyDescent="0.2">
      <c r="A816" s="207"/>
      <c r="B816" s="209"/>
    </row>
    <row r="817" spans="1:2" x14ac:dyDescent="0.2">
      <c r="A817" s="207"/>
      <c r="B817" s="209"/>
    </row>
    <row r="818" spans="1:2" x14ac:dyDescent="0.2">
      <c r="A818" s="207"/>
      <c r="B818" s="209"/>
    </row>
    <row r="819" spans="1:2" x14ac:dyDescent="0.2">
      <c r="A819" s="207"/>
      <c r="B819" s="209"/>
    </row>
    <row r="820" spans="1:2" x14ac:dyDescent="0.2">
      <c r="A820" s="207"/>
      <c r="B820" s="209"/>
    </row>
    <row r="821" spans="1:2" x14ac:dyDescent="0.2">
      <c r="A821" s="207"/>
      <c r="B821" s="209"/>
    </row>
    <row r="822" spans="1:2" x14ac:dyDescent="0.2">
      <c r="A822" s="207"/>
      <c r="B822" s="209"/>
    </row>
    <row r="823" spans="1:2" x14ac:dyDescent="0.2">
      <c r="A823" s="207"/>
      <c r="B823" s="209"/>
    </row>
    <row r="824" spans="1:2" x14ac:dyDescent="0.2">
      <c r="A824" s="207"/>
      <c r="B824" s="209"/>
    </row>
    <row r="825" spans="1:2" x14ac:dyDescent="0.2">
      <c r="A825" s="207"/>
      <c r="B825" s="209"/>
    </row>
    <row r="826" spans="1:2" x14ac:dyDescent="0.2">
      <c r="A826" s="207"/>
      <c r="B826" s="209"/>
    </row>
    <row r="827" spans="1:2" x14ac:dyDescent="0.2">
      <c r="A827" s="207"/>
      <c r="B827" s="209"/>
    </row>
    <row r="828" spans="1:2" x14ac:dyDescent="0.2">
      <c r="A828" s="207"/>
      <c r="B828" s="209"/>
    </row>
    <row r="829" spans="1:2" x14ac:dyDescent="0.2">
      <c r="A829" s="207"/>
      <c r="B829" s="209"/>
    </row>
    <row r="830" spans="1:2" x14ac:dyDescent="0.2">
      <c r="A830" s="207"/>
      <c r="B830" s="209"/>
    </row>
    <row r="831" spans="1:2" x14ac:dyDescent="0.2">
      <c r="A831" s="207"/>
      <c r="B831" s="209"/>
    </row>
    <row r="832" spans="1:2" x14ac:dyDescent="0.2">
      <c r="A832" s="207"/>
      <c r="B832" s="209"/>
    </row>
    <row r="833" spans="1:2" x14ac:dyDescent="0.2">
      <c r="A833" s="207"/>
      <c r="B833" s="209"/>
    </row>
    <row r="834" spans="1:2" x14ac:dyDescent="0.2">
      <c r="A834" s="207"/>
      <c r="B834" s="209"/>
    </row>
    <row r="835" spans="1:2" x14ac:dyDescent="0.2">
      <c r="A835" s="207"/>
      <c r="B835" s="209"/>
    </row>
    <row r="836" spans="1:2" x14ac:dyDescent="0.2">
      <c r="A836" s="207"/>
      <c r="B836" s="209"/>
    </row>
    <row r="837" spans="1:2" x14ac:dyDescent="0.2">
      <c r="A837" s="207"/>
      <c r="B837" s="209"/>
    </row>
    <row r="838" spans="1:2" x14ac:dyDescent="0.2">
      <c r="A838" s="207"/>
      <c r="B838" s="209"/>
    </row>
    <row r="839" spans="1:2" x14ac:dyDescent="0.2">
      <c r="A839" s="207"/>
      <c r="B839" s="209"/>
    </row>
    <row r="840" spans="1:2" x14ac:dyDescent="0.2">
      <c r="A840" s="207"/>
      <c r="B840" s="209"/>
    </row>
    <row r="841" spans="1:2" x14ac:dyDescent="0.2">
      <c r="A841" s="207"/>
      <c r="B841" s="209"/>
    </row>
    <row r="842" spans="1:2" x14ac:dyDescent="0.2">
      <c r="A842" s="207"/>
      <c r="B842" s="209"/>
    </row>
    <row r="843" spans="1:2" x14ac:dyDescent="0.2">
      <c r="A843" s="207"/>
      <c r="B843" s="209"/>
    </row>
    <row r="844" spans="1:2" x14ac:dyDescent="0.2">
      <c r="A844" s="207"/>
      <c r="B844" s="209"/>
    </row>
    <row r="845" spans="1:2" x14ac:dyDescent="0.2">
      <c r="A845" s="207"/>
      <c r="B845" s="209"/>
    </row>
    <row r="846" spans="1:2" x14ac:dyDescent="0.2">
      <c r="A846" s="207"/>
      <c r="B846" s="209"/>
    </row>
    <row r="847" spans="1:2" x14ac:dyDescent="0.2">
      <c r="A847" s="207"/>
      <c r="B847" s="196"/>
    </row>
    <row r="848" spans="1:2" x14ac:dyDescent="0.2">
      <c r="A848" s="207"/>
      <c r="B848" s="209"/>
    </row>
    <row r="849" spans="1:2" x14ac:dyDescent="0.2">
      <c r="A849" s="207"/>
      <c r="B849" s="209"/>
    </row>
    <row r="850" spans="1:2" x14ac:dyDescent="0.2">
      <c r="A850" s="207"/>
      <c r="B850" s="209"/>
    </row>
    <row r="851" spans="1:2" x14ac:dyDescent="0.2">
      <c r="A851" s="207"/>
      <c r="B851" s="196"/>
    </row>
    <row r="852" spans="1:2" x14ac:dyDescent="0.2">
      <c r="A852" s="207"/>
      <c r="B852" s="209"/>
    </row>
    <row r="853" spans="1:2" x14ac:dyDescent="0.2">
      <c r="A853" s="207"/>
      <c r="B853" s="209"/>
    </row>
    <row r="854" spans="1:2" x14ac:dyDescent="0.2">
      <c r="A854" s="207"/>
      <c r="B854" s="209"/>
    </row>
    <row r="855" spans="1:2" x14ac:dyDescent="0.2">
      <c r="A855" s="207"/>
      <c r="B855" s="209"/>
    </row>
    <row r="856" spans="1:2" x14ac:dyDescent="0.2">
      <c r="A856" s="207"/>
      <c r="B856" s="209"/>
    </row>
    <row r="857" spans="1:2" x14ac:dyDescent="0.2">
      <c r="A857" s="207"/>
      <c r="B857" s="209"/>
    </row>
    <row r="858" spans="1:2" x14ac:dyDescent="0.2">
      <c r="A858" s="207"/>
      <c r="B858" s="209"/>
    </row>
    <row r="859" spans="1:2" x14ac:dyDescent="0.2">
      <c r="A859" s="207"/>
      <c r="B859" s="209"/>
    </row>
    <row r="860" spans="1:2" x14ac:dyDescent="0.2">
      <c r="A860" s="207"/>
      <c r="B860" s="209"/>
    </row>
    <row r="861" spans="1:2" x14ac:dyDescent="0.2">
      <c r="A861" s="207"/>
      <c r="B861" s="209"/>
    </row>
    <row r="862" spans="1:2" x14ac:dyDescent="0.2">
      <c r="A862" s="207"/>
      <c r="B862" s="209"/>
    </row>
    <row r="863" spans="1:2" x14ac:dyDescent="0.2">
      <c r="A863" s="207"/>
      <c r="B863" s="209"/>
    </row>
    <row r="864" spans="1:2" x14ac:dyDescent="0.2">
      <c r="A864" s="207"/>
      <c r="B864" s="209"/>
    </row>
    <row r="865" spans="1:2" x14ac:dyDescent="0.2">
      <c r="A865" s="207"/>
      <c r="B865" s="209"/>
    </row>
    <row r="866" spans="1:2" x14ac:dyDescent="0.2">
      <c r="A866" s="207"/>
      <c r="B866" s="209"/>
    </row>
    <row r="867" spans="1:2" x14ac:dyDescent="0.2">
      <c r="A867" s="207"/>
      <c r="B867" s="209"/>
    </row>
    <row r="868" spans="1:2" x14ac:dyDescent="0.2">
      <c r="A868" s="207"/>
      <c r="B868" s="209"/>
    </row>
    <row r="869" spans="1:2" x14ac:dyDescent="0.2">
      <c r="A869" s="207"/>
      <c r="B869" s="209"/>
    </row>
    <row r="870" spans="1:2" x14ac:dyDescent="0.2">
      <c r="A870" s="207"/>
      <c r="B870" s="209"/>
    </row>
    <row r="871" spans="1:2" x14ac:dyDescent="0.2">
      <c r="A871" s="207"/>
      <c r="B871" s="209"/>
    </row>
    <row r="872" spans="1:2" x14ac:dyDescent="0.2">
      <c r="A872" s="207"/>
      <c r="B872" s="209"/>
    </row>
    <row r="873" spans="1:2" x14ac:dyDescent="0.2">
      <c r="A873" s="207"/>
      <c r="B873" s="209"/>
    </row>
    <row r="874" spans="1:2" x14ac:dyDescent="0.2">
      <c r="A874" s="207"/>
      <c r="B874" s="209"/>
    </row>
    <row r="875" spans="1:2" x14ac:dyDescent="0.2">
      <c r="A875" s="207"/>
      <c r="B875" s="209"/>
    </row>
    <row r="876" spans="1:2" x14ac:dyDescent="0.2">
      <c r="A876" s="207"/>
      <c r="B876" s="209"/>
    </row>
    <row r="877" spans="1:2" x14ac:dyDescent="0.2">
      <c r="A877" s="207"/>
      <c r="B877" s="209"/>
    </row>
    <row r="878" spans="1:2" x14ac:dyDescent="0.2">
      <c r="A878" s="207"/>
      <c r="B878" s="209"/>
    </row>
    <row r="879" spans="1:2" x14ac:dyDescent="0.2">
      <c r="A879" s="207"/>
      <c r="B879" s="209"/>
    </row>
    <row r="880" spans="1:2" x14ac:dyDescent="0.2">
      <c r="A880" s="207"/>
      <c r="B880" s="209"/>
    </row>
    <row r="881" spans="1:2" x14ac:dyDescent="0.2">
      <c r="A881" s="207"/>
      <c r="B881" s="209"/>
    </row>
    <row r="882" spans="1:2" x14ac:dyDescent="0.2">
      <c r="A882" s="207"/>
      <c r="B882" s="209"/>
    </row>
    <row r="883" spans="1:2" x14ac:dyDescent="0.2">
      <c r="A883" s="207"/>
      <c r="B883" s="209"/>
    </row>
    <row r="884" spans="1:2" x14ac:dyDescent="0.2">
      <c r="A884" s="207"/>
      <c r="B884" s="209"/>
    </row>
    <row r="885" spans="1:2" x14ac:dyDescent="0.2">
      <c r="A885" s="207"/>
      <c r="B885" s="209"/>
    </row>
    <row r="886" spans="1:2" x14ac:dyDescent="0.2">
      <c r="A886" s="207"/>
      <c r="B886" s="209"/>
    </row>
    <row r="887" spans="1:2" x14ac:dyDescent="0.2">
      <c r="A887" s="207"/>
      <c r="B887" s="209"/>
    </row>
    <row r="888" spans="1:2" x14ac:dyDescent="0.2">
      <c r="A888" s="207"/>
      <c r="B888" s="209"/>
    </row>
    <row r="889" spans="1:2" x14ac:dyDescent="0.2">
      <c r="A889" s="207"/>
      <c r="B889" s="209"/>
    </row>
    <row r="890" spans="1:2" x14ac:dyDescent="0.2">
      <c r="A890" s="207"/>
      <c r="B890" s="209"/>
    </row>
    <row r="891" spans="1:2" x14ac:dyDescent="0.2">
      <c r="A891" s="207"/>
      <c r="B891" s="209"/>
    </row>
    <row r="892" spans="1:2" x14ac:dyDescent="0.2">
      <c r="A892" s="207"/>
      <c r="B892" s="209"/>
    </row>
    <row r="893" spans="1:2" x14ac:dyDescent="0.2">
      <c r="A893" s="207"/>
      <c r="B893" s="209"/>
    </row>
    <row r="894" spans="1:2" x14ac:dyDescent="0.2">
      <c r="A894" s="207"/>
      <c r="B894" s="209"/>
    </row>
    <row r="895" spans="1:2" x14ac:dyDescent="0.2">
      <c r="A895" s="207"/>
      <c r="B895" s="209"/>
    </row>
    <row r="896" spans="1:2" x14ac:dyDescent="0.2">
      <c r="A896" s="207"/>
      <c r="B896" s="209"/>
    </row>
    <row r="897" spans="1:2" x14ac:dyDescent="0.2">
      <c r="A897" s="207"/>
      <c r="B897" s="209"/>
    </row>
    <row r="898" spans="1:2" x14ac:dyDescent="0.2">
      <c r="A898" s="207"/>
      <c r="B898" s="209"/>
    </row>
    <row r="899" spans="1:2" x14ac:dyDescent="0.2">
      <c r="A899" s="207"/>
      <c r="B899" s="209"/>
    </row>
    <row r="900" spans="1:2" x14ac:dyDescent="0.2">
      <c r="A900" s="207"/>
      <c r="B900" s="209"/>
    </row>
    <row r="901" spans="1:2" x14ac:dyDescent="0.2">
      <c r="A901" s="207"/>
      <c r="B901" s="209"/>
    </row>
    <row r="902" spans="1:2" x14ac:dyDescent="0.2">
      <c r="A902" s="207"/>
      <c r="B902" s="209"/>
    </row>
    <row r="903" spans="1:2" x14ac:dyDescent="0.2">
      <c r="A903" s="207"/>
      <c r="B903" s="209"/>
    </row>
    <row r="904" spans="1:2" x14ac:dyDescent="0.2">
      <c r="A904" s="207"/>
      <c r="B904" s="209"/>
    </row>
    <row r="905" spans="1:2" x14ac:dyDescent="0.2">
      <c r="A905" s="207"/>
      <c r="B905" s="209"/>
    </row>
    <row r="906" spans="1:2" x14ac:dyDescent="0.2">
      <c r="A906" s="207"/>
      <c r="B906" s="209"/>
    </row>
    <row r="907" spans="1:2" x14ac:dyDescent="0.2">
      <c r="A907" s="207"/>
      <c r="B907" s="209"/>
    </row>
    <row r="908" spans="1:2" x14ac:dyDescent="0.2">
      <c r="A908" s="207"/>
      <c r="B908" s="209"/>
    </row>
    <row r="909" spans="1:2" x14ac:dyDescent="0.2">
      <c r="A909" s="207"/>
      <c r="B909" s="209"/>
    </row>
    <row r="910" spans="1:2" x14ac:dyDescent="0.2">
      <c r="A910" s="207"/>
      <c r="B910" s="209"/>
    </row>
    <row r="911" spans="1:2" x14ac:dyDescent="0.2">
      <c r="A911" s="207"/>
      <c r="B911" s="209"/>
    </row>
    <row r="912" spans="1:2" x14ac:dyDescent="0.2">
      <c r="A912" s="207"/>
      <c r="B912" s="209"/>
    </row>
    <row r="913" spans="1:2" x14ac:dyDescent="0.2">
      <c r="A913" s="207"/>
      <c r="B913" s="209"/>
    </row>
    <row r="914" spans="1:2" x14ac:dyDescent="0.2">
      <c r="A914" s="207"/>
      <c r="B914" s="209"/>
    </row>
    <row r="915" spans="1:2" x14ac:dyDescent="0.2">
      <c r="A915" s="207"/>
      <c r="B915" s="209"/>
    </row>
    <row r="916" spans="1:2" x14ac:dyDescent="0.2">
      <c r="A916" s="207"/>
      <c r="B916" s="209"/>
    </row>
    <row r="917" spans="1:2" x14ac:dyDescent="0.2">
      <c r="A917" s="207"/>
      <c r="B917" s="209"/>
    </row>
    <row r="918" spans="1:2" x14ac:dyDescent="0.2">
      <c r="A918" s="207"/>
      <c r="B918" s="209"/>
    </row>
    <row r="919" spans="1:2" x14ac:dyDescent="0.2">
      <c r="A919" s="207"/>
      <c r="B919" s="209"/>
    </row>
    <row r="920" spans="1:2" x14ac:dyDescent="0.2">
      <c r="A920" s="207"/>
      <c r="B920" s="209"/>
    </row>
    <row r="921" spans="1:2" x14ac:dyDescent="0.2">
      <c r="A921" s="207"/>
      <c r="B921" s="209"/>
    </row>
    <row r="922" spans="1:2" x14ac:dyDescent="0.2">
      <c r="A922" s="207"/>
      <c r="B922" s="209"/>
    </row>
    <row r="923" spans="1:2" x14ac:dyDescent="0.2">
      <c r="A923" s="207"/>
      <c r="B923" s="209"/>
    </row>
    <row r="924" spans="1:2" x14ac:dyDescent="0.2">
      <c r="A924" s="207"/>
      <c r="B924" s="209"/>
    </row>
    <row r="925" spans="1:2" x14ac:dyDescent="0.2">
      <c r="A925" s="207"/>
      <c r="B925" s="209"/>
    </row>
    <row r="926" spans="1:2" x14ac:dyDescent="0.2">
      <c r="A926" s="207"/>
      <c r="B926" s="209"/>
    </row>
    <row r="927" spans="1:2" x14ac:dyDescent="0.2">
      <c r="A927" s="207"/>
      <c r="B927" s="209"/>
    </row>
    <row r="928" spans="1:2" x14ac:dyDescent="0.2">
      <c r="A928" s="207"/>
      <c r="B928" s="209"/>
    </row>
    <row r="929" spans="1:2" x14ac:dyDescent="0.2">
      <c r="A929" s="207"/>
      <c r="B929" s="209"/>
    </row>
    <row r="930" spans="1:2" x14ac:dyDescent="0.2">
      <c r="A930" s="207"/>
      <c r="B930" s="209"/>
    </row>
    <row r="931" spans="1:2" x14ac:dyDescent="0.2">
      <c r="A931" s="207"/>
      <c r="B931" s="209"/>
    </row>
    <row r="932" spans="1:2" x14ac:dyDescent="0.2">
      <c r="A932" s="207"/>
      <c r="B932" s="209"/>
    </row>
    <row r="933" spans="1:2" x14ac:dyDescent="0.2">
      <c r="A933" s="207"/>
      <c r="B933" s="209"/>
    </row>
    <row r="934" spans="1:2" x14ac:dyDescent="0.2">
      <c r="A934" s="207"/>
      <c r="B934" s="209"/>
    </row>
    <row r="935" spans="1:2" x14ac:dyDescent="0.2">
      <c r="A935" s="207"/>
      <c r="B935" s="209"/>
    </row>
    <row r="936" spans="1:2" x14ac:dyDescent="0.2">
      <c r="A936" s="207"/>
      <c r="B936" s="209"/>
    </row>
    <row r="937" spans="1:2" x14ac:dyDescent="0.2">
      <c r="A937" s="207"/>
      <c r="B937" s="209"/>
    </row>
    <row r="938" spans="1:2" x14ac:dyDescent="0.2">
      <c r="A938" s="207"/>
      <c r="B938" s="196"/>
    </row>
    <row r="939" spans="1:2" x14ac:dyDescent="0.2">
      <c r="A939" s="207"/>
      <c r="B939" s="209"/>
    </row>
    <row r="940" spans="1:2" x14ac:dyDescent="0.2">
      <c r="A940" s="207"/>
      <c r="B940" s="209"/>
    </row>
    <row r="941" spans="1:2" x14ac:dyDescent="0.2">
      <c r="A941" s="207"/>
      <c r="B941" s="209"/>
    </row>
    <row r="942" spans="1:2" x14ac:dyDescent="0.2">
      <c r="B942" s="196"/>
    </row>
    <row r="943" spans="1:2" x14ac:dyDescent="0.2">
      <c r="A943" s="207"/>
      <c r="B943" s="209"/>
    </row>
    <row r="944" spans="1:2" x14ac:dyDescent="0.2">
      <c r="B944" s="209"/>
    </row>
    <row r="945" spans="1:2" x14ac:dyDescent="0.2">
      <c r="A945" s="207"/>
      <c r="B945" s="209"/>
    </row>
    <row r="946" spans="1:2" x14ac:dyDescent="0.2">
      <c r="A946" s="207"/>
      <c r="B946" s="209"/>
    </row>
    <row r="947" spans="1:2" x14ac:dyDescent="0.2">
      <c r="A947" s="207"/>
      <c r="B947" s="209"/>
    </row>
    <row r="948" spans="1:2" x14ac:dyDescent="0.2">
      <c r="A948" s="207"/>
      <c r="B948" s="209"/>
    </row>
    <row r="949" spans="1:2" x14ac:dyDescent="0.2">
      <c r="A949" s="207"/>
      <c r="B949" s="209"/>
    </row>
    <row r="950" spans="1:2" x14ac:dyDescent="0.2">
      <c r="A950" s="207"/>
      <c r="B950" s="209"/>
    </row>
    <row r="951" spans="1:2" x14ac:dyDescent="0.2">
      <c r="A951" s="207"/>
      <c r="B951" s="209"/>
    </row>
    <row r="952" spans="1:2" x14ac:dyDescent="0.2">
      <c r="A952" s="207"/>
      <c r="B952" s="209"/>
    </row>
    <row r="953" spans="1:2" x14ac:dyDescent="0.2">
      <c r="A953" s="207"/>
      <c r="B953" s="209"/>
    </row>
    <row r="954" spans="1:2" x14ac:dyDescent="0.2">
      <c r="A954" s="207"/>
      <c r="B954" s="209"/>
    </row>
    <row r="955" spans="1:2" x14ac:dyDescent="0.2">
      <c r="A955" s="207"/>
      <c r="B955" s="209"/>
    </row>
    <row r="956" spans="1:2" x14ac:dyDescent="0.2">
      <c r="A956" s="207"/>
      <c r="B956" s="209"/>
    </row>
    <row r="957" spans="1:2" x14ac:dyDescent="0.2">
      <c r="A957" s="207"/>
      <c r="B957" s="209"/>
    </row>
    <row r="958" spans="1:2" x14ac:dyDescent="0.2">
      <c r="A958" s="207"/>
      <c r="B958" s="209"/>
    </row>
    <row r="959" spans="1:2" x14ac:dyDescent="0.2">
      <c r="A959" s="207"/>
      <c r="B959" s="209"/>
    </row>
    <row r="960" spans="1:2" x14ac:dyDescent="0.2">
      <c r="A960" s="207"/>
      <c r="B960" s="209"/>
    </row>
    <row r="961" spans="1:2" x14ac:dyDescent="0.2">
      <c r="A961" s="207"/>
      <c r="B961" s="209"/>
    </row>
    <row r="962" spans="1:2" x14ac:dyDescent="0.2">
      <c r="A962" s="207"/>
      <c r="B962" s="209"/>
    </row>
    <row r="963" spans="1:2" x14ac:dyDescent="0.2">
      <c r="A963" s="207"/>
      <c r="B963" s="209"/>
    </row>
    <row r="964" spans="1:2" x14ac:dyDescent="0.2">
      <c r="A964" s="207"/>
      <c r="B964" s="209"/>
    </row>
    <row r="965" spans="1:2" x14ac:dyDescent="0.2">
      <c r="A965" s="207"/>
      <c r="B965" s="209"/>
    </row>
    <row r="966" spans="1:2" x14ac:dyDescent="0.2">
      <c r="A966" s="207"/>
      <c r="B966" s="209"/>
    </row>
    <row r="967" spans="1:2" x14ac:dyDescent="0.2">
      <c r="A967" s="207"/>
      <c r="B967" s="209"/>
    </row>
    <row r="968" spans="1:2" x14ac:dyDescent="0.2">
      <c r="A968" s="207"/>
      <c r="B968" s="209"/>
    </row>
    <row r="969" spans="1:2" x14ac:dyDescent="0.2">
      <c r="A969" s="207"/>
      <c r="B969" s="209"/>
    </row>
    <row r="970" spans="1:2" x14ac:dyDescent="0.2">
      <c r="A970" s="207"/>
      <c r="B970" s="209"/>
    </row>
    <row r="971" spans="1:2" x14ac:dyDescent="0.2">
      <c r="A971" s="207"/>
      <c r="B971" s="209"/>
    </row>
    <row r="972" spans="1:2" x14ac:dyDescent="0.2">
      <c r="A972" s="207"/>
      <c r="B972" s="209"/>
    </row>
    <row r="973" spans="1:2" x14ac:dyDescent="0.2">
      <c r="A973" s="207"/>
      <c r="B973" s="209"/>
    </row>
    <row r="974" spans="1:2" x14ac:dyDescent="0.2">
      <c r="A974" s="207"/>
      <c r="B974" s="209"/>
    </row>
    <row r="975" spans="1:2" x14ac:dyDescent="0.2">
      <c r="A975" s="207"/>
      <c r="B975" s="209"/>
    </row>
    <row r="976" spans="1:2" x14ac:dyDescent="0.2">
      <c r="A976" s="207"/>
      <c r="B976" s="209"/>
    </row>
    <row r="977" spans="1:2" x14ac:dyDescent="0.2">
      <c r="A977" s="207"/>
      <c r="B977" s="209"/>
    </row>
    <row r="978" spans="1:2" x14ac:dyDescent="0.2">
      <c r="A978" s="207"/>
      <c r="B978" s="209"/>
    </row>
    <row r="979" spans="1:2" x14ac:dyDescent="0.2">
      <c r="A979" s="207"/>
      <c r="B979" s="209"/>
    </row>
    <row r="980" spans="1:2" x14ac:dyDescent="0.2">
      <c r="A980" s="207"/>
      <c r="B980" s="209"/>
    </row>
    <row r="981" spans="1:2" x14ac:dyDescent="0.2">
      <c r="A981" s="207"/>
      <c r="B981" s="209"/>
    </row>
    <row r="982" spans="1:2" x14ac:dyDescent="0.2">
      <c r="A982" s="207"/>
      <c r="B982" s="209"/>
    </row>
    <row r="983" spans="1:2" x14ac:dyDescent="0.2">
      <c r="A983" s="207"/>
      <c r="B983" s="209"/>
    </row>
    <row r="984" spans="1:2" x14ac:dyDescent="0.2">
      <c r="A984" s="207"/>
      <c r="B984" s="209"/>
    </row>
    <row r="985" spans="1:2" x14ac:dyDescent="0.2">
      <c r="A985" s="207"/>
      <c r="B985" s="209"/>
    </row>
    <row r="986" spans="1:2" x14ac:dyDescent="0.2">
      <c r="A986" s="207"/>
      <c r="B986" s="209"/>
    </row>
    <row r="987" spans="1:2" x14ac:dyDescent="0.2">
      <c r="A987" s="207"/>
      <c r="B987" s="209"/>
    </row>
    <row r="988" spans="1:2" x14ac:dyDescent="0.2">
      <c r="A988" s="207"/>
      <c r="B988" s="209"/>
    </row>
    <row r="989" spans="1:2" x14ac:dyDescent="0.2">
      <c r="A989" s="207"/>
      <c r="B989" s="209"/>
    </row>
    <row r="990" spans="1:2" x14ac:dyDescent="0.2">
      <c r="A990" s="207"/>
      <c r="B990" s="209"/>
    </row>
    <row r="991" spans="1:2" x14ac:dyDescent="0.2">
      <c r="A991" s="207"/>
      <c r="B991" s="209"/>
    </row>
    <row r="992" spans="1:2" x14ac:dyDescent="0.2">
      <c r="A992" s="207"/>
      <c r="B992" s="209"/>
    </row>
    <row r="993" spans="1:2" x14ac:dyDescent="0.2">
      <c r="A993" s="207"/>
      <c r="B993" s="209"/>
    </row>
    <row r="994" spans="1:2" x14ac:dyDescent="0.2">
      <c r="A994" s="207"/>
      <c r="B994" s="209"/>
    </row>
    <row r="995" spans="1:2" x14ac:dyDescent="0.2">
      <c r="A995" s="207"/>
      <c r="B995" s="209"/>
    </row>
    <row r="996" spans="1:2" x14ac:dyDescent="0.2">
      <c r="A996" s="207"/>
      <c r="B996" s="209"/>
    </row>
    <row r="997" spans="1:2" x14ac:dyDescent="0.2">
      <c r="A997" s="207"/>
      <c r="B997" s="209"/>
    </row>
    <row r="998" spans="1:2" x14ac:dyDescent="0.2">
      <c r="A998" s="207"/>
      <c r="B998" s="209"/>
    </row>
    <row r="999" spans="1:2" x14ac:dyDescent="0.2">
      <c r="A999" s="207"/>
      <c r="B999" s="209"/>
    </row>
    <row r="1000" spans="1:2" x14ac:dyDescent="0.2">
      <c r="A1000" s="207"/>
      <c r="B1000" s="209"/>
    </row>
    <row r="1001" spans="1:2" x14ac:dyDescent="0.2">
      <c r="A1001" s="207"/>
      <c r="B1001" s="209"/>
    </row>
    <row r="1002" spans="1:2" x14ac:dyDescent="0.2">
      <c r="A1002" s="207"/>
      <c r="B1002" s="209"/>
    </row>
    <row r="1003" spans="1:2" x14ac:dyDescent="0.2">
      <c r="A1003" s="207"/>
      <c r="B1003" s="209"/>
    </row>
    <row r="1004" spans="1:2" x14ac:dyDescent="0.2">
      <c r="A1004" s="207"/>
      <c r="B1004" s="209"/>
    </row>
    <row r="1005" spans="1:2" x14ac:dyDescent="0.2">
      <c r="A1005" s="207"/>
      <c r="B1005" s="209"/>
    </row>
    <row r="1006" spans="1:2" x14ac:dyDescent="0.2">
      <c r="A1006" s="207"/>
      <c r="B1006" s="209"/>
    </row>
    <row r="1007" spans="1:2" x14ac:dyDescent="0.2">
      <c r="A1007" s="207"/>
      <c r="B1007" s="209"/>
    </row>
    <row r="1008" spans="1:2" x14ac:dyDescent="0.2">
      <c r="A1008" s="207"/>
      <c r="B1008" s="209"/>
    </row>
    <row r="1009" spans="1:2" x14ac:dyDescent="0.2">
      <c r="A1009" s="207"/>
      <c r="B1009" s="209"/>
    </row>
    <row r="1010" spans="1:2" x14ac:dyDescent="0.2">
      <c r="A1010" s="207"/>
      <c r="B1010" s="209"/>
    </row>
    <row r="1011" spans="1:2" x14ac:dyDescent="0.2">
      <c r="A1011" s="207"/>
      <c r="B1011" s="209"/>
    </row>
    <row r="1012" spans="1:2" x14ac:dyDescent="0.2">
      <c r="B1012" s="209"/>
    </row>
    <row r="1013" spans="1:2" x14ac:dyDescent="0.2">
      <c r="B1013" s="209"/>
    </row>
    <row r="1014" spans="1:2" x14ac:dyDescent="0.2">
      <c r="A1014" s="207"/>
      <c r="B1014" s="209"/>
    </row>
    <row r="1015" spans="1:2" x14ac:dyDescent="0.2">
      <c r="A1015" s="207"/>
      <c r="B1015" s="196"/>
    </row>
    <row r="1016" spans="1:2" x14ac:dyDescent="0.2">
      <c r="A1016" s="207"/>
      <c r="B1016" s="209"/>
    </row>
    <row r="1017" spans="1:2" x14ac:dyDescent="0.2">
      <c r="A1017" s="207"/>
      <c r="B1017" s="209"/>
    </row>
    <row r="1018" spans="1:2" x14ac:dyDescent="0.2">
      <c r="A1018" s="207"/>
      <c r="B1018" s="209"/>
    </row>
    <row r="1019" spans="1:2" x14ac:dyDescent="0.2">
      <c r="B1019" s="196"/>
    </row>
    <row r="1020" spans="1:2" x14ac:dyDescent="0.2">
      <c r="A1020" s="207"/>
      <c r="B1020" s="209"/>
    </row>
    <row r="1021" spans="1:2" x14ac:dyDescent="0.2">
      <c r="B1021" s="209"/>
    </row>
    <row r="1022" spans="1:2" x14ac:dyDescent="0.2">
      <c r="A1022" s="207"/>
      <c r="B1022" s="209"/>
    </row>
    <row r="1023" spans="1:2" x14ac:dyDescent="0.2">
      <c r="A1023" s="207"/>
      <c r="B1023" s="209"/>
    </row>
    <row r="1024" spans="1:2" x14ac:dyDescent="0.2">
      <c r="A1024" s="207"/>
      <c r="B1024" s="209"/>
    </row>
    <row r="1025" spans="1:2" x14ac:dyDescent="0.2">
      <c r="A1025" s="207"/>
      <c r="B1025" s="209"/>
    </row>
    <row r="1026" spans="1:2" x14ac:dyDescent="0.2">
      <c r="A1026" s="207"/>
      <c r="B1026" s="209"/>
    </row>
    <row r="1027" spans="1:2" x14ac:dyDescent="0.2">
      <c r="A1027" s="207"/>
      <c r="B1027" s="209"/>
    </row>
    <row r="1028" spans="1:2" x14ac:dyDescent="0.2">
      <c r="A1028" s="207"/>
      <c r="B1028" s="209"/>
    </row>
    <row r="1029" spans="1:2" x14ac:dyDescent="0.2">
      <c r="A1029" s="207"/>
      <c r="B1029" s="209"/>
    </row>
    <row r="1030" spans="1:2" x14ac:dyDescent="0.2">
      <c r="A1030" s="207"/>
      <c r="B1030" s="209"/>
    </row>
    <row r="1031" spans="1:2" x14ac:dyDescent="0.2">
      <c r="A1031" s="207"/>
      <c r="B1031" s="209"/>
    </row>
    <row r="1032" spans="1:2" x14ac:dyDescent="0.2">
      <c r="A1032" s="207"/>
      <c r="B1032" s="209"/>
    </row>
    <row r="1033" spans="1:2" x14ac:dyDescent="0.2">
      <c r="A1033" s="207"/>
      <c r="B1033" s="209"/>
    </row>
    <row r="1034" spans="1:2" x14ac:dyDescent="0.2">
      <c r="A1034" s="207"/>
      <c r="B1034" s="209"/>
    </row>
    <row r="1035" spans="1:2" x14ac:dyDescent="0.2">
      <c r="A1035" s="207"/>
      <c r="B1035" s="209"/>
    </row>
    <row r="1036" spans="1:2" x14ac:dyDescent="0.2">
      <c r="A1036" s="207"/>
      <c r="B1036" s="209"/>
    </row>
    <row r="1037" spans="1:2" x14ac:dyDescent="0.2">
      <c r="A1037" s="207"/>
      <c r="B1037" s="209"/>
    </row>
    <row r="1038" spans="1:2" x14ac:dyDescent="0.2">
      <c r="A1038" s="207"/>
      <c r="B1038" s="209"/>
    </row>
    <row r="1039" spans="1:2" x14ac:dyDescent="0.2">
      <c r="A1039" s="207"/>
      <c r="B1039" s="209"/>
    </row>
    <row r="1040" spans="1:2" x14ac:dyDescent="0.2">
      <c r="A1040" s="207"/>
      <c r="B1040" s="209"/>
    </row>
    <row r="1041" spans="1:2" x14ac:dyDescent="0.2">
      <c r="A1041" s="207"/>
      <c r="B1041" s="209"/>
    </row>
    <row r="1042" spans="1:2" x14ac:dyDescent="0.2">
      <c r="A1042" s="207"/>
      <c r="B1042" s="209"/>
    </row>
    <row r="1043" spans="1:2" x14ac:dyDescent="0.2">
      <c r="A1043" s="207"/>
      <c r="B1043" s="209"/>
    </row>
    <row r="1044" spans="1:2" x14ac:dyDescent="0.2">
      <c r="A1044" s="207"/>
      <c r="B1044" s="209"/>
    </row>
    <row r="1045" spans="1:2" x14ac:dyDescent="0.2">
      <c r="A1045" s="207"/>
      <c r="B1045" s="209"/>
    </row>
    <row r="1046" spans="1:2" x14ac:dyDescent="0.2">
      <c r="A1046" s="207"/>
      <c r="B1046" s="209"/>
    </row>
    <row r="1047" spans="1:2" x14ac:dyDescent="0.2">
      <c r="A1047" s="207"/>
      <c r="B1047" s="209"/>
    </row>
    <row r="1048" spans="1:2" x14ac:dyDescent="0.2">
      <c r="A1048" s="207"/>
      <c r="B1048" s="209"/>
    </row>
    <row r="1049" spans="1:2" x14ac:dyDescent="0.2">
      <c r="A1049" s="207"/>
      <c r="B1049" s="209"/>
    </row>
    <row r="1050" spans="1:2" x14ac:dyDescent="0.2">
      <c r="A1050" s="207"/>
      <c r="B1050" s="209"/>
    </row>
    <row r="1051" spans="1:2" x14ac:dyDescent="0.2">
      <c r="A1051" s="207"/>
      <c r="B1051" s="209"/>
    </row>
    <row r="1052" spans="1:2" x14ac:dyDescent="0.2">
      <c r="A1052" s="207"/>
      <c r="B1052" s="209"/>
    </row>
    <row r="1053" spans="1:2" x14ac:dyDescent="0.2">
      <c r="A1053" s="207"/>
      <c r="B1053" s="209"/>
    </row>
    <row r="1054" spans="1:2" x14ac:dyDescent="0.2">
      <c r="A1054" s="207"/>
      <c r="B1054" s="209"/>
    </row>
    <row r="1055" spans="1:2" x14ac:dyDescent="0.2">
      <c r="A1055" s="207"/>
      <c r="B1055" s="209"/>
    </row>
    <row r="1056" spans="1:2" x14ac:dyDescent="0.2">
      <c r="A1056" s="207"/>
      <c r="B1056" s="209"/>
    </row>
    <row r="1057" spans="1:2" x14ac:dyDescent="0.2">
      <c r="A1057" s="207"/>
      <c r="B1057" s="209"/>
    </row>
    <row r="1058" spans="1:2" x14ac:dyDescent="0.2">
      <c r="A1058" s="207"/>
      <c r="B1058" s="209"/>
    </row>
    <row r="1059" spans="1:2" x14ac:dyDescent="0.2">
      <c r="A1059" s="207"/>
      <c r="B1059" s="209"/>
    </row>
    <row r="1060" spans="1:2" x14ac:dyDescent="0.2">
      <c r="A1060" s="207"/>
      <c r="B1060" s="209"/>
    </row>
    <row r="1061" spans="1:2" x14ac:dyDescent="0.2">
      <c r="A1061" s="207"/>
      <c r="B1061" s="209"/>
    </row>
    <row r="1062" spans="1:2" x14ac:dyDescent="0.2">
      <c r="A1062" s="207"/>
      <c r="B1062" s="209"/>
    </row>
    <row r="1063" spans="1:2" x14ac:dyDescent="0.2">
      <c r="A1063" s="207"/>
      <c r="B1063" s="209"/>
    </row>
    <row r="1064" spans="1:2" x14ac:dyDescent="0.2">
      <c r="A1064" s="207"/>
      <c r="B1064" s="209"/>
    </row>
    <row r="1065" spans="1:2" x14ac:dyDescent="0.2">
      <c r="A1065" s="207"/>
      <c r="B1065" s="209"/>
    </row>
    <row r="1066" spans="1:2" x14ac:dyDescent="0.2">
      <c r="A1066" s="207"/>
      <c r="B1066" s="209"/>
    </row>
    <row r="1067" spans="1:2" x14ac:dyDescent="0.2">
      <c r="A1067" s="207"/>
      <c r="B1067" s="209"/>
    </row>
    <row r="1068" spans="1:2" x14ac:dyDescent="0.2">
      <c r="A1068" s="207"/>
      <c r="B1068" s="209"/>
    </row>
    <row r="1069" spans="1:2" x14ac:dyDescent="0.2">
      <c r="A1069" s="207"/>
      <c r="B1069" s="209"/>
    </row>
    <row r="1070" spans="1:2" x14ac:dyDescent="0.2">
      <c r="A1070" s="207"/>
      <c r="B1070" s="209"/>
    </row>
    <row r="1071" spans="1:2" x14ac:dyDescent="0.2">
      <c r="A1071" s="207"/>
      <c r="B1071" s="209"/>
    </row>
    <row r="1072" spans="1:2" x14ac:dyDescent="0.2">
      <c r="A1072" s="207"/>
      <c r="B1072" s="209"/>
    </row>
    <row r="1073" spans="1:2" x14ac:dyDescent="0.2">
      <c r="A1073" s="207"/>
      <c r="B1073" s="209"/>
    </row>
    <row r="1074" spans="1:2" x14ac:dyDescent="0.2">
      <c r="A1074" s="207"/>
      <c r="B1074" s="209"/>
    </row>
    <row r="1075" spans="1:2" x14ac:dyDescent="0.2">
      <c r="A1075" s="207"/>
      <c r="B1075" s="209"/>
    </row>
    <row r="1076" spans="1:2" x14ac:dyDescent="0.2">
      <c r="A1076" s="207"/>
      <c r="B1076" s="209"/>
    </row>
    <row r="1077" spans="1:2" x14ac:dyDescent="0.2">
      <c r="A1077" s="207"/>
      <c r="B1077" s="209"/>
    </row>
    <row r="1078" spans="1:2" x14ac:dyDescent="0.2">
      <c r="A1078" s="207"/>
      <c r="B1078" s="209"/>
    </row>
    <row r="1079" spans="1:2" x14ac:dyDescent="0.2">
      <c r="A1079" s="207"/>
      <c r="B1079" s="209"/>
    </row>
    <row r="1080" spans="1:2" x14ac:dyDescent="0.2">
      <c r="A1080" s="207"/>
      <c r="B1080" s="209"/>
    </row>
    <row r="1081" spans="1:2" x14ac:dyDescent="0.2">
      <c r="A1081" s="207"/>
      <c r="B1081" s="209"/>
    </row>
    <row r="1082" spans="1:2" x14ac:dyDescent="0.2">
      <c r="A1082" s="207"/>
      <c r="B1082" s="209"/>
    </row>
    <row r="1083" spans="1:2" x14ac:dyDescent="0.2">
      <c r="A1083" s="207"/>
      <c r="B1083" s="209"/>
    </row>
    <row r="1084" spans="1:2" x14ac:dyDescent="0.2">
      <c r="A1084" s="207"/>
      <c r="B1084" s="209"/>
    </row>
    <row r="1085" spans="1:2" x14ac:dyDescent="0.2">
      <c r="A1085" s="207"/>
      <c r="B1085" s="209"/>
    </row>
    <row r="1086" spans="1:2" x14ac:dyDescent="0.2">
      <c r="A1086" s="207"/>
      <c r="B1086" s="209"/>
    </row>
    <row r="1087" spans="1:2" x14ac:dyDescent="0.2">
      <c r="A1087" s="207"/>
      <c r="B1087" s="209"/>
    </row>
    <row r="1088" spans="1:2" x14ac:dyDescent="0.2">
      <c r="A1088" s="207"/>
      <c r="B1088" s="209"/>
    </row>
    <row r="1089" spans="1:2" x14ac:dyDescent="0.2">
      <c r="A1089" s="207"/>
      <c r="B1089" s="209"/>
    </row>
    <row r="1090" spans="1:2" x14ac:dyDescent="0.2">
      <c r="A1090" s="207"/>
      <c r="B1090" s="209"/>
    </row>
    <row r="1091" spans="1:2" x14ac:dyDescent="0.2">
      <c r="A1091" s="207"/>
      <c r="B1091" s="209"/>
    </row>
    <row r="1092" spans="1:2" x14ac:dyDescent="0.2">
      <c r="A1092" s="207"/>
      <c r="B1092" s="209"/>
    </row>
    <row r="1093" spans="1:2" x14ac:dyDescent="0.2">
      <c r="A1093" s="207"/>
      <c r="B1093" s="209"/>
    </row>
    <row r="1094" spans="1:2" x14ac:dyDescent="0.2">
      <c r="A1094" s="207"/>
      <c r="B1094" s="209"/>
    </row>
    <row r="1095" spans="1:2" x14ac:dyDescent="0.2">
      <c r="A1095" s="207"/>
      <c r="B1095" s="209"/>
    </row>
    <row r="1096" spans="1:2" x14ac:dyDescent="0.2">
      <c r="A1096" s="207"/>
      <c r="B1096" s="196"/>
    </row>
    <row r="1097" spans="1:2" x14ac:dyDescent="0.2">
      <c r="A1097" s="207"/>
      <c r="B1097" s="209"/>
    </row>
    <row r="1098" spans="1:2" x14ac:dyDescent="0.2">
      <c r="A1098" s="207"/>
      <c r="B1098" s="209"/>
    </row>
    <row r="1099" spans="1:2" x14ac:dyDescent="0.2">
      <c r="A1099" s="207"/>
      <c r="B1099" s="209"/>
    </row>
    <row r="1100" spans="1:2" x14ac:dyDescent="0.2">
      <c r="A1100" s="207"/>
      <c r="B1100" s="209"/>
    </row>
    <row r="1101" spans="1:2" x14ac:dyDescent="0.2">
      <c r="A1101" s="207"/>
      <c r="B1101" s="209"/>
    </row>
    <row r="1102" spans="1:2" x14ac:dyDescent="0.2">
      <c r="A1102" s="207"/>
      <c r="B1102" s="209"/>
    </row>
    <row r="1103" spans="1:2" x14ac:dyDescent="0.2">
      <c r="A1103" s="207"/>
      <c r="B1103" s="209"/>
    </row>
    <row r="1104" spans="1:2" x14ac:dyDescent="0.2">
      <c r="A1104" s="207"/>
      <c r="B1104" s="209"/>
    </row>
    <row r="1105" spans="1:2" x14ac:dyDescent="0.2">
      <c r="A1105" s="207"/>
      <c r="B1105" s="209"/>
    </row>
    <row r="1106" spans="1:2" x14ac:dyDescent="0.2">
      <c r="A1106" s="207"/>
      <c r="B1106" s="209"/>
    </row>
    <row r="1107" spans="1:2" x14ac:dyDescent="0.2">
      <c r="A1107" s="207"/>
      <c r="B1107" s="209"/>
    </row>
    <row r="1108" spans="1:2" x14ac:dyDescent="0.2">
      <c r="A1108" s="207"/>
      <c r="B1108" s="209"/>
    </row>
    <row r="1109" spans="1:2" x14ac:dyDescent="0.2">
      <c r="A1109" s="207"/>
      <c r="B1109" s="209"/>
    </row>
    <row r="1110" spans="1:2" x14ac:dyDescent="0.2">
      <c r="A1110" s="207"/>
      <c r="B1110" s="209"/>
    </row>
    <row r="1111" spans="1:2" x14ac:dyDescent="0.2">
      <c r="A1111" s="207"/>
      <c r="B1111" s="209"/>
    </row>
    <row r="1112" spans="1:2" x14ac:dyDescent="0.2">
      <c r="A1112" s="207"/>
      <c r="B1112" s="209"/>
    </row>
    <row r="1113" spans="1:2" x14ac:dyDescent="0.2">
      <c r="A1113" s="207"/>
      <c r="B1113" s="209"/>
    </row>
    <row r="1114" spans="1:2" x14ac:dyDescent="0.2">
      <c r="A1114" s="207"/>
      <c r="B1114" s="209"/>
    </row>
    <row r="1115" spans="1:2" x14ac:dyDescent="0.2">
      <c r="A1115" s="207"/>
      <c r="B1115" s="209"/>
    </row>
    <row r="1116" spans="1:2" x14ac:dyDescent="0.2">
      <c r="A1116" s="207"/>
      <c r="B1116" s="209"/>
    </row>
    <row r="1117" spans="1:2" x14ac:dyDescent="0.2">
      <c r="A1117" s="207"/>
      <c r="B1117" s="209"/>
    </row>
    <row r="1118" spans="1:2" x14ac:dyDescent="0.2">
      <c r="A1118" s="207"/>
      <c r="B1118" s="209"/>
    </row>
    <row r="1119" spans="1:2" x14ac:dyDescent="0.2">
      <c r="A1119" s="207"/>
      <c r="B1119" s="209"/>
    </row>
    <row r="1120" spans="1:2" x14ac:dyDescent="0.2">
      <c r="A1120" s="207"/>
      <c r="B1120" s="209"/>
    </row>
    <row r="1121" spans="1:2" x14ac:dyDescent="0.2">
      <c r="A1121" s="207"/>
      <c r="B1121" s="196"/>
    </row>
    <row r="1122" spans="1:2" x14ac:dyDescent="0.2">
      <c r="A1122" s="207"/>
      <c r="B1122" s="209"/>
    </row>
    <row r="1123" spans="1:2" x14ac:dyDescent="0.2">
      <c r="A1123" s="207"/>
      <c r="B1123" s="209"/>
    </row>
    <row r="1124" spans="1:2" x14ac:dyDescent="0.2">
      <c r="A1124" s="207"/>
      <c r="B1124" s="209"/>
    </row>
    <row r="1125" spans="1:2" x14ac:dyDescent="0.2">
      <c r="A1125" s="207"/>
      <c r="B1125" s="196"/>
    </row>
    <row r="1126" spans="1:2" x14ac:dyDescent="0.2">
      <c r="B1126" s="209"/>
    </row>
    <row r="1127" spans="1:2" x14ac:dyDescent="0.2">
      <c r="A1127" s="207"/>
      <c r="B1127" s="209"/>
    </row>
    <row r="1128" spans="1:2" x14ac:dyDescent="0.2">
      <c r="A1128" s="207"/>
      <c r="B1128" s="209"/>
    </row>
    <row r="1129" spans="1:2" x14ac:dyDescent="0.2">
      <c r="A1129" s="207"/>
      <c r="B1129" s="209"/>
    </row>
    <row r="1130" spans="1:2" x14ac:dyDescent="0.2">
      <c r="A1130" s="207"/>
      <c r="B1130" s="209"/>
    </row>
    <row r="1131" spans="1:2" x14ac:dyDescent="0.2">
      <c r="A1131" s="207"/>
      <c r="B1131" s="209"/>
    </row>
    <row r="1132" spans="1:2" x14ac:dyDescent="0.2">
      <c r="A1132" s="207"/>
      <c r="B1132" s="209"/>
    </row>
    <row r="1133" spans="1:2" x14ac:dyDescent="0.2">
      <c r="A1133" s="207"/>
      <c r="B1133" s="209"/>
    </row>
    <row r="1134" spans="1:2" x14ac:dyDescent="0.2">
      <c r="A1134" s="207"/>
      <c r="B1134" s="209"/>
    </row>
    <row r="1135" spans="1:2" x14ac:dyDescent="0.2">
      <c r="A1135" s="207"/>
      <c r="B1135" s="209"/>
    </row>
    <row r="1136" spans="1:2" x14ac:dyDescent="0.2">
      <c r="A1136" s="207"/>
      <c r="B1136" s="209"/>
    </row>
    <row r="1137" spans="1:2" x14ac:dyDescent="0.2">
      <c r="A1137" s="207"/>
      <c r="B1137" s="209"/>
    </row>
    <row r="1138" spans="1:2" x14ac:dyDescent="0.2">
      <c r="A1138" s="207"/>
      <c r="B1138" s="209"/>
    </row>
    <row r="1139" spans="1:2" x14ac:dyDescent="0.2">
      <c r="A1139" s="207"/>
      <c r="B1139" s="209"/>
    </row>
    <row r="1140" spans="1:2" x14ac:dyDescent="0.2">
      <c r="A1140" s="207"/>
      <c r="B1140" s="209"/>
    </row>
    <row r="1141" spans="1:2" x14ac:dyDescent="0.2">
      <c r="A1141" s="207"/>
      <c r="B1141" s="209"/>
    </row>
    <row r="1142" spans="1:2" x14ac:dyDescent="0.2">
      <c r="A1142" s="207"/>
      <c r="B1142" s="209"/>
    </row>
    <row r="1143" spans="1:2" x14ac:dyDescent="0.2">
      <c r="A1143" s="207"/>
      <c r="B1143" s="209"/>
    </row>
    <row r="1144" spans="1:2" x14ac:dyDescent="0.2">
      <c r="A1144" s="207"/>
      <c r="B1144" s="209"/>
    </row>
    <row r="1145" spans="1:2" x14ac:dyDescent="0.2">
      <c r="A1145" s="207"/>
      <c r="B1145" s="209"/>
    </row>
    <row r="1146" spans="1:2" x14ac:dyDescent="0.2">
      <c r="A1146" s="207"/>
      <c r="B1146" s="209"/>
    </row>
    <row r="1147" spans="1:2" x14ac:dyDescent="0.2">
      <c r="A1147" s="207"/>
      <c r="B1147" s="209"/>
    </row>
    <row r="1148" spans="1:2" x14ac:dyDescent="0.2">
      <c r="A1148" s="207"/>
      <c r="B1148" s="209"/>
    </row>
    <row r="1149" spans="1:2" x14ac:dyDescent="0.2">
      <c r="A1149" s="207"/>
      <c r="B1149" s="209"/>
    </row>
    <row r="1150" spans="1:2" x14ac:dyDescent="0.2">
      <c r="A1150" s="207"/>
      <c r="B1150" s="209"/>
    </row>
    <row r="1151" spans="1:2" x14ac:dyDescent="0.2">
      <c r="A1151" s="207"/>
      <c r="B1151" s="209"/>
    </row>
    <row r="1152" spans="1:2" x14ac:dyDescent="0.2">
      <c r="A1152" s="207"/>
      <c r="B1152" s="209"/>
    </row>
    <row r="1153" spans="1:2" x14ac:dyDescent="0.2">
      <c r="A1153" s="207"/>
      <c r="B1153" s="209"/>
    </row>
    <row r="1154" spans="1:2" x14ac:dyDescent="0.2">
      <c r="A1154" s="207"/>
      <c r="B1154" s="209"/>
    </row>
    <row r="1155" spans="1:2" x14ac:dyDescent="0.2">
      <c r="A1155" s="207"/>
      <c r="B1155" s="209"/>
    </row>
    <row r="1156" spans="1:2" x14ac:dyDescent="0.2">
      <c r="A1156" s="207"/>
      <c r="B1156" s="209"/>
    </row>
    <row r="1157" spans="1:2" x14ac:dyDescent="0.2">
      <c r="B1157" s="209"/>
    </row>
    <row r="1158" spans="1:2" x14ac:dyDescent="0.2">
      <c r="A1158" s="207"/>
      <c r="B1158" s="209"/>
    </row>
    <row r="1159" spans="1:2" x14ac:dyDescent="0.2">
      <c r="A1159" s="207"/>
      <c r="B1159" s="209"/>
    </row>
    <row r="1160" spans="1:2" x14ac:dyDescent="0.2">
      <c r="B1160" s="209"/>
    </row>
    <row r="1161" spans="1:2" x14ac:dyDescent="0.2">
      <c r="A1161" s="207"/>
      <c r="B1161" s="209"/>
    </row>
    <row r="1162" spans="1:2" x14ac:dyDescent="0.2">
      <c r="A1162" s="207"/>
      <c r="B1162" s="209"/>
    </row>
    <row r="1163" spans="1:2" x14ac:dyDescent="0.2">
      <c r="A1163" s="207"/>
      <c r="B1163" s="209"/>
    </row>
    <row r="1164" spans="1:2" x14ac:dyDescent="0.2">
      <c r="A1164" s="207"/>
      <c r="B1164" s="209"/>
    </row>
    <row r="1165" spans="1:2" x14ac:dyDescent="0.2">
      <c r="A1165" s="207"/>
      <c r="B1165" s="209"/>
    </row>
    <row r="1166" spans="1:2" x14ac:dyDescent="0.2">
      <c r="A1166" s="207"/>
      <c r="B1166" s="209"/>
    </row>
    <row r="1167" spans="1:2" x14ac:dyDescent="0.2">
      <c r="A1167" s="207"/>
      <c r="B1167" s="209"/>
    </row>
    <row r="1168" spans="1:2" x14ac:dyDescent="0.2">
      <c r="A1168" s="207"/>
      <c r="B1168" s="209"/>
    </row>
    <row r="1169" spans="1:2" x14ac:dyDescent="0.2">
      <c r="A1169" s="207"/>
      <c r="B1169" s="209"/>
    </row>
    <row r="1170" spans="1:2" x14ac:dyDescent="0.2">
      <c r="A1170" s="207"/>
      <c r="B1170" s="209"/>
    </row>
    <row r="1171" spans="1:2" x14ac:dyDescent="0.2">
      <c r="A1171" s="207"/>
      <c r="B1171" s="209"/>
    </row>
    <row r="1172" spans="1:2" x14ac:dyDescent="0.2">
      <c r="A1172" s="207"/>
      <c r="B1172" s="209"/>
    </row>
    <row r="1173" spans="1:2" x14ac:dyDescent="0.2">
      <c r="A1173" s="207"/>
      <c r="B1173" s="209"/>
    </row>
    <row r="1174" spans="1:2" x14ac:dyDescent="0.2">
      <c r="A1174" s="207"/>
      <c r="B1174" s="209"/>
    </row>
    <row r="1175" spans="1:2" x14ac:dyDescent="0.2">
      <c r="A1175" s="207"/>
      <c r="B1175" s="209"/>
    </row>
    <row r="1176" spans="1:2" x14ac:dyDescent="0.2">
      <c r="A1176" s="207"/>
      <c r="B1176" s="209"/>
    </row>
    <row r="1177" spans="1:2" x14ac:dyDescent="0.2">
      <c r="A1177" s="207"/>
      <c r="B1177" s="209"/>
    </row>
    <row r="1178" spans="1:2" x14ac:dyDescent="0.2">
      <c r="A1178" s="207"/>
      <c r="B1178" s="209"/>
    </row>
    <row r="1179" spans="1:2" x14ac:dyDescent="0.2">
      <c r="A1179" s="207"/>
      <c r="B1179" s="209"/>
    </row>
    <row r="1180" spans="1:2" x14ac:dyDescent="0.2">
      <c r="A1180" s="207"/>
      <c r="B1180" s="209"/>
    </row>
    <row r="1181" spans="1:2" x14ac:dyDescent="0.2">
      <c r="A1181" s="207"/>
      <c r="B1181" s="209"/>
    </row>
    <row r="1182" spans="1:2" x14ac:dyDescent="0.2">
      <c r="A1182" s="207"/>
      <c r="B1182" s="209"/>
    </row>
    <row r="1183" spans="1:2" x14ac:dyDescent="0.2">
      <c r="A1183" s="207"/>
      <c r="B1183" s="209"/>
    </row>
    <row r="1184" spans="1:2" x14ac:dyDescent="0.2">
      <c r="A1184" s="207"/>
      <c r="B1184" s="209"/>
    </row>
    <row r="1185" spans="1:2" x14ac:dyDescent="0.2">
      <c r="A1185" s="207"/>
      <c r="B1185" s="209"/>
    </row>
    <row r="1186" spans="1:2" x14ac:dyDescent="0.2">
      <c r="A1186" s="207"/>
      <c r="B1186" s="209"/>
    </row>
    <row r="1187" spans="1:2" x14ac:dyDescent="0.2">
      <c r="A1187" s="207"/>
      <c r="B1187" s="209"/>
    </row>
    <row r="1188" spans="1:2" x14ac:dyDescent="0.2">
      <c r="A1188" s="207"/>
      <c r="B1188" s="209"/>
    </row>
    <row r="1189" spans="1:2" x14ac:dyDescent="0.2">
      <c r="A1189" s="207"/>
      <c r="B1189" s="209"/>
    </row>
    <row r="1190" spans="1:2" x14ac:dyDescent="0.2">
      <c r="A1190" s="207"/>
      <c r="B1190" s="209"/>
    </row>
    <row r="1191" spans="1:2" x14ac:dyDescent="0.2">
      <c r="A1191" s="207"/>
      <c r="B1191" s="209"/>
    </row>
    <row r="1192" spans="1:2" x14ac:dyDescent="0.2">
      <c r="A1192" s="207"/>
      <c r="B1192" s="209"/>
    </row>
    <row r="1193" spans="1:2" x14ac:dyDescent="0.2">
      <c r="A1193" s="207"/>
      <c r="B1193" s="209"/>
    </row>
    <row r="1194" spans="1:2" x14ac:dyDescent="0.2">
      <c r="A1194" s="207"/>
      <c r="B1194" s="209"/>
    </row>
    <row r="1195" spans="1:2" x14ac:dyDescent="0.2">
      <c r="A1195" s="207"/>
      <c r="B1195" s="209"/>
    </row>
    <row r="1196" spans="1:2" x14ac:dyDescent="0.2">
      <c r="A1196" s="207"/>
      <c r="B1196" s="209"/>
    </row>
    <row r="1197" spans="1:2" x14ac:dyDescent="0.2">
      <c r="A1197" s="207"/>
      <c r="B1197" s="209"/>
    </row>
    <row r="1198" spans="1:2" x14ac:dyDescent="0.2">
      <c r="A1198" s="207"/>
      <c r="B1198" s="209"/>
    </row>
    <row r="1199" spans="1:2" x14ac:dyDescent="0.2">
      <c r="A1199" s="207"/>
      <c r="B1199" s="209"/>
    </row>
    <row r="1200" spans="1:2" x14ac:dyDescent="0.2">
      <c r="A1200" s="207"/>
      <c r="B1200" s="209"/>
    </row>
    <row r="1201" spans="1:2" x14ac:dyDescent="0.2">
      <c r="A1201" s="207"/>
      <c r="B1201" s="209"/>
    </row>
    <row r="1202" spans="1:2" x14ac:dyDescent="0.2">
      <c r="A1202" s="207"/>
      <c r="B1202" s="209"/>
    </row>
    <row r="1203" spans="1:2" x14ac:dyDescent="0.2">
      <c r="A1203" s="207"/>
      <c r="B1203" s="209"/>
    </row>
    <row r="1204" spans="1:2" x14ac:dyDescent="0.2">
      <c r="A1204" s="207"/>
      <c r="B1204" s="209"/>
    </row>
    <row r="1205" spans="1:2" x14ac:dyDescent="0.2">
      <c r="A1205" s="207"/>
      <c r="B1205" s="209"/>
    </row>
    <row r="1206" spans="1:2" x14ac:dyDescent="0.2">
      <c r="A1206" s="207"/>
      <c r="B1206" s="209"/>
    </row>
    <row r="1207" spans="1:2" x14ac:dyDescent="0.2">
      <c r="A1207" s="207"/>
      <c r="B1207" s="209"/>
    </row>
    <row r="1208" spans="1:2" x14ac:dyDescent="0.2">
      <c r="A1208" s="207"/>
      <c r="B1208" s="209"/>
    </row>
    <row r="1209" spans="1:2" x14ac:dyDescent="0.2">
      <c r="A1209" s="207"/>
      <c r="B1209" s="196"/>
    </row>
    <row r="1210" spans="1:2" x14ac:dyDescent="0.2">
      <c r="A1210" s="207"/>
      <c r="B1210" s="196"/>
    </row>
    <row r="1211" spans="1:2" x14ac:dyDescent="0.2">
      <c r="A1211" s="207"/>
      <c r="B1211" s="209"/>
    </row>
    <row r="1212" spans="1:2" x14ac:dyDescent="0.2">
      <c r="A1212" s="207"/>
      <c r="B1212" s="209"/>
    </row>
    <row r="1213" spans="1:2" x14ac:dyDescent="0.2">
      <c r="B1213" s="196"/>
    </row>
    <row r="1214" spans="1:2" x14ac:dyDescent="0.2">
      <c r="A1214" s="207"/>
      <c r="B1214" s="209"/>
    </row>
    <row r="1215" spans="1:2" x14ac:dyDescent="0.2">
      <c r="B1215" s="209"/>
    </row>
    <row r="1216" spans="1:2" x14ac:dyDescent="0.2">
      <c r="A1216" s="207"/>
      <c r="B1216" s="209"/>
    </row>
    <row r="1217" spans="1:2" x14ac:dyDescent="0.2">
      <c r="A1217" s="207"/>
      <c r="B1217" s="209"/>
    </row>
    <row r="1218" spans="1:2" x14ac:dyDescent="0.2">
      <c r="A1218" s="207"/>
      <c r="B1218" s="209"/>
    </row>
    <row r="1219" spans="1:2" x14ac:dyDescent="0.2">
      <c r="A1219" s="207"/>
      <c r="B1219" s="209"/>
    </row>
    <row r="1220" spans="1:2" x14ac:dyDescent="0.2">
      <c r="A1220" s="207"/>
      <c r="B1220" s="209"/>
    </row>
    <row r="1221" spans="1:2" x14ac:dyDescent="0.2">
      <c r="A1221" s="207"/>
      <c r="B1221" s="209"/>
    </row>
    <row r="1222" spans="1:2" x14ac:dyDescent="0.2">
      <c r="A1222" s="207"/>
      <c r="B1222" s="209"/>
    </row>
    <row r="1223" spans="1:2" x14ac:dyDescent="0.2">
      <c r="A1223" s="207"/>
      <c r="B1223" s="209"/>
    </row>
    <row r="1224" spans="1:2" x14ac:dyDescent="0.2">
      <c r="A1224" s="207"/>
      <c r="B1224" s="209"/>
    </row>
    <row r="1225" spans="1:2" x14ac:dyDescent="0.2">
      <c r="A1225" s="207"/>
      <c r="B1225" s="209"/>
    </row>
    <row r="1226" spans="1:2" x14ac:dyDescent="0.2">
      <c r="A1226" s="207"/>
      <c r="B1226" s="209"/>
    </row>
    <row r="1227" spans="1:2" x14ac:dyDescent="0.2">
      <c r="A1227" s="207"/>
      <c r="B1227" s="209"/>
    </row>
    <row r="1228" spans="1:2" x14ac:dyDescent="0.2">
      <c r="A1228" s="207"/>
      <c r="B1228" s="209"/>
    </row>
    <row r="1229" spans="1:2" x14ac:dyDescent="0.2">
      <c r="A1229" s="207"/>
      <c r="B1229" s="209"/>
    </row>
    <row r="1230" spans="1:2" x14ac:dyDescent="0.2">
      <c r="A1230" s="207"/>
      <c r="B1230" s="209"/>
    </row>
    <row r="1231" spans="1:2" x14ac:dyDescent="0.2">
      <c r="A1231" s="207"/>
      <c r="B1231" s="209"/>
    </row>
    <row r="1232" spans="1:2" x14ac:dyDescent="0.2">
      <c r="A1232" s="207"/>
      <c r="B1232" s="209"/>
    </row>
    <row r="1233" spans="1:2" x14ac:dyDescent="0.2">
      <c r="A1233" s="207"/>
      <c r="B1233" s="209"/>
    </row>
    <row r="1234" spans="1:2" x14ac:dyDescent="0.2">
      <c r="A1234" s="207"/>
      <c r="B1234" s="209"/>
    </row>
    <row r="1235" spans="1:2" x14ac:dyDescent="0.2">
      <c r="A1235" s="207"/>
      <c r="B1235" s="209"/>
    </row>
    <row r="1236" spans="1:2" x14ac:dyDescent="0.2">
      <c r="A1236" s="207"/>
      <c r="B1236" s="209"/>
    </row>
    <row r="1237" spans="1:2" x14ac:dyDescent="0.2">
      <c r="A1237" s="207"/>
      <c r="B1237" s="209"/>
    </row>
    <row r="1238" spans="1:2" x14ac:dyDescent="0.2">
      <c r="A1238" s="207"/>
      <c r="B1238" s="209"/>
    </row>
    <row r="1239" spans="1:2" x14ac:dyDescent="0.2">
      <c r="A1239" s="207"/>
      <c r="B1239" s="209"/>
    </row>
    <row r="1240" spans="1:2" x14ac:dyDescent="0.2">
      <c r="A1240" s="207"/>
      <c r="B1240" s="209"/>
    </row>
    <row r="1241" spans="1:2" x14ac:dyDescent="0.2">
      <c r="A1241" s="207"/>
      <c r="B1241" s="209"/>
    </row>
    <row r="1242" spans="1:2" x14ac:dyDescent="0.2">
      <c r="A1242" s="207"/>
      <c r="B1242" s="209"/>
    </row>
    <row r="1243" spans="1:2" x14ac:dyDescent="0.2">
      <c r="A1243" s="207"/>
      <c r="B1243" s="209"/>
    </row>
    <row r="1244" spans="1:2" x14ac:dyDescent="0.2">
      <c r="A1244" s="207"/>
      <c r="B1244" s="209"/>
    </row>
    <row r="1245" spans="1:2" x14ac:dyDescent="0.2">
      <c r="A1245" s="207"/>
      <c r="B1245" s="209"/>
    </row>
    <row r="1246" spans="1:2" x14ac:dyDescent="0.2">
      <c r="A1246" s="207"/>
      <c r="B1246" s="209"/>
    </row>
    <row r="1247" spans="1:2" x14ac:dyDescent="0.2">
      <c r="A1247" s="207"/>
      <c r="B1247" s="209"/>
    </row>
    <row r="1248" spans="1:2" x14ac:dyDescent="0.2">
      <c r="A1248" s="207"/>
      <c r="B1248" s="209"/>
    </row>
    <row r="1249" spans="1:2" x14ac:dyDescent="0.2">
      <c r="A1249" s="207"/>
      <c r="B1249" s="209"/>
    </row>
    <row r="1250" spans="1:2" x14ac:dyDescent="0.2">
      <c r="A1250" s="207"/>
      <c r="B1250" s="209"/>
    </row>
    <row r="1251" spans="1:2" x14ac:dyDescent="0.2">
      <c r="A1251" s="207"/>
      <c r="B1251" s="209"/>
    </row>
    <row r="1252" spans="1:2" x14ac:dyDescent="0.2">
      <c r="A1252" s="207"/>
      <c r="B1252" s="209"/>
    </row>
    <row r="1253" spans="1:2" x14ac:dyDescent="0.2">
      <c r="A1253" s="207"/>
      <c r="B1253" s="209"/>
    </row>
    <row r="1254" spans="1:2" x14ac:dyDescent="0.2">
      <c r="A1254" s="207"/>
      <c r="B1254" s="209"/>
    </row>
    <row r="1255" spans="1:2" x14ac:dyDescent="0.2">
      <c r="A1255" s="207"/>
      <c r="B1255" s="209"/>
    </row>
    <row r="1256" spans="1:2" x14ac:dyDescent="0.2">
      <c r="A1256" s="207"/>
      <c r="B1256" s="209"/>
    </row>
    <row r="1257" spans="1:2" x14ac:dyDescent="0.2">
      <c r="A1257" s="207"/>
      <c r="B1257" s="209"/>
    </row>
    <row r="1258" spans="1:2" x14ac:dyDescent="0.2">
      <c r="A1258" s="207"/>
      <c r="B1258" s="209"/>
    </row>
    <row r="1259" spans="1:2" x14ac:dyDescent="0.2">
      <c r="A1259" s="207"/>
      <c r="B1259" s="209"/>
    </row>
    <row r="1260" spans="1:2" x14ac:dyDescent="0.2">
      <c r="A1260" s="207"/>
      <c r="B1260" s="209"/>
    </row>
    <row r="1261" spans="1:2" x14ac:dyDescent="0.2">
      <c r="A1261" s="207"/>
      <c r="B1261" s="209"/>
    </row>
    <row r="1262" spans="1:2" x14ac:dyDescent="0.2">
      <c r="A1262" s="207"/>
      <c r="B1262" s="209"/>
    </row>
    <row r="1263" spans="1:2" x14ac:dyDescent="0.2">
      <c r="A1263" s="207"/>
      <c r="B1263" s="209"/>
    </row>
    <row r="1264" spans="1:2" x14ac:dyDescent="0.2">
      <c r="A1264" s="207"/>
      <c r="B1264" s="209"/>
    </row>
    <row r="1265" spans="1:5" x14ac:dyDescent="0.2">
      <c r="A1265" s="207"/>
      <c r="B1265" s="209"/>
    </row>
    <row r="1266" spans="1:5" x14ac:dyDescent="0.2">
      <c r="A1266" s="207"/>
      <c r="B1266" s="209"/>
    </row>
    <row r="1267" spans="1:5" x14ac:dyDescent="0.2">
      <c r="A1267" s="207"/>
      <c r="B1267" s="209"/>
    </row>
    <row r="1268" spans="1:5" x14ac:dyDescent="0.2">
      <c r="A1268" s="207"/>
      <c r="B1268" s="209"/>
    </row>
    <row r="1269" spans="1:5" x14ac:dyDescent="0.2">
      <c r="A1269" s="207"/>
      <c r="B1269" s="209"/>
    </row>
    <row r="1270" spans="1:5" s="227" customFormat="1" x14ac:dyDescent="0.2">
      <c r="A1270" s="207"/>
      <c r="B1270" s="209"/>
      <c r="C1270" s="189"/>
      <c r="D1270" s="190"/>
      <c r="E1270" s="226"/>
    </row>
    <row r="1271" spans="1:5" x14ac:dyDescent="0.2">
      <c r="A1271" s="207"/>
      <c r="B1271" s="209"/>
    </row>
    <row r="1272" spans="1:5" x14ac:dyDescent="0.2">
      <c r="A1272" s="207"/>
      <c r="B1272" s="209"/>
    </row>
    <row r="1273" spans="1:5" x14ac:dyDescent="0.2">
      <c r="A1273" s="207"/>
      <c r="B1273" s="209"/>
    </row>
    <row r="1274" spans="1:5" x14ac:dyDescent="0.2">
      <c r="A1274" s="207"/>
      <c r="B1274" s="209"/>
    </row>
    <row r="1275" spans="1:5" x14ac:dyDescent="0.2">
      <c r="A1275" s="207"/>
      <c r="B1275" s="209"/>
    </row>
    <row r="1276" spans="1:5" x14ac:dyDescent="0.2">
      <c r="A1276" s="207"/>
      <c r="B1276" s="209"/>
    </row>
    <row r="1277" spans="1:5" x14ac:dyDescent="0.2">
      <c r="A1277" s="207"/>
      <c r="B1277" s="209"/>
    </row>
    <row r="1278" spans="1:5" x14ac:dyDescent="0.2">
      <c r="A1278" s="207"/>
      <c r="B1278" s="209"/>
    </row>
    <row r="1279" spans="1:5" x14ac:dyDescent="0.2">
      <c r="A1279" s="207"/>
      <c r="B1279" s="209"/>
    </row>
    <row r="1280" spans="1:5" x14ac:dyDescent="0.2">
      <c r="A1280" s="207"/>
      <c r="B1280" s="209"/>
    </row>
    <row r="1281" spans="1:2" x14ac:dyDescent="0.2">
      <c r="A1281" s="207"/>
      <c r="B1281" s="209"/>
    </row>
    <row r="1282" spans="1:2" x14ac:dyDescent="0.2">
      <c r="A1282" s="207"/>
      <c r="B1282" s="209"/>
    </row>
    <row r="1283" spans="1:2" x14ac:dyDescent="0.2">
      <c r="A1283" s="207"/>
    </row>
    <row r="1284" spans="1:2" x14ac:dyDescent="0.2">
      <c r="A1284" s="207"/>
      <c r="B1284" s="209"/>
    </row>
    <row r="1285" spans="1:2" x14ac:dyDescent="0.2">
      <c r="A1285" s="207"/>
      <c r="B1285" s="209"/>
    </row>
    <row r="1286" spans="1:2" x14ac:dyDescent="0.2">
      <c r="A1286" s="207"/>
      <c r="B1286" s="209"/>
    </row>
    <row r="1287" spans="1:2" x14ac:dyDescent="0.2">
      <c r="A1287" s="207"/>
      <c r="B1287" s="209"/>
    </row>
    <row r="1288" spans="1:2" x14ac:dyDescent="0.2">
      <c r="A1288" s="207"/>
      <c r="B1288" s="209"/>
    </row>
    <row r="1289" spans="1:2" x14ac:dyDescent="0.2">
      <c r="A1289" s="207"/>
      <c r="B1289" s="209"/>
    </row>
    <row r="1290" spans="1:2" x14ac:dyDescent="0.2">
      <c r="A1290" s="207"/>
      <c r="B1290" s="209"/>
    </row>
    <row r="1291" spans="1:2" x14ac:dyDescent="0.2">
      <c r="A1291" s="207"/>
    </row>
    <row r="1292" spans="1:2" x14ac:dyDescent="0.2">
      <c r="A1292" s="207"/>
      <c r="B1292" s="209"/>
    </row>
    <row r="1293" spans="1:2" x14ac:dyDescent="0.2">
      <c r="A1293" s="207"/>
      <c r="B1293" s="209"/>
    </row>
    <row r="1294" spans="1:2" x14ac:dyDescent="0.2">
      <c r="A1294" s="207"/>
      <c r="B1294" s="209"/>
    </row>
    <row r="1295" spans="1:2" x14ac:dyDescent="0.2">
      <c r="A1295" s="207"/>
      <c r="B1295" s="209"/>
    </row>
    <row r="1296" spans="1:2" x14ac:dyDescent="0.2">
      <c r="A1296" s="207"/>
      <c r="B1296" s="209"/>
    </row>
    <row r="1297" spans="1:2" x14ac:dyDescent="0.2">
      <c r="A1297" s="207"/>
      <c r="B1297" s="209"/>
    </row>
    <row r="1298" spans="1:2" x14ac:dyDescent="0.2">
      <c r="A1298" s="207"/>
      <c r="B1298" s="209"/>
    </row>
    <row r="1299" spans="1:2" x14ac:dyDescent="0.2">
      <c r="A1299" s="207"/>
      <c r="B1299" s="209"/>
    </row>
    <row r="1300" spans="1:2" x14ac:dyDescent="0.2">
      <c r="A1300" s="207"/>
      <c r="B1300" s="209"/>
    </row>
    <row r="1301" spans="1:2" x14ac:dyDescent="0.2">
      <c r="A1301" s="207"/>
      <c r="B1301" s="209"/>
    </row>
    <row r="1302" spans="1:2" x14ac:dyDescent="0.2">
      <c r="A1302" s="207"/>
      <c r="B1302" s="209"/>
    </row>
    <row r="1303" spans="1:2" x14ac:dyDescent="0.2">
      <c r="A1303" s="207"/>
      <c r="B1303" s="209"/>
    </row>
    <row r="1304" spans="1:2" x14ac:dyDescent="0.2">
      <c r="A1304" s="207"/>
      <c r="B1304" s="209"/>
    </row>
    <row r="1305" spans="1:2" x14ac:dyDescent="0.2">
      <c r="A1305" s="207"/>
      <c r="B1305" s="209"/>
    </row>
    <row r="1306" spans="1:2" x14ac:dyDescent="0.2">
      <c r="A1306" s="207"/>
      <c r="B1306" s="209"/>
    </row>
    <row r="1307" spans="1:2" x14ac:dyDescent="0.2">
      <c r="A1307" s="207"/>
      <c r="B1307" s="209"/>
    </row>
    <row r="1308" spans="1:2" x14ac:dyDescent="0.2">
      <c r="A1308" s="207"/>
      <c r="B1308" s="209"/>
    </row>
    <row r="1309" spans="1:2" x14ac:dyDescent="0.2">
      <c r="A1309" s="207"/>
      <c r="B1309" s="209"/>
    </row>
    <row r="1310" spans="1:2" x14ac:dyDescent="0.2">
      <c r="A1310" s="207"/>
      <c r="B1310" s="209"/>
    </row>
    <row r="1311" spans="1:2" x14ac:dyDescent="0.2">
      <c r="A1311" s="207"/>
      <c r="B1311" s="209"/>
    </row>
    <row r="1312" spans="1:2" x14ac:dyDescent="0.2">
      <c r="A1312" s="207"/>
      <c r="B1312" s="209"/>
    </row>
    <row r="1313" spans="1:2" x14ac:dyDescent="0.2">
      <c r="A1313" s="207"/>
      <c r="B1313" s="209"/>
    </row>
    <row r="1314" spans="1:2" x14ac:dyDescent="0.2">
      <c r="A1314" s="207"/>
      <c r="B1314" s="209"/>
    </row>
    <row r="1315" spans="1:2" x14ac:dyDescent="0.2">
      <c r="A1315" s="207"/>
      <c r="B1315" s="209"/>
    </row>
    <row r="1316" spans="1:2" x14ac:dyDescent="0.2">
      <c r="A1316" s="207"/>
      <c r="B1316" s="209"/>
    </row>
    <row r="1317" spans="1:2" x14ac:dyDescent="0.2">
      <c r="A1317" s="207"/>
      <c r="B1317" s="209"/>
    </row>
    <row r="1318" spans="1:2" x14ac:dyDescent="0.2">
      <c r="A1318" s="207"/>
      <c r="B1318" s="209"/>
    </row>
    <row r="1319" spans="1:2" x14ac:dyDescent="0.2">
      <c r="A1319" s="207"/>
      <c r="B1319" s="209"/>
    </row>
    <row r="1320" spans="1:2" x14ac:dyDescent="0.2">
      <c r="A1320" s="207"/>
      <c r="B1320" s="209"/>
    </row>
    <row r="1321" spans="1:2" x14ac:dyDescent="0.2">
      <c r="A1321" s="207"/>
      <c r="B1321" s="209"/>
    </row>
    <row r="1322" spans="1:2" x14ac:dyDescent="0.2">
      <c r="A1322" s="207"/>
      <c r="B1322" s="209"/>
    </row>
    <row r="1323" spans="1:2" x14ac:dyDescent="0.2">
      <c r="A1323" s="207"/>
      <c r="B1323" s="209"/>
    </row>
    <row r="1324" spans="1:2" x14ac:dyDescent="0.2">
      <c r="A1324" s="207"/>
      <c r="B1324" s="209"/>
    </row>
    <row r="1325" spans="1:2" x14ac:dyDescent="0.2">
      <c r="A1325" s="207"/>
      <c r="B1325" s="209"/>
    </row>
    <row r="1326" spans="1:2" x14ac:dyDescent="0.2">
      <c r="A1326" s="207"/>
      <c r="B1326" s="209"/>
    </row>
    <row r="1327" spans="1:2" x14ac:dyDescent="0.2">
      <c r="A1327" s="207"/>
      <c r="B1327" s="209"/>
    </row>
    <row r="1328" spans="1:2" x14ac:dyDescent="0.2">
      <c r="A1328" s="207"/>
      <c r="B1328" s="209"/>
    </row>
    <row r="1329" spans="1:2" x14ac:dyDescent="0.2">
      <c r="A1329" s="207"/>
      <c r="B1329" s="209"/>
    </row>
    <row r="1330" spans="1:2" x14ac:dyDescent="0.2">
      <c r="A1330" s="207"/>
      <c r="B1330" s="209"/>
    </row>
    <row r="1331" spans="1:2" x14ac:dyDescent="0.2">
      <c r="A1331" s="207"/>
      <c r="B1331" s="209"/>
    </row>
    <row r="1332" spans="1:2" x14ac:dyDescent="0.2">
      <c r="A1332" s="207"/>
      <c r="B1332" s="209"/>
    </row>
    <row r="1333" spans="1:2" x14ac:dyDescent="0.2">
      <c r="A1333" s="207"/>
      <c r="B1333" s="209"/>
    </row>
    <row r="1334" spans="1:2" x14ac:dyDescent="0.2">
      <c r="A1334" s="207"/>
      <c r="B1334" s="209"/>
    </row>
    <row r="1335" spans="1:2" x14ac:dyDescent="0.2">
      <c r="A1335" s="207"/>
      <c r="B1335" s="209"/>
    </row>
    <row r="1336" spans="1:2" x14ac:dyDescent="0.2">
      <c r="A1336" s="207"/>
      <c r="B1336" s="209"/>
    </row>
    <row r="1337" spans="1:2" x14ac:dyDescent="0.2">
      <c r="A1337" s="207"/>
      <c r="B1337" s="209"/>
    </row>
    <row r="1338" spans="1:2" x14ac:dyDescent="0.2">
      <c r="A1338" s="207"/>
      <c r="B1338" s="209"/>
    </row>
    <row r="1339" spans="1:2" x14ac:dyDescent="0.2">
      <c r="A1339" s="207"/>
      <c r="B1339" s="196"/>
    </row>
    <row r="1340" spans="1:2" x14ac:dyDescent="0.2">
      <c r="A1340" s="207"/>
      <c r="B1340" s="209"/>
    </row>
    <row r="1341" spans="1:2" x14ac:dyDescent="0.2">
      <c r="A1341" s="207"/>
      <c r="B1341" s="209"/>
    </row>
    <row r="1342" spans="1:2" x14ac:dyDescent="0.2">
      <c r="A1342" s="207"/>
      <c r="B1342" s="209"/>
    </row>
    <row r="1398" spans="1:2" x14ac:dyDescent="0.2">
      <c r="B1398" s="228"/>
    </row>
    <row r="1401" spans="1:2" x14ac:dyDescent="0.2">
      <c r="B1401" s="192"/>
    </row>
    <row r="1402" spans="1:2" x14ac:dyDescent="0.2">
      <c r="A1402" s="229"/>
    </row>
    <row r="1403" spans="1:2" x14ac:dyDescent="0.2">
      <c r="B1403" s="192"/>
    </row>
    <row r="1404" spans="1:2" x14ac:dyDescent="0.2">
      <c r="A1404" s="229"/>
    </row>
    <row r="1423" spans="3:3" x14ac:dyDescent="0.2">
      <c r="C1423" s="194"/>
    </row>
    <row r="1425" spans="2:2" x14ac:dyDescent="0.2">
      <c r="B1425" s="192"/>
    </row>
    <row r="1426" spans="2:2" x14ac:dyDescent="0.2">
      <c r="B1426" s="192"/>
    </row>
    <row r="1428" spans="2:2" x14ac:dyDescent="0.2">
      <c r="B1428" s="192"/>
    </row>
    <row r="1448" spans="2:3" x14ac:dyDescent="0.2">
      <c r="C1448" s="194"/>
    </row>
    <row r="1450" spans="2:3" x14ac:dyDescent="0.2">
      <c r="B1450" s="192"/>
    </row>
    <row r="1453" spans="2:3" x14ac:dyDescent="0.2">
      <c r="B1453" s="228"/>
    </row>
    <row r="1522" spans="1:2" x14ac:dyDescent="0.2">
      <c r="B1522" s="228"/>
    </row>
    <row r="1525" spans="1:2" x14ac:dyDescent="0.2">
      <c r="B1525" s="192"/>
    </row>
    <row r="1526" spans="1:2" x14ac:dyDescent="0.2">
      <c r="A1526" s="229"/>
    </row>
    <row r="1527" spans="1:2" x14ac:dyDescent="0.2">
      <c r="B1527" s="192"/>
    </row>
    <row r="1547" spans="2:3" x14ac:dyDescent="0.2">
      <c r="C1547" s="194"/>
    </row>
    <row r="1549" spans="2:3" x14ac:dyDescent="0.2">
      <c r="B1549" s="192"/>
    </row>
    <row r="1550" spans="2:3" x14ac:dyDescent="0.2">
      <c r="B1550" s="192"/>
    </row>
    <row r="1552" spans="2:3" x14ac:dyDescent="0.2">
      <c r="B1552" s="192"/>
    </row>
    <row r="1572" spans="2:3" x14ac:dyDescent="0.2">
      <c r="C1572" s="194"/>
    </row>
    <row r="1574" spans="2:3" x14ac:dyDescent="0.2">
      <c r="B1574" s="192"/>
    </row>
    <row r="1577" spans="2:3" x14ac:dyDescent="0.2">
      <c r="B1577" s="228"/>
    </row>
    <row r="1628" spans="1:2" x14ac:dyDescent="0.2">
      <c r="B1628" s="228"/>
    </row>
    <row r="1631" spans="1:2" x14ac:dyDescent="0.2">
      <c r="B1631" s="192"/>
    </row>
    <row r="1632" spans="1:2" x14ac:dyDescent="0.2">
      <c r="A1632" s="229"/>
    </row>
    <row r="1633" spans="2:2" x14ac:dyDescent="0.2">
      <c r="B1633" s="192"/>
    </row>
    <row r="1653" spans="2:3" x14ac:dyDescent="0.2">
      <c r="C1653" s="194"/>
    </row>
    <row r="1655" spans="2:3" x14ac:dyDescent="0.2">
      <c r="B1655" s="192"/>
    </row>
    <row r="1656" spans="2:3" x14ac:dyDescent="0.2">
      <c r="B1656" s="192"/>
    </row>
    <row r="1658" spans="2:3" x14ac:dyDescent="0.2">
      <c r="B1658" s="192"/>
    </row>
    <row r="1678" spans="2:3" x14ac:dyDescent="0.2">
      <c r="C1678" s="194"/>
    </row>
    <row r="1680" spans="2:3" x14ac:dyDescent="0.2">
      <c r="B1680" s="192"/>
    </row>
    <row r="1683" spans="2:2" x14ac:dyDescent="0.2">
      <c r="B1683" s="228"/>
    </row>
    <row r="1755" spans="1:2" x14ac:dyDescent="0.2">
      <c r="B1755" s="228"/>
    </row>
    <row r="1758" spans="1:2" x14ac:dyDescent="0.2">
      <c r="B1758" s="192"/>
    </row>
    <row r="1759" spans="1:2" x14ac:dyDescent="0.2">
      <c r="A1759" s="229"/>
    </row>
    <row r="1760" spans="1:2" x14ac:dyDescent="0.2">
      <c r="B1760" s="192"/>
    </row>
    <row r="1780" spans="2:3" x14ac:dyDescent="0.2">
      <c r="C1780" s="194"/>
    </row>
    <row r="1782" spans="2:3" x14ac:dyDescent="0.2">
      <c r="B1782" s="192"/>
    </row>
    <row r="1785" spans="2:3" x14ac:dyDescent="0.2">
      <c r="B1785" s="192"/>
    </row>
    <row r="1805" spans="2:3" x14ac:dyDescent="0.2">
      <c r="C1805" s="194"/>
    </row>
    <row r="1807" spans="2:3" x14ac:dyDescent="0.2">
      <c r="B1807" s="192"/>
    </row>
    <row r="1810" spans="2:2" x14ac:dyDescent="0.2">
      <c r="B1810" s="228"/>
    </row>
    <row r="1876" spans="1:2" x14ac:dyDescent="0.2">
      <c r="B1876" s="228"/>
    </row>
    <row r="1879" spans="1:2" x14ac:dyDescent="0.2">
      <c r="B1879" s="192"/>
    </row>
    <row r="1880" spans="1:2" x14ac:dyDescent="0.2">
      <c r="A1880" s="229"/>
    </row>
    <row r="1881" spans="1:2" x14ac:dyDescent="0.2">
      <c r="B1881" s="192"/>
    </row>
    <row r="1901" spans="2:3" x14ac:dyDescent="0.2">
      <c r="C1901" s="194"/>
    </row>
    <row r="1903" spans="2:3" x14ac:dyDescent="0.2">
      <c r="B1903" s="192"/>
    </row>
    <row r="1904" spans="2:3" x14ac:dyDescent="0.2">
      <c r="B1904" s="192"/>
    </row>
    <row r="1906" spans="2:2" x14ac:dyDescent="0.2">
      <c r="B1906" s="192"/>
    </row>
    <row r="1926" spans="2:3" x14ac:dyDescent="0.2">
      <c r="C1926" s="194"/>
    </row>
    <row r="1928" spans="2:3" x14ac:dyDescent="0.2">
      <c r="B1928" s="192"/>
    </row>
    <row r="1931" spans="2:3" x14ac:dyDescent="0.2">
      <c r="B1931" s="228"/>
    </row>
    <row r="2002" spans="1:2" x14ac:dyDescent="0.2">
      <c r="B2002" s="228"/>
    </row>
    <row r="2003" spans="1:2" x14ac:dyDescent="0.2">
      <c r="B2003" s="228"/>
    </row>
    <row r="2005" spans="1:2" x14ac:dyDescent="0.2">
      <c r="B2005" s="192"/>
    </row>
    <row r="2006" spans="1:2" x14ac:dyDescent="0.2">
      <c r="A2006" s="229"/>
    </row>
    <row r="2007" spans="1:2" x14ac:dyDescent="0.2">
      <c r="B2007" s="192"/>
    </row>
    <row r="2027" spans="2:3" x14ac:dyDescent="0.2">
      <c r="C2027" s="194"/>
    </row>
    <row r="2029" spans="2:3" x14ac:dyDescent="0.2">
      <c r="B2029" s="192"/>
    </row>
    <row r="2032" spans="2:3" x14ac:dyDescent="0.2">
      <c r="B2032" s="192"/>
    </row>
    <row r="2052" spans="2:3" x14ac:dyDescent="0.2">
      <c r="C2052" s="194"/>
    </row>
    <row r="2054" spans="2:3" x14ac:dyDescent="0.2">
      <c r="B2054" s="192"/>
    </row>
    <row r="2057" spans="2:3" x14ac:dyDescent="0.2">
      <c r="B2057" s="228"/>
    </row>
    <row r="2126" spans="2:2" x14ac:dyDescent="0.2">
      <c r="B2126" s="228"/>
    </row>
    <row r="2129" spans="1:2" x14ac:dyDescent="0.2">
      <c r="B2129" s="192"/>
    </row>
    <row r="2130" spans="1:2" x14ac:dyDescent="0.2">
      <c r="A2130" s="229"/>
    </row>
    <row r="2131" spans="1:2" x14ac:dyDescent="0.2">
      <c r="B2131" s="192"/>
    </row>
    <row r="2151" spans="2:3" x14ac:dyDescent="0.2">
      <c r="C2151" s="194"/>
    </row>
    <row r="2153" spans="2:3" x14ac:dyDescent="0.2">
      <c r="B2153" s="192"/>
    </row>
    <row r="2156" spans="2:3" x14ac:dyDescent="0.2">
      <c r="B2156" s="192"/>
    </row>
    <row r="2176" spans="3:3" x14ac:dyDescent="0.2">
      <c r="C2176" s="194"/>
    </row>
    <row r="2178" spans="2:2" x14ac:dyDescent="0.2">
      <c r="B2178" s="192"/>
    </row>
    <row r="2181" spans="2:2" x14ac:dyDescent="0.2">
      <c r="B2181" s="228"/>
    </row>
    <row r="2287" spans="2:2" x14ac:dyDescent="0.2">
      <c r="B2287" s="228"/>
    </row>
    <row r="2290" spans="1:2" x14ac:dyDescent="0.2">
      <c r="B2290" s="192"/>
    </row>
    <row r="2291" spans="1:2" x14ac:dyDescent="0.2">
      <c r="A2291" s="229"/>
    </row>
    <row r="2292" spans="1:2" x14ac:dyDescent="0.2">
      <c r="B2292" s="192"/>
    </row>
    <row r="2312" spans="2:3" x14ac:dyDescent="0.2">
      <c r="C2312" s="194"/>
    </row>
    <row r="2314" spans="2:3" x14ac:dyDescent="0.2">
      <c r="B2314" s="192"/>
    </row>
    <row r="2317" spans="2:3" x14ac:dyDescent="0.2">
      <c r="B2317" s="192"/>
    </row>
    <row r="2337" spans="2:3" x14ac:dyDescent="0.2">
      <c r="C2337" s="194"/>
    </row>
    <row r="2339" spans="2:3" x14ac:dyDescent="0.2">
      <c r="B2339" s="192"/>
    </row>
    <row r="2342" spans="2:3" x14ac:dyDescent="0.2">
      <c r="B2342" s="228"/>
    </row>
    <row r="2409" spans="1:2" x14ac:dyDescent="0.2">
      <c r="B2409" s="228"/>
    </row>
    <row r="2412" spans="1:2" x14ac:dyDescent="0.2">
      <c r="B2412" s="192"/>
    </row>
    <row r="2413" spans="1:2" x14ac:dyDescent="0.2">
      <c r="A2413" s="229"/>
    </row>
    <row r="2414" spans="1:2" x14ac:dyDescent="0.2">
      <c r="B2414" s="192"/>
    </row>
    <row r="2434" spans="2:3" x14ac:dyDescent="0.2">
      <c r="C2434" s="194"/>
    </row>
    <row r="2436" spans="2:3" x14ac:dyDescent="0.2">
      <c r="B2436" s="192"/>
    </row>
    <row r="2439" spans="2:3" x14ac:dyDescent="0.2">
      <c r="B2439" s="192"/>
    </row>
    <row r="2459" spans="2:3" x14ac:dyDescent="0.2">
      <c r="C2459" s="194"/>
    </row>
    <row r="2461" spans="2:3" x14ac:dyDescent="0.2">
      <c r="B2461" s="192"/>
    </row>
    <row r="2464" spans="2:3" x14ac:dyDescent="0.2">
      <c r="B2464" s="228"/>
    </row>
    <row r="2533" spans="1:2" x14ac:dyDescent="0.2">
      <c r="B2533" s="228"/>
    </row>
    <row r="2536" spans="1:2" x14ac:dyDescent="0.2">
      <c r="B2536" s="192"/>
    </row>
    <row r="2537" spans="1:2" x14ac:dyDescent="0.2">
      <c r="A2537" s="229"/>
    </row>
    <row r="2538" spans="1:2" x14ac:dyDescent="0.2">
      <c r="B2538" s="192"/>
    </row>
    <row r="2558" spans="2:3" x14ac:dyDescent="0.2">
      <c r="C2558" s="194"/>
    </row>
    <row r="2560" spans="2:3" x14ac:dyDescent="0.2">
      <c r="B2560" s="192"/>
    </row>
    <row r="2563" spans="2:2" x14ac:dyDescent="0.2">
      <c r="B2563" s="192"/>
    </row>
    <row r="2583" spans="2:3" x14ac:dyDescent="0.2">
      <c r="C2583" s="194"/>
    </row>
    <row r="2585" spans="2:3" x14ac:dyDescent="0.2">
      <c r="B2585" s="192"/>
    </row>
    <row r="2588" spans="2:3" x14ac:dyDescent="0.2">
      <c r="B2588" s="228"/>
    </row>
    <row r="2680" spans="1:2" x14ac:dyDescent="0.2">
      <c r="B2680" s="228"/>
    </row>
    <row r="2683" spans="1:2" x14ac:dyDescent="0.2">
      <c r="B2683" s="192"/>
    </row>
    <row r="2684" spans="1:2" x14ac:dyDescent="0.2">
      <c r="A2684" s="229"/>
    </row>
    <row r="2685" spans="1:2" x14ac:dyDescent="0.2">
      <c r="B2685" s="192"/>
    </row>
    <row r="2705" spans="2:3" x14ac:dyDescent="0.2">
      <c r="C2705" s="194"/>
    </row>
    <row r="2707" spans="2:3" x14ac:dyDescent="0.2">
      <c r="B2707" s="192"/>
    </row>
    <row r="2710" spans="2:3" x14ac:dyDescent="0.2">
      <c r="B2710" s="192"/>
    </row>
    <row r="2730" spans="2:3" x14ac:dyDescent="0.2">
      <c r="C2730" s="194"/>
    </row>
    <row r="2732" spans="2:3" x14ac:dyDescent="0.2">
      <c r="B2732" s="228"/>
    </row>
    <row r="2735" spans="2:3" x14ac:dyDescent="0.2">
      <c r="B2735" s="228"/>
    </row>
    <row r="2829" spans="2:2" x14ac:dyDescent="0.2">
      <c r="B2829" s="228"/>
    </row>
    <row r="2832" spans="2:2" x14ac:dyDescent="0.2">
      <c r="B2832" s="192"/>
    </row>
    <row r="2833" spans="1:2" x14ac:dyDescent="0.2">
      <c r="A2833" s="229"/>
    </row>
    <row r="2834" spans="1:2" x14ac:dyDescent="0.2">
      <c r="B2834" s="192"/>
    </row>
    <row r="2854" spans="2:3" ht="409.6" x14ac:dyDescent="0.25">
      <c r="C2854" s="194"/>
    </row>
    <row r="2856" spans="2:3" ht="409.6" x14ac:dyDescent="0.25">
      <c r="B2856" s="192"/>
    </row>
    <row r="2859" spans="2:3" ht="409.6" x14ac:dyDescent="0.25">
      <c r="B2859" s="192"/>
    </row>
    <row r="2879" spans="3:3" ht="409.6" x14ac:dyDescent="0.25">
      <c r="C2879" s="194"/>
    </row>
    <row r="2881" spans="2:2" ht="409.6" x14ac:dyDescent="0.25">
      <c r="B2881" s="192"/>
    </row>
    <row r="2884" spans="2:2" ht="409.6" x14ac:dyDescent="0.25">
      <c r="B2884" s="228"/>
    </row>
    <row r="2950" spans="1:2" ht="409.6" x14ac:dyDescent="0.25">
      <c r="B2950" s="228"/>
    </row>
    <row r="2953" spans="1:2" ht="409.6" x14ac:dyDescent="0.25">
      <c r="B2953" s="192"/>
    </row>
    <row r="2954" spans="1:2" ht="409.6" x14ac:dyDescent="0.25">
      <c r="A2954" s="229"/>
    </row>
    <row r="2955" spans="1:2" ht="409.6" x14ac:dyDescent="0.25">
      <c r="B2955" s="192"/>
    </row>
    <row r="2975" spans="3:3" ht="409.6" x14ac:dyDescent="0.25">
      <c r="C2975" s="194"/>
    </row>
    <row r="2977" spans="2:2" ht="409.6" x14ac:dyDescent="0.25">
      <c r="B2977" s="192"/>
    </row>
    <row r="2980" spans="2:2" ht="409.6" x14ac:dyDescent="0.25">
      <c r="B2980" s="192"/>
    </row>
    <row r="3000" spans="2:3" ht="409.6" x14ac:dyDescent="0.25">
      <c r="C3000" s="194"/>
    </row>
    <row r="3002" spans="2:3" ht="409.6" x14ac:dyDescent="0.25">
      <c r="B3002" s="192"/>
    </row>
    <row r="3005" spans="2:3" ht="409.6" x14ac:dyDescent="0.25">
      <c r="B3005" s="228"/>
    </row>
    <row r="3056" spans="2:2" ht="409.6" x14ac:dyDescent="0.25">
      <c r="B3056" s="228"/>
    </row>
    <row r="3059" spans="1:2" ht="409.6" x14ac:dyDescent="0.25">
      <c r="B3059" s="192"/>
    </row>
    <row r="3060" spans="1:2" ht="409.6" x14ac:dyDescent="0.25">
      <c r="A3060" s="229"/>
    </row>
    <row r="3061" spans="1:2" ht="409.6" x14ac:dyDescent="0.25">
      <c r="B3061" s="192"/>
    </row>
    <row r="3082" spans="2:3" ht="409.6" x14ac:dyDescent="0.25">
      <c r="C3082" s="194"/>
    </row>
    <row r="3084" spans="2:3" ht="409.6" x14ac:dyDescent="0.25">
      <c r="B3084" s="192"/>
    </row>
    <row r="3087" spans="2:3" ht="409.6" x14ac:dyDescent="0.25">
      <c r="B3087" s="192"/>
    </row>
    <row r="3107" spans="2:3" ht="409.6" x14ac:dyDescent="0.25">
      <c r="C3107" s="194"/>
    </row>
    <row r="3109" spans="2:3" ht="409.6" x14ac:dyDescent="0.25">
      <c r="B3109" s="192"/>
    </row>
    <row r="3112" spans="2:3" ht="409.6" x14ac:dyDescent="0.25">
      <c r="B3112" s="228"/>
    </row>
    <row r="3178" spans="1:2" ht="409.6" x14ac:dyDescent="0.25">
      <c r="B3178" s="228"/>
    </row>
    <row r="3181" spans="1:2" ht="409.6" x14ac:dyDescent="0.25">
      <c r="B3181" s="192"/>
    </row>
    <row r="3182" spans="1:2" ht="409.6" x14ac:dyDescent="0.25">
      <c r="A3182" s="229"/>
    </row>
    <row r="3183" spans="1:2" ht="409.6" x14ac:dyDescent="0.25">
      <c r="B3183" s="192"/>
    </row>
    <row r="3203" spans="2:3" ht="409.6" x14ac:dyDescent="0.25">
      <c r="C3203" s="194"/>
    </row>
    <row r="3205" spans="2:3" ht="409.6" x14ac:dyDescent="0.25">
      <c r="B3205" s="192"/>
    </row>
    <row r="3208" spans="2:3" ht="409.6" x14ac:dyDescent="0.25">
      <c r="B3208" s="192"/>
    </row>
    <row r="3228" spans="2:3" ht="409.6" x14ac:dyDescent="0.25">
      <c r="C3228" s="194"/>
    </row>
    <row r="3230" spans="2:3" ht="409.6" x14ac:dyDescent="0.25">
      <c r="B3230" s="192"/>
    </row>
    <row r="3233" spans="2:2" ht="409.6" x14ac:dyDescent="0.25">
      <c r="B3233" s="228"/>
    </row>
    <row r="3290" spans="1:2" ht="409.6" x14ac:dyDescent="0.25">
      <c r="B3290" s="228"/>
    </row>
    <row r="3293" spans="1:2" ht="409.6" x14ac:dyDescent="0.25">
      <c r="B3293" s="192"/>
    </row>
    <row r="3294" spans="1:2" ht="409.6" x14ac:dyDescent="0.25">
      <c r="A3294" s="229"/>
    </row>
    <row r="3295" spans="1:2" ht="409.6" x14ac:dyDescent="0.25">
      <c r="B3295" s="192"/>
    </row>
    <row r="3315" spans="2:3" ht="409.6" x14ac:dyDescent="0.25">
      <c r="C3315" s="194"/>
    </row>
    <row r="3317" spans="2:3" ht="409.6" x14ac:dyDescent="0.25">
      <c r="B3317" s="192"/>
    </row>
    <row r="3320" spans="2:3" ht="409.6" x14ac:dyDescent="0.25">
      <c r="B3320" s="192"/>
    </row>
    <row r="3340" spans="2:3" ht="409.6" x14ac:dyDescent="0.25">
      <c r="C3340" s="194"/>
    </row>
    <row r="3342" spans="2:3" ht="409.6" x14ac:dyDescent="0.25">
      <c r="B3342" s="192"/>
    </row>
    <row r="3345" spans="2:2" ht="409.6" x14ac:dyDescent="0.25">
      <c r="B3345" s="228"/>
    </row>
    <row r="3417" spans="1:2" ht="409.6" x14ac:dyDescent="0.25">
      <c r="B3417" s="228"/>
    </row>
    <row r="3420" spans="1:2" ht="409.6" x14ac:dyDescent="0.25">
      <c r="B3420" s="192"/>
    </row>
    <row r="3421" spans="1:2" ht="409.6" x14ac:dyDescent="0.25">
      <c r="A3421" s="229"/>
    </row>
    <row r="3422" spans="1:2" ht="409.6" x14ac:dyDescent="0.25">
      <c r="B3422" s="192"/>
    </row>
    <row r="3442" spans="2:3" ht="409.6" x14ac:dyDescent="0.25">
      <c r="C3442" s="194"/>
    </row>
    <row r="3444" spans="2:3" ht="409.6" x14ac:dyDescent="0.25">
      <c r="B3444" s="192"/>
    </row>
    <row r="3447" spans="2:3" ht="409.6" x14ac:dyDescent="0.25">
      <c r="B3447" s="192"/>
    </row>
    <row r="3467" spans="2:3" ht="409.6" x14ac:dyDescent="0.25">
      <c r="C3467" s="194"/>
    </row>
    <row r="3469" spans="2:3" ht="409.6" x14ac:dyDescent="0.25">
      <c r="B3469" s="192"/>
    </row>
    <row r="3472" spans="2:3" ht="409.6" x14ac:dyDescent="0.25">
      <c r="B3472" s="228"/>
    </row>
    <row r="3526" spans="1:2" ht="409.6" x14ac:dyDescent="0.25">
      <c r="B3526" s="228"/>
    </row>
    <row r="3529" spans="1:2" ht="409.6" x14ac:dyDescent="0.25">
      <c r="B3529" s="192"/>
    </row>
    <row r="3530" spans="1:2" ht="409.6" x14ac:dyDescent="0.25">
      <c r="A3530" s="229"/>
    </row>
    <row r="3531" spans="1:2" ht="409.6" x14ac:dyDescent="0.25">
      <c r="B3531" s="192"/>
    </row>
    <row r="3551" spans="3:3" ht="409.6" x14ac:dyDescent="0.25">
      <c r="C3551" s="194"/>
    </row>
    <row r="3553" spans="2:2" ht="409.6" x14ac:dyDescent="0.25">
      <c r="B3553" s="192"/>
    </row>
    <row r="3556" spans="2:2" ht="409.6" x14ac:dyDescent="0.25">
      <c r="B3556" s="192"/>
    </row>
    <row r="3576" spans="2:3" ht="409.6" x14ac:dyDescent="0.25">
      <c r="C3576" s="194"/>
    </row>
    <row r="3578" spans="2:3" ht="409.6" x14ac:dyDescent="0.25">
      <c r="B3578" s="192"/>
    </row>
    <row r="3581" spans="2:3" ht="409.6" x14ac:dyDescent="0.25">
      <c r="B3581" s="228"/>
    </row>
    <row r="3635" spans="1:2" ht="409.6" x14ac:dyDescent="0.25">
      <c r="B3635" s="228"/>
    </row>
    <row r="3638" spans="1:2" ht="409.6" x14ac:dyDescent="0.25">
      <c r="B3638" s="192"/>
    </row>
    <row r="3639" spans="1:2" ht="409.6" x14ac:dyDescent="0.25">
      <c r="A3639" s="229"/>
    </row>
    <row r="3640" spans="1:2" ht="409.6" x14ac:dyDescent="0.25">
      <c r="B3640" s="192"/>
    </row>
    <row r="3660" spans="2:3" ht="409.6" x14ac:dyDescent="0.25">
      <c r="C3660" s="194"/>
    </row>
    <row r="3662" spans="2:3" ht="409.6" x14ac:dyDescent="0.25">
      <c r="B3662" s="192"/>
    </row>
    <row r="3665" spans="2:2" ht="409.6" x14ac:dyDescent="0.25">
      <c r="B3665" s="192"/>
    </row>
    <row r="3685" spans="2:3" ht="409.6" x14ac:dyDescent="0.25">
      <c r="C3685" s="194"/>
    </row>
    <row r="3687" spans="2:3" ht="409.6" x14ac:dyDescent="0.25">
      <c r="B3687" s="192"/>
    </row>
    <row r="3690" spans="2:3" ht="409.6" x14ac:dyDescent="0.25">
      <c r="B3690" s="228"/>
    </row>
    <row r="3757" spans="2:2" ht="409.6" x14ac:dyDescent="0.25">
      <c r="B3757" s="228"/>
    </row>
    <row r="3760" spans="2:2" ht="409.6" x14ac:dyDescent="0.25">
      <c r="B3760" s="192"/>
    </row>
    <row r="3761" spans="1:2" ht="409.6" x14ac:dyDescent="0.25">
      <c r="A3761" s="229"/>
    </row>
    <row r="3762" spans="1:2" ht="409.6" x14ac:dyDescent="0.25">
      <c r="B3762" s="192"/>
    </row>
    <row r="3782" spans="2:3" ht="409.6" x14ac:dyDescent="0.25">
      <c r="C3782" s="194"/>
    </row>
    <row r="3784" spans="2:3" ht="409.6" x14ac:dyDescent="0.25">
      <c r="B3784" s="192"/>
    </row>
    <row r="3787" spans="2:3" ht="409.6" x14ac:dyDescent="0.25">
      <c r="B3787" s="192"/>
    </row>
    <row r="3807" spans="3:3" ht="409.6" x14ac:dyDescent="0.25">
      <c r="C3807" s="194"/>
    </row>
    <row r="3809" spans="2:2" ht="409.6" x14ac:dyDescent="0.25">
      <c r="B3809" s="192"/>
    </row>
    <row r="3812" spans="2:2" ht="409.6" x14ac:dyDescent="0.25">
      <c r="B3812" s="228"/>
    </row>
    <row r="3866" spans="1:2" ht="409.6" x14ac:dyDescent="0.25">
      <c r="B3866" s="228"/>
    </row>
    <row r="3869" spans="1:2" ht="409.6" x14ac:dyDescent="0.25">
      <c r="B3869" s="192"/>
    </row>
    <row r="3870" spans="1:2" ht="409.6" x14ac:dyDescent="0.25">
      <c r="A3870" s="229"/>
    </row>
    <row r="3871" spans="1:2" ht="409.6" x14ac:dyDescent="0.25">
      <c r="B3871" s="192"/>
    </row>
    <row r="3891" spans="2:3" ht="409.6" x14ac:dyDescent="0.25">
      <c r="C3891" s="194"/>
    </row>
    <row r="3893" spans="2:3" ht="409.6" x14ac:dyDescent="0.25">
      <c r="B3893" s="192"/>
    </row>
    <row r="3896" spans="2:3" ht="409.6" x14ac:dyDescent="0.25">
      <c r="B3896" s="192"/>
    </row>
    <row r="3916" spans="2:3" ht="409.6" x14ac:dyDescent="0.25">
      <c r="C3916" s="194"/>
    </row>
    <row r="3918" spans="2:3" ht="409.6" x14ac:dyDescent="0.25">
      <c r="B3918" s="192"/>
    </row>
    <row r="3921" spans="2:2" ht="409.6" x14ac:dyDescent="0.25">
      <c r="B3921" s="228"/>
    </row>
    <row r="3987" spans="1:2" ht="409.6" x14ac:dyDescent="0.25">
      <c r="B3987" s="228"/>
    </row>
    <row r="3990" spans="1:2" ht="409.6" x14ac:dyDescent="0.25">
      <c r="B3990" s="192"/>
    </row>
    <row r="3991" spans="1:2" ht="409.6" x14ac:dyDescent="0.25">
      <c r="A3991" s="229"/>
    </row>
    <row r="3992" spans="1:2" ht="409.6" x14ac:dyDescent="0.25">
      <c r="B3992" s="192"/>
    </row>
    <row r="4012" spans="2:3" ht="409.6" x14ac:dyDescent="0.25">
      <c r="C4012" s="194"/>
    </row>
    <row r="4014" spans="2:3" ht="409.6" x14ac:dyDescent="0.25">
      <c r="B4014" s="192"/>
    </row>
    <row r="4017" spans="2:2" ht="409.6" x14ac:dyDescent="0.25">
      <c r="B4017" s="192"/>
    </row>
    <row r="4037" spans="2:3" ht="409.6" x14ac:dyDescent="0.25">
      <c r="C4037" s="194"/>
    </row>
    <row r="4039" spans="2:3" ht="409.6" x14ac:dyDescent="0.25">
      <c r="B4039" s="192"/>
    </row>
    <row r="4042" spans="2:3" ht="409.6" x14ac:dyDescent="0.25">
      <c r="B4042" s="228"/>
    </row>
    <row r="4114" spans="1:2" ht="409.6" x14ac:dyDescent="0.25">
      <c r="B4114" s="228"/>
    </row>
    <row r="4117" spans="1:2" ht="409.6" x14ac:dyDescent="0.25">
      <c r="B4117" s="192"/>
    </row>
    <row r="4119" spans="1:2" ht="409.6" x14ac:dyDescent="0.25">
      <c r="B4119" s="192"/>
    </row>
    <row r="4120" spans="1:2" ht="409.6" x14ac:dyDescent="0.25">
      <c r="A4120" s="229"/>
    </row>
    <row r="4139" spans="2:3" ht="409.6" x14ac:dyDescent="0.25">
      <c r="C4139" s="194"/>
    </row>
    <row r="4141" spans="2:3" ht="409.6" x14ac:dyDescent="0.25">
      <c r="B4141" s="192"/>
    </row>
    <row r="4144" spans="2:3" ht="409.6" x14ac:dyDescent="0.25">
      <c r="B4144" s="192"/>
    </row>
    <row r="4164" spans="2:3" ht="409.6" x14ac:dyDescent="0.25">
      <c r="C4164" s="194"/>
    </row>
    <row r="4166" spans="2:3" ht="409.6" x14ac:dyDescent="0.25">
      <c r="B4166" s="192"/>
    </row>
    <row r="4169" spans="2:3" ht="409.6" x14ac:dyDescent="0.25">
      <c r="B4169" s="228"/>
    </row>
    <row r="4235" spans="1:2" ht="409.6" x14ac:dyDescent="0.25">
      <c r="B4235" s="228"/>
    </row>
    <row r="4238" spans="1:2" ht="409.6" x14ac:dyDescent="0.25">
      <c r="B4238" s="192"/>
    </row>
    <row r="4240" spans="1:2" ht="409.6" x14ac:dyDescent="0.25">
      <c r="A4240" s="229"/>
      <c r="B4240" s="192"/>
    </row>
    <row r="4260" spans="2:3" ht="409.6" x14ac:dyDescent="0.25">
      <c r="C4260" s="194"/>
    </row>
    <row r="4262" spans="2:3" ht="409.6" x14ac:dyDescent="0.25">
      <c r="B4262" s="192"/>
    </row>
    <row r="4265" spans="2:3" ht="409.6" x14ac:dyDescent="0.25">
      <c r="B4265" s="192"/>
    </row>
    <row r="4285" spans="2:3" ht="409.6" x14ac:dyDescent="0.25">
      <c r="C4285" s="194"/>
    </row>
    <row r="4287" spans="2:3" ht="409.6" x14ac:dyDescent="0.25">
      <c r="B4287" s="192"/>
    </row>
    <row r="4290" spans="2:2" ht="409.6" x14ac:dyDescent="0.25">
      <c r="B4290" s="228"/>
    </row>
    <row r="4359" spans="1:2" ht="409.6" x14ac:dyDescent="0.25">
      <c r="B4359" s="228"/>
    </row>
    <row r="4362" spans="1:2" ht="409.6" x14ac:dyDescent="0.25">
      <c r="B4362" s="192"/>
    </row>
    <row r="4363" spans="1:2" ht="409.6" x14ac:dyDescent="0.25">
      <c r="A4363" s="229"/>
    </row>
    <row r="4364" spans="1:2" ht="409.6" x14ac:dyDescent="0.25">
      <c r="B4364" s="192"/>
    </row>
    <row r="4384" spans="3:3" ht="409.6" x14ac:dyDescent="0.25">
      <c r="C4384" s="194"/>
    </row>
    <row r="4386" spans="2:2" ht="409.6" x14ac:dyDescent="0.25">
      <c r="B4386" s="192"/>
    </row>
    <row r="4389" spans="2:2" ht="409.6" x14ac:dyDescent="0.25">
      <c r="B4389" s="192"/>
    </row>
    <row r="4409" spans="2:3" ht="409.6" x14ac:dyDescent="0.25">
      <c r="C4409" s="194"/>
    </row>
    <row r="4411" spans="2:3" ht="409.6" x14ac:dyDescent="0.25">
      <c r="B4411" s="192"/>
    </row>
    <row r="4414" spans="2:3" ht="409.6" x14ac:dyDescent="0.25">
      <c r="B4414" s="228"/>
    </row>
    <row r="4480" spans="2:2" ht="409.6" x14ac:dyDescent="0.25">
      <c r="B4480" s="228"/>
    </row>
    <row r="4483" spans="1:2" ht="409.6" x14ac:dyDescent="0.25">
      <c r="B4483" s="192"/>
    </row>
    <row r="4485" spans="1:2" ht="409.6" x14ac:dyDescent="0.25">
      <c r="B4485" s="192"/>
    </row>
    <row r="4486" spans="1:2" ht="409.6" x14ac:dyDescent="0.25">
      <c r="A4486" s="229"/>
    </row>
    <row r="4505" spans="2:3" ht="409.6" x14ac:dyDescent="0.25">
      <c r="C4505" s="194"/>
    </row>
    <row r="4507" spans="2:3" ht="409.6" x14ac:dyDescent="0.25">
      <c r="B4507" s="192"/>
    </row>
    <row r="4510" spans="2:3" ht="409.6" x14ac:dyDescent="0.25">
      <c r="B4510" s="192"/>
    </row>
    <row r="4530" spans="2:3" ht="409.6" x14ac:dyDescent="0.25">
      <c r="C4530" s="194"/>
    </row>
    <row r="4532" spans="2:3" ht="409.6" x14ac:dyDescent="0.25">
      <c r="B4532" s="192"/>
    </row>
    <row r="4535" spans="2:3" ht="409.6" x14ac:dyDescent="0.25">
      <c r="B4535" s="228"/>
    </row>
    <row r="4606" spans="2:2" ht="409.6" x14ac:dyDescent="0.25">
      <c r="B4606" s="228"/>
    </row>
    <row r="4609" spans="2:2" ht="409.6" x14ac:dyDescent="0.25">
      <c r="B4609" s="228"/>
    </row>
    <row r="4678" spans="2:2" ht="409.6" x14ac:dyDescent="0.25">
      <c r="B4678" s="228"/>
    </row>
    <row r="4681" spans="2:2" ht="409.6" x14ac:dyDescent="0.25">
      <c r="B4681" s="192"/>
    </row>
    <row r="4683" spans="2:2" ht="409.6" x14ac:dyDescent="0.25">
      <c r="B4683" s="192"/>
    </row>
    <row r="4703" spans="3:3" ht="409.6" x14ac:dyDescent="0.25">
      <c r="C4703" s="194"/>
    </row>
    <row r="4705" spans="2:2" ht="409.6" x14ac:dyDescent="0.25">
      <c r="B4705" s="192"/>
    </row>
    <row r="4708" spans="2:2" ht="409.6" x14ac:dyDescent="0.25">
      <c r="B4708" s="192"/>
    </row>
    <row r="4728" spans="2:3" ht="409.6" x14ac:dyDescent="0.25">
      <c r="C4728" s="194"/>
    </row>
    <row r="4730" spans="2:3" ht="409.6" x14ac:dyDescent="0.25">
      <c r="B4730" s="192"/>
    </row>
    <row r="4733" spans="2:3" ht="409.6" x14ac:dyDescent="0.25">
      <c r="B4733" s="228"/>
    </row>
    <row r="4801" spans="2:2" ht="409.6" x14ac:dyDescent="0.25">
      <c r="B4801" s="228"/>
    </row>
    <row r="4804" spans="2:2" ht="409.6" x14ac:dyDescent="0.25">
      <c r="B4804" s="192"/>
    </row>
    <row r="4806" spans="2:2" ht="409.6" x14ac:dyDescent="0.25">
      <c r="B4806" s="192"/>
    </row>
    <row r="4826" spans="2:3" ht="409.6" x14ac:dyDescent="0.25">
      <c r="C4826" s="194"/>
    </row>
    <row r="4828" spans="2:3" ht="409.6" x14ac:dyDescent="0.25">
      <c r="B4828" s="192"/>
    </row>
    <row r="4831" spans="2:3" ht="409.6" x14ac:dyDescent="0.25">
      <c r="B4831" s="192"/>
    </row>
    <row r="4851" spans="2:3" ht="409.6" x14ac:dyDescent="0.25">
      <c r="C4851" s="194"/>
    </row>
    <row r="4853" spans="2:3" ht="409.6" x14ac:dyDescent="0.25">
      <c r="B4853" s="192"/>
    </row>
    <row r="4856" spans="2:3" ht="409.6" x14ac:dyDescent="0.25">
      <c r="B4856" s="228"/>
    </row>
    <row r="4932" spans="1:2" ht="409.6" x14ac:dyDescent="0.25">
      <c r="B4932" s="228"/>
    </row>
    <row r="4935" spans="1:2" ht="409.6" x14ac:dyDescent="0.25">
      <c r="B4935" s="192"/>
    </row>
    <row r="4936" spans="1:2" ht="409.6" x14ac:dyDescent="0.25">
      <c r="A4936" s="229"/>
    </row>
    <row r="4937" spans="1:2" ht="409.6" x14ac:dyDescent="0.25">
      <c r="B4937" s="192"/>
    </row>
    <row r="4957" spans="2:3" ht="409.6" x14ac:dyDescent="0.25">
      <c r="C4957" s="194"/>
    </row>
    <row r="4959" spans="2:3" ht="409.6" x14ac:dyDescent="0.25">
      <c r="B4959" s="192"/>
    </row>
    <row r="4962" spans="2:2" ht="409.6" x14ac:dyDescent="0.25">
      <c r="B4962" s="192"/>
    </row>
    <row r="4982" spans="2:3" ht="409.6" x14ac:dyDescent="0.25">
      <c r="C4982" s="194"/>
    </row>
    <row r="4984" spans="2:3" ht="409.6" x14ac:dyDescent="0.25">
      <c r="B4984" s="192"/>
    </row>
    <row r="4987" spans="2:3" ht="409.6" x14ac:dyDescent="0.25">
      <c r="B4987" s="228"/>
    </row>
    <row r="5063" spans="1:2" ht="409.6" x14ac:dyDescent="0.25">
      <c r="B5063" s="228"/>
    </row>
    <row r="5066" spans="1:2" ht="409.6" x14ac:dyDescent="0.25">
      <c r="B5066" s="192"/>
    </row>
    <row r="5068" spans="1:2" ht="409.6" x14ac:dyDescent="0.25">
      <c r="B5068" s="192"/>
    </row>
    <row r="5069" spans="1:2" ht="409.6" x14ac:dyDescent="0.25">
      <c r="A5069" s="229"/>
    </row>
    <row r="5088" spans="3:3" ht="409.6" x14ac:dyDescent="0.25">
      <c r="C5088" s="194"/>
    </row>
    <row r="5090" spans="2:2" ht="409.6" x14ac:dyDescent="0.25">
      <c r="B5090" s="192"/>
    </row>
    <row r="5093" spans="2:2" ht="409.6" x14ac:dyDescent="0.25">
      <c r="B5093" s="192"/>
    </row>
    <row r="5113" spans="2:3" ht="409.6" x14ac:dyDescent="0.25">
      <c r="C5113" s="194"/>
    </row>
    <row r="5115" spans="2:3" ht="409.6" x14ac:dyDescent="0.25">
      <c r="B5115" s="192"/>
    </row>
    <row r="5118" spans="2:3" ht="409.6" x14ac:dyDescent="0.25">
      <c r="B5118" s="228"/>
    </row>
    <row r="5194" spans="2:2" ht="409.6" x14ac:dyDescent="0.25">
      <c r="B5194" s="228"/>
    </row>
    <row r="5197" spans="2:2" ht="409.6" x14ac:dyDescent="0.25">
      <c r="B5197" s="228"/>
    </row>
    <row r="5287" spans="2:2" ht="409.6" x14ac:dyDescent="0.25">
      <c r="B5287" s="228"/>
    </row>
    <row r="5290" spans="2:2" ht="409.6" x14ac:dyDescent="0.25">
      <c r="B5290" s="192"/>
    </row>
    <row r="5292" spans="2:2" ht="409.6" x14ac:dyDescent="0.25">
      <c r="B5292" s="192"/>
    </row>
    <row r="5312" spans="3:3" ht="409.6" x14ac:dyDescent="0.25">
      <c r="C5312" s="194"/>
    </row>
    <row r="5314" spans="2:2" ht="409.6" x14ac:dyDescent="0.25">
      <c r="B5314" s="192"/>
    </row>
    <row r="5317" spans="2:2" ht="409.6" x14ac:dyDescent="0.25">
      <c r="B5317" s="192"/>
    </row>
    <row r="5337" spans="2:3" ht="409.6" x14ac:dyDescent="0.25">
      <c r="C5337" s="194"/>
    </row>
    <row r="5339" spans="2:3" ht="409.6" x14ac:dyDescent="0.25">
      <c r="B5339" s="192"/>
    </row>
    <row r="5342" spans="2:3" ht="409.6" x14ac:dyDescent="0.25">
      <c r="B5342" s="228"/>
    </row>
    <row r="5439" spans="2:2" ht="409.6" x14ac:dyDescent="0.25">
      <c r="B5439" s="228"/>
    </row>
    <row r="5442" spans="1:2" ht="409.6" x14ac:dyDescent="0.25">
      <c r="B5442" s="192"/>
    </row>
    <row r="5444" spans="1:2" ht="409.6" x14ac:dyDescent="0.25">
      <c r="A5444" s="229"/>
      <c r="B5444" s="192"/>
    </row>
    <row r="5464" spans="2:3" ht="409.6" x14ac:dyDescent="0.25">
      <c r="C5464" s="194"/>
    </row>
    <row r="5466" spans="2:3" ht="409.6" x14ac:dyDescent="0.25">
      <c r="B5466" s="192"/>
    </row>
    <row r="5469" spans="2:3" ht="409.6" x14ac:dyDescent="0.25">
      <c r="B5469" s="192"/>
    </row>
    <row r="5489" spans="2:3" ht="409.6" x14ac:dyDescent="0.25">
      <c r="C5489" s="194"/>
    </row>
    <row r="5491" spans="2:3" ht="409.6" x14ac:dyDescent="0.25">
      <c r="B5491" s="192"/>
    </row>
    <row r="5492" spans="2:3" ht="409.6" x14ac:dyDescent="0.25">
      <c r="B5492" s="192"/>
    </row>
    <row r="5494" spans="2:3" ht="409.6" x14ac:dyDescent="0.25">
      <c r="B5494" s="228"/>
    </row>
    <row r="5577" spans="1:2" ht="409.6" x14ac:dyDescent="0.25">
      <c r="B5577" s="228"/>
    </row>
    <row r="5580" spans="1:2" ht="409.6" x14ac:dyDescent="0.25">
      <c r="A5580" s="229"/>
      <c r="B5580" s="192"/>
    </row>
    <row r="5582" spans="1:2" ht="409.6" x14ac:dyDescent="0.25">
      <c r="B5582" s="192"/>
    </row>
    <row r="5602" spans="2:3" ht="409.6" x14ac:dyDescent="0.25">
      <c r="C5602" s="194"/>
    </row>
    <row r="5604" spans="2:3" ht="409.6" x14ac:dyDescent="0.25">
      <c r="B5604" s="192"/>
    </row>
    <row r="5607" spans="2:3" ht="409.6" x14ac:dyDescent="0.25">
      <c r="B5607" s="192"/>
    </row>
    <row r="5627" spans="2:3" ht="409.6" x14ac:dyDescent="0.25">
      <c r="C5627" s="194"/>
    </row>
    <row r="5629" spans="2:3" ht="409.6" x14ac:dyDescent="0.25">
      <c r="B5629" s="192"/>
    </row>
    <row r="5632" spans="2:3" ht="409.6" x14ac:dyDescent="0.25">
      <c r="B5632" s="228"/>
    </row>
    <row r="5689" spans="2:2" ht="409.6" x14ac:dyDescent="0.25">
      <c r="B5689" s="228"/>
    </row>
    <row r="5692" spans="2:2" ht="409.6" x14ac:dyDescent="0.25">
      <c r="B5692" s="228"/>
    </row>
    <row r="5761" spans="2:2" ht="409.6" x14ac:dyDescent="0.25">
      <c r="B5761" s="228"/>
    </row>
    <row r="5764" spans="2:2" ht="409.6" x14ac:dyDescent="0.25">
      <c r="B5764" s="192"/>
    </row>
    <row r="5766" spans="2:2" ht="409.6" x14ac:dyDescent="0.25">
      <c r="B5766" s="192"/>
    </row>
    <row r="5786" spans="2:3" ht="409.6" x14ac:dyDescent="0.25">
      <c r="C5786" s="194"/>
    </row>
    <row r="5788" spans="2:3" ht="409.6" x14ac:dyDescent="0.25">
      <c r="B5788" s="192"/>
    </row>
    <row r="5791" spans="2:3" ht="409.6" x14ac:dyDescent="0.25">
      <c r="B5791" s="192"/>
    </row>
    <row r="5811" spans="1:3" ht="409.6" x14ac:dyDescent="0.25">
      <c r="C5811" s="194"/>
    </row>
    <row r="5813" spans="1:3" ht="409.6" x14ac:dyDescent="0.25">
      <c r="B5813" s="192"/>
    </row>
    <row r="5816" spans="1:3" ht="409.6" x14ac:dyDescent="0.25">
      <c r="B5816" s="192"/>
    </row>
    <row r="5818" spans="1:3" ht="409.6" x14ac:dyDescent="0.25">
      <c r="B5818" s="192"/>
    </row>
    <row r="5819" spans="1:3" ht="409.6" x14ac:dyDescent="0.25">
      <c r="B5819" s="192"/>
    </row>
    <row r="5821" spans="1:3" ht="409.6" x14ac:dyDescent="0.25">
      <c r="B5821" s="192"/>
    </row>
    <row r="5822" spans="1:3" ht="409.6" x14ac:dyDescent="0.25">
      <c r="A5822" s="229"/>
    </row>
    <row r="5912" spans="1:5" ht="409.6" x14ac:dyDescent="0.25">
      <c r="A5912" s="229"/>
    </row>
    <row r="5913" spans="1:5" ht="409.6" x14ac:dyDescent="0.25">
      <c r="A5913" s="229"/>
    </row>
    <row r="5914" spans="1:5" ht="409.6" x14ac:dyDescent="0.25">
      <c r="B5914" s="192"/>
      <c r="E5914" s="220"/>
    </row>
  </sheetData>
  <sheetProtection password="CC2D" sheet="1" objects="1" scenarios="1"/>
  <protectedRanges>
    <protectedRange sqref="D1:D1048576" name="Obseg1"/>
  </protectedRanges>
  <pageMargins left="0.59055118110236227" right="0.19685039370078741" top="0.98425196850393704" bottom="0.59055118110236227" header="0.39370078740157483" footer="0.19685039370078741"/>
  <pageSetup paperSize="9" orientation="portrait" r:id="rId1"/>
  <headerFooter alignWithMargins="0">
    <oddFooter>&amp;L&amp;"Arial,Navadno"&amp;8Zaklonišče&amp;R&amp;"Arial,Navadno"&amp;8&amp;P</oddFooter>
  </headerFooter>
  <rowBreaks count="6" manualBreakCount="6">
    <brk id="48" max="16383" man="1"/>
    <brk id="63" max="16383" man="1"/>
    <brk id="131" max="16383" man="1"/>
    <brk id="178" max="16383" man="1"/>
    <brk id="297" max="16383" man="1"/>
    <brk id="4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1</vt:i4>
      </vt:variant>
    </vt:vector>
  </HeadingPairs>
  <TitlesOfParts>
    <vt:vector size="6" baseType="lpstr">
      <vt:lpstr>Skupna rekapitulacija</vt:lpstr>
      <vt:lpstr>Popis gradbenih in obrtniških d</vt:lpstr>
      <vt:lpstr>elektroinstalacije</vt:lpstr>
      <vt:lpstr>strojne instalacije</vt:lpstr>
      <vt:lpstr>zaklonišče</vt:lpstr>
      <vt:lpstr>'Popis gradbenih in obrtniških d'!Tiskanje_naslovov</vt:lpstr>
    </vt:vector>
  </TitlesOfParts>
  <Company>ALTECH Computers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dc:creator>
  <cp:lastModifiedBy>Miro Oberstar</cp:lastModifiedBy>
  <cp:lastPrinted>2013-07-30T16:28:14Z</cp:lastPrinted>
  <dcterms:created xsi:type="dcterms:W3CDTF">2000-07-11T19:25:46Z</dcterms:created>
  <dcterms:modified xsi:type="dcterms:W3CDTF">2013-08-28T10:17:22Z</dcterms:modified>
</cp:coreProperties>
</file>