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195" windowWidth="8205" windowHeight="4875" tabRatio="435" activeTab="0"/>
  </bookViews>
  <sheets>
    <sheet name="5.ČS  2009" sheetId="1" r:id="rId1"/>
    <sheet name="KRATKA" sheetId="2" r:id="rId2"/>
  </sheets>
  <definedNames>
    <definedName name="_xlnm.Print_Area" localSheetId="0">'5.ČS  2009'!$A$1:$U$52</definedName>
    <definedName name="_xlnm.Print_Area" localSheetId="1">'KRATKA'!$A$1:$I$41</definedName>
    <definedName name="_xlnm.Print_Titles" localSheetId="0">'5.ČS  2009'!$1:$9</definedName>
  </definedNames>
  <calcPr fullCalcOnLoad="1"/>
</workbook>
</file>

<file path=xl/comments1.xml><?xml version="1.0" encoding="utf-8"?>
<comments xmlns="http://schemas.openxmlformats.org/spreadsheetml/2006/main">
  <authors>
    <author>globocnik</author>
  </authors>
  <commentList>
    <comment ref="S7" authorId="0">
      <text>
        <r>
          <rPr>
            <sz val="8"/>
            <rFont val="Tahoma"/>
            <family val="2"/>
          </rPr>
          <t xml:space="preserve">povečanje/zmanjšanje glede na veljavni proračun 2009 </t>
        </r>
      </text>
    </comment>
    <comment ref="T7" authorId="0">
      <text>
        <r>
          <rPr>
            <sz val="8"/>
            <rFont val="Tahoma"/>
            <family val="2"/>
          </rPr>
          <t xml:space="preserve">kolona rebalans II </t>
        </r>
        <r>
          <rPr>
            <sz val="8"/>
            <color indexed="10"/>
            <rFont val="Tahoma"/>
            <family val="2"/>
          </rPr>
          <t>se samodejno izračuna</t>
        </r>
        <r>
          <rPr>
            <sz val="8"/>
            <rFont val="Tahoma"/>
            <family val="2"/>
          </rPr>
          <t xml:space="preserve"> glede na vnesene podatke v koloni povečanje/zmanjšanje veljavnega proračuna</t>
        </r>
      </text>
    </comment>
  </commentList>
</comments>
</file>

<file path=xl/comments2.xml><?xml version="1.0" encoding="utf-8"?>
<comments xmlns="http://schemas.openxmlformats.org/spreadsheetml/2006/main">
  <authors>
    <author>globocnik</author>
  </authors>
  <commentList>
    <comment ref="G6" authorId="0">
      <text>
        <r>
          <rPr>
            <sz val="8"/>
            <rFont val="Tahoma"/>
            <family val="2"/>
          </rPr>
          <t xml:space="preserve">povečanje/zmanjšanje glede na veljavni proračun 2009 </t>
        </r>
      </text>
    </comment>
    <comment ref="H6" authorId="0">
      <text>
        <r>
          <rPr>
            <sz val="8"/>
            <rFont val="Tahoma"/>
            <family val="2"/>
          </rPr>
          <t xml:space="preserve">kolona rebalans II </t>
        </r>
        <r>
          <rPr>
            <sz val="8"/>
            <color indexed="10"/>
            <rFont val="Tahoma"/>
            <family val="2"/>
          </rPr>
          <t>se samodejno izračuna</t>
        </r>
        <r>
          <rPr>
            <sz val="8"/>
            <rFont val="Tahoma"/>
            <family val="2"/>
          </rPr>
          <t xml:space="preserve"> glede na vnesene podatke v koloni povečanje/zmanjšanje veljavnega proračuna</t>
        </r>
      </text>
    </comment>
  </commentList>
</comments>
</file>

<file path=xl/sharedStrings.xml><?xml version="1.0" encoding="utf-8"?>
<sst xmlns="http://schemas.openxmlformats.org/spreadsheetml/2006/main" count="143" uniqueCount="109">
  <si>
    <t>Konto</t>
  </si>
  <si>
    <t>Drugi operativni odhodki</t>
  </si>
  <si>
    <t>Časopisi, revije, knjige in strokovna literatura</t>
  </si>
  <si>
    <t>Naziv postavke</t>
  </si>
  <si>
    <t>04</t>
  </si>
  <si>
    <t>4029</t>
  </si>
  <si>
    <t>4022</t>
  </si>
  <si>
    <t>99</t>
  </si>
  <si>
    <t>4025</t>
  </si>
  <si>
    <t>4020</t>
  </si>
  <si>
    <t>00</t>
  </si>
  <si>
    <t>4026</t>
  </si>
  <si>
    <t>09</t>
  </si>
  <si>
    <t>4202</t>
  </si>
  <si>
    <t>38</t>
  </si>
  <si>
    <t>4021</t>
  </si>
  <si>
    <t>05</t>
  </si>
  <si>
    <t>Telefon, teleks, faks, elektronska pošta</t>
  </si>
  <si>
    <t>4023</t>
  </si>
  <si>
    <t>4208</t>
  </si>
  <si>
    <t>4133</t>
  </si>
  <si>
    <t>Četrtna skupnost Jarše</t>
  </si>
  <si>
    <t>016012</t>
  </si>
  <si>
    <t>4024</t>
  </si>
  <si>
    <t>06</t>
  </si>
  <si>
    <t>ČETRTNA SKUPNOST JARŠE</t>
  </si>
  <si>
    <t>Izdatki za reprezentanco</t>
  </si>
  <si>
    <t>ČETRTNE SKUPNOSTI MOL</t>
  </si>
  <si>
    <t>Drugi splošni material in storitve</t>
  </si>
  <si>
    <t>4120</t>
  </si>
  <si>
    <t>Tekoči transferi neprofitnim organizacijam in ustanovam</t>
  </si>
  <si>
    <t>Šport-ČS Jarše</t>
  </si>
  <si>
    <t>081013</t>
  </si>
  <si>
    <t>Kultura-ČS Jarše</t>
  </si>
  <si>
    <t>4203</t>
  </si>
  <si>
    <t>Nakup drugih osnovnih sredstev</t>
  </si>
  <si>
    <t>Prejemki zunanjih sodelavcev</t>
  </si>
  <si>
    <t>082039</t>
  </si>
  <si>
    <t>Druge dejavnosti s področja varstva okolja-ČS Jarše</t>
  </si>
  <si>
    <t>4111</t>
  </si>
  <si>
    <t>056005</t>
  </si>
  <si>
    <t xml:space="preserve"> LOKALNA SAMOUPRAVA</t>
  </si>
  <si>
    <t>PPP/GPR/PPR</t>
  </si>
  <si>
    <t>0602</t>
  </si>
  <si>
    <t>Sofinanciranje dejavnosti občin, ožjih delov občin in zvez občin</t>
  </si>
  <si>
    <t>06029001</t>
  </si>
  <si>
    <t>Delovanje ožjih delov občin</t>
  </si>
  <si>
    <t>16</t>
  </si>
  <si>
    <t xml:space="preserve"> PROSTORSKO PLANIRANJE IN STANOVANJSKO KOMUNALNA DEJAVNOST</t>
  </si>
  <si>
    <t xml:space="preserve">1603 </t>
  </si>
  <si>
    <t>Komunalna dejavnost</t>
  </si>
  <si>
    <t>Druge komunalne dejavnosti</t>
  </si>
  <si>
    <t>16039005</t>
  </si>
  <si>
    <t>18</t>
  </si>
  <si>
    <t>KULTURA, ŠPORT IN NEVLADNE ORGANIZACIJE</t>
  </si>
  <si>
    <t xml:space="preserve">1805 </t>
  </si>
  <si>
    <t>Šport in prostočasne aktivnosti</t>
  </si>
  <si>
    <t>18059001</t>
  </si>
  <si>
    <t>Programi športa</t>
  </si>
  <si>
    <t>1803</t>
  </si>
  <si>
    <t>Programi v kulturi</t>
  </si>
  <si>
    <t>18039005</t>
  </si>
  <si>
    <t>Drugi programi v kulturi</t>
  </si>
  <si>
    <t xml:space="preserve"> </t>
  </si>
  <si>
    <t>4206</t>
  </si>
  <si>
    <t>Postavka</t>
  </si>
  <si>
    <t>FINANČNI NAČRTI PRORAČUNSKIH UPORABNIKOV - IZDATKI PRORAČUNA po programski klasifikaciji (A)</t>
  </si>
  <si>
    <t xml:space="preserve">Proračun </t>
  </si>
  <si>
    <t>DOVOLJENA KVOTA OLS BREZ NAMEN. SRED.</t>
  </si>
  <si>
    <t>ODSTOPANJA NAD (-) OZ POD (+,0) KVOTO</t>
  </si>
  <si>
    <t>SKUPAJ ČETRTNA SKUPNOST JARŠE (A)</t>
  </si>
  <si>
    <t>Ocena realizacije</t>
  </si>
  <si>
    <t xml:space="preserve">Realizacija </t>
  </si>
  <si>
    <t>Proračun</t>
  </si>
  <si>
    <t>FINANČNI NAČRTI PRORAČUNSKIH UPORABNIKOV - IZDATKI PRORAČUNA po ekonomskem namenu</t>
  </si>
  <si>
    <t>Naziv konta</t>
  </si>
  <si>
    <t>Pisarniški in splošni material in storitve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</si>
  <si>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</si>
  <si>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</si>
  <si>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</si>
  <si>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</si>
  <si>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</si>
  <si>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Najemnine in zakupnine (leasing)</t>
  </si>
  <si>
    <t xml:space="preserve">Skupaj </t>
  </si>
  <si>
    <t>Izdatki za blago in storitve</t>
  </si>
  <si>
    <t>Družinski prejemki in starševska nadomestila</t>
  </si>
  <si>
    <t>Transferi posameznikom in gospodinjstvom</t>
  </si>
  <si>
    <t>Transferi neprofitnim organizacijam in ustanovam</t>
  </si>
  <si>
    <t xml:space="preserve">Tekoči transferi v javne zavode </t>
  </si>
  <si>
    <t>Drugi tekoči domači transferi</t>
  </si>
  <si>
    <t>Nakup opreme</t>
  </si>
  <si>
    <t>Investicijsko vzdrževanje in obnove</t>
  </si>
  <si>
    <t>Nakup zemljišč in naravnih bogastev</t>
  </si>
  <si>
    <t>Študije o izvedljivosti projektov, projektna dokumentacija, nadzor in investicijski inženiring</t>
  </si>
  <si>
    <t>Nakup in gradnja osnovnih sredstev</t>
  </si>
  <si>
    <t>4=3/2*100</t>
  </si>
  <si>
    <t>5. ČETRTNE SKUPNOSTI MOL</t>
  </si>
  <si>
    <t>IZDATKI PRORAČUNA PO UPORABNIKIH- 5. ČETRTNE SKUPNOSTI</t>
  </si>
  <si>
    <t>SKUPAJ ČETRTNE SKUPNOSTI MOL</t>
  </si>
  <si>
    <t>Sprejeti
proračun</t>
  </si>
  <si>
    <t>Veljavni
proračun</t>
  </si>
  <si>
    <t>Povečanje/
zmanjšanje</t>
  </si>
  <si>
    <t>veljavnega
proračuna</t>
  </si>
  <si>
    <t>Veljavni 
proračun</t>
  </si>
  <si>
    <t>Realizacija</t>
  </si>
  <si>
    <t>Poština in kurirske storitve</t>
  </si>
  <si>
    <t>Sprejeti 
proračun</t>
  </si>
  <si>
    <t>Rebalans II</t>
  </si>
  <si>
    <t>5=3+4</t>
  </si>
</sst>
</file>

<file path=xl/styles.xml><?xml version="1.0" encoding="utf-8"?>
<styleSheet xmlns="http://schemas.openxmlformats.org/spreadsheetml/2006/main">
  <numFmts count="4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General_)"/>
    <numFmt numFmtId="165" formatCode="#,##0.0"/>
    <numFmt numFmtId="166" formatCode="#,##0.000"/>
    <numFmt numFmtId="167" formatCode="&quot;$&quot;#,##0;\-&quot;$&quot;#,##0"/>
    <numFmt numFmtId="168" formatCode="&quot;$&quot;#,##0;[Red]\-&quot;$&quot;#,##0"/>
    <numFmt numFmtId="169" formatCode="&quot;$&quot;#,##0.00;\-&quot;$&quot;#,##0.00"/>
    <numFmt numFmtId="170" formatCode="&quot;$&quot;#,##0.00;[Red]\-&quot;$&quot;#,##0.00"/>
    <numFmt numFmtId="171" formatCode="_-&quot;$&quot;* #,##0_-;\-&quot;$&quot;* #,##0_-;_-&quot;$&quot;* &quot;-&quot;_-;_-@_-"/>
    <numFmt numFmtId="172" formatCode="_-* #,##0_-;\-* #,##0_-;_-* &quot;-&quot;_-;_-@_-"/>
    <numFmt numFmtId="173" formatCode="_-&quot;$&quot;* #,##0.00_-;\-&quot;$&quot;* #,##0.00_-;_-&quot;$&quot;* &quot;-&quot;??_-;_-@_-"/>
    <numFmt numFmtId="174" formatCode="_-* #,##0.00_-;\-* #,##0.00_-;_-* &quot;-&quot;??_-;_-@_-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"/>
    <numFmt numFmtId="184" formatCode="0.000"/>
    <numFmt numFmtId="185" formatCode="0.0000"/>
    <numFmt numFmtId="186" formatCode="#,##0.0000"/>
    <numFmt numFmtId="187" formatCode="0.0%"/>
    <numFmt numFmtId="188" formatCode="#,##0.00000"/>
    <numFmt numFmtId="189" formatCode="0.000%"/>
    <numFmt numFmtId="190" formatCode="0.0000%"/>
    <numFmt numFmtId="191" formatCode="#,##0.000000"/>
    <numFmt numFmtId="192" formatCode="#,##0.0000000"/>
    <numFmt numFmtId="193" formatCode="#,##0.00000000"/>
    <numFmt numFmtId="194" formatCode="0.00000%"/>
    <numFmt numFmtId="195" formatCode="_-* #,##0.0\ _S_I_T_-;\-* #,##0.0\ _S_I_T_-;_-* &quot;-&quot;??\ _S_I_T_-;_-@_-"/>
    <numFmt numFmtId="196" formatCode="_-* #,##0\ _S_I_T_-;\-* #,##0\ _S_I_T_-;_-* &quot;-&quot;??\ _S_I_T_-;_-@_-"/>
    <numFmt numFmtId="197" formatCode="_-* #,##0.000\ _S_I_T_-;\-* #,##0.000\ _S_I_T_-;_-* &quot;-&quot;??\ _S_I_T_-;_-@_-"/>
    <numFmt numFmtId="198" formatCode="0000"/>
    <numFmt numFmtId="199" formatCode="&quot;True&quot;;&quot;True&quot;;&quot;False&quot;"/>
    <numFmt numFmtId="200" formatCode="&quot;On&quot;;&quot;On&quot;;&quot;Off&quot;"/>
    <numFmt numFmtId="201" formatCode="d/m/yy;@"/>
    <numFmt numFmtId="202" formatCode="#,##0_ ;[Red]\-#,##0\ "/>
    <numFmt numFmtId="203" formatCode="[$-424]d\.\ mmmm\ yyyy"/>
  </numFmts>
  <fonts count="48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9"/>
      <name val="Times New Roman CE"/>
      <family val="1"/>
    </font>
    <font>
      <sz val="8"/>
      <name val="Times New Roman CE"/>
      <family val="0"/>
    </font>
    <font>
      <u val="single"/>
      <sz val="9"/>
      <color indexed="36"/>
      <name val="Times New Roman CE"/>
      <family val="0"/>
    </font>
    <font>
      <sz val="10"/>
      <color indexed="4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b/>
      <sz val="9"/>
      <name val="Times New Roman CE"/>
      <family val="0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8"/>
      <name val="Times New Roman"/>
      <family val="1"/>
    </font>
    <font>
      <b/>
      <u val="single"/>
      <sz val="10"/>
      <color indexed="18"/>
      <name val="Times New Roman"/>
      <family val="1"/>
    </font>
    <font>
      <sz val="10"/>
      <color indexed="18"/>
      <name val="Times New Roman"/>
      <family val="1"/>
    </font>
    <font>
      <b/>
      <i/>
      <sz val="10"/>
      <color indexed="18"/>
      <name val="Times New Roman"/>
      <family val="1"/>
    </font>
    <font>
      <i/>
      <sz val="10"/>
      <color indexed="18"/>
      <name val="Times New Roman"/>
      <family val="1"/>
    </font>
    <font>
      <sz val="9"/>
      <name val="Times New Roman"/>
      <family val="1"/>
    </font>
    <font>
      <b/>
      <sz val="13"/>
      <name val="Times New Roman CE"/>
      <family val="1"/>
    </font>
    <font>
      <sz val="10"/>
      <color indexed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3"/>
      <color indexed="10"/>
      <name val="Times New Roman CE"/>
      <family val="1"/>
    </font>
    <font>
      <sz val="13"/>
      <name val="Times New Roman CE"/>
      <family val="1"/>
    </font>
    <font>
      <sz val="13"/>
      <color indexed="10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color indexed="4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sz val="8"/>
      <name val="Tahoma"/>
      <family val="2"/>
    </font>
    <font>
      <sz val="8"/>
      <color indexed="10"/>
      <name val="Tahoma"/>
      <family val="2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 CE"/>
      <family val="1"/>
    </font>
    <font>
      <sz val="12"/>
      <color indexed="10"/>
      <name val="Times New Roman CE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35"/>
      </top>
      <bottom style="thin">
        <color indexed="35"/>
      </bottom>
    </border>
    <border>
      <left>
        <color indexed="63"/>
      </left>
      <right>
        <color indexed="63"/>
      </right>
      <top>
        <color indexed="63"/>
      </top>
      <bottom style="thin">
        <color indexed="35"/>
      </bottom>
    </border>
    <border>
      <left style="thin">
        <color indexed="35"/>
      </left>
      <right>
        <color indexed="63"/>
      </right>
      <top style="thin">
        <color indexed="35"/>
      </top>
      <bottom style="thin">
        <color indexed="3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3">
    <xf numFmtId="3" fontId="0" fillId="0" borderId="0" xfId="0" applyAlignment="1">
      <alignment/>
    </xf>
    <xf numFmtId="3" fontId="0" fillId="0" borderId="0" xfId="0" applyFont="1" applyAlignment="1">
      <alignment vertical="top"/>
    </xf>
    <xf numFmtId="3" fontId="0" fillId="0" borderId="0" xfId="0" applyFont="1" applyAlignment="1">
      <alignment horizontal="right" vertical="top"/>
    </xf>
    <xf numFmtId="3" fontId="0" fillId="0" borderId="0" xfId="0" applyFont="1" applyAlignment="1">
      <alignment horizontal="left" vertical="top"/>
    </xf>
    <xf numFmtId="3" fontId="0" fillId="0" borderId="0" xfId="0" applyFont="1" applyAlignment="1">
      <alignment vertical="top" wrapText="1"/>
    </xf>
    <xf numFmtId="0" fontId="0" fillId="0" borderId="0" xfId="18" applyFont="1" applyAlignment="1">
      <alignment vertical="top" wrapText="1"/>
      <protection/>
    </xf>
    <xf numFmtId="3" fontId="0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3" fontId="9" fillId="0" borderId="0" xfId="0" applyFont="1" applyFill="1" applyBorder="1" applyAlignment="1" applyProtection="1">
      <alignment vertical="top"/>
      <protection locked="0"/>
    </xf>
    <xf numFmtId="0" fontId="0" fillId="0" borderId="0" xfId="18" applyFont="1" applyFill="1" applyBorder="1" applyAlignment="1">
      <alignment vertical="top"/>
      <protection/>
    </xf>
    <xf numFmtId="3" fontId="0" fillId="0" borderId="0" xfId="0" applyFont="1" applyFill="1" applyBorder="1" applyAlignment="1">
      <alignment vertical="top"/>
    </xf>
    <xf numFmtId="3" fontId="0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horizontal="left" vertical="center"/>
    </xf>
    <xf numFmtId="3" fontId="0" fillId="0" borderId="0" xfId="0" applyFont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 locked="0"/>
    </xf>
    <xf numFmtId="3" fontId="13" fillId="0" borderId="0" xfId="0" applyFont="1" applyFill="1" applyBorder="1" applyAlignment="1" applyProtection="1">
      <alignment vertical="top"/>
      <protection locked="0"/>
    </xf>
    <xf numFmtId="0" fontId="12" fillId="0" borderId="0" xfId="0" applyNumberFormat="1" applyFont="1" applyFill="1" applyBorder="1" applyAlignment="1" applyProtection="1">
      <alignment horizontal="right" vertical="center"/>
      <protection locked="0"/>
    </xf>
    <xf numFmtId="3" fontId="14" fillId="0" borderId="0" xfId="0" applyFont="1" applyFill="1" applyBorder="1" applyAlignment="1" applyProtection="1">
      <alignment vertical="top"/>
      <protection locked="0"/>
    </xf>
    <xf numFmtId="3" fontId="12" fillId="0" borderId="0" xfId="0" applyFont="1" applyFill="1" applyBorder="1" applyAlignment="1" applyProtection="1">
      <alignment horizontal="left" vertical="center" wrapText="1"/>
      <protection locked="0"/>
    </xf>
    <xf numFmtId="3" fontId="13" fillId="0" borderId="0" xfId="0" applyFont="1" applyFill="1" applyBorder="1" applyAlignment="1" applyProtection="1">
      <alignment horizontal="left" vertical="center" wrapText="1"/>
      <protection locked="0"/>
    </xf>
    <xf numFmtId="3" fontId="13" fillId="0" borderId="1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Font="1" applyAlignment="1">
      <alignment horizontal="left" vertical="center" wrapText="1"/>
    </xf>
    <xf numFmtId="3" fontId="10" fillId="0" borderId="0" xfId="0" applyFont="1" applyFill="1" applyBorder="1" applyAlignment="1" applyProtection="1">
      <alignment horizontal="left" vertical="center" wrapText="1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18" applyFont="1" applyAlignment="1">
      <alignment horizontal="left" vertical="top"/>
      <protection/>
    </xf>
    <xf numFmtId="49" fontId="0" fillId="0" borderId="0" xfId="0" applyNumberFormat="1" applyFont="1" applyBorder="1" applyAlignment="1">
      <alignment horizontal="right" vertical="top"/>
    </xf>
    <xf numFmtId="3" fontId="0" fillId="0" borderId="0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left" vertical="top"/>
    </xf>
    <xf numFmtId="3" fontId="0" fillId="2" borderId="0" xfId="0" applyNumberFormat="1" applyFont="1" applyFill="1" applyAlignment="1">
      <alignment vertical="top"/>
    </xf>
    <xf numFmtId="3" fontId="13" fillId="0" borderId="0" xfId="0" applyFont="1" applyFill="1" applyBorder="1" applyAlignment="1" applyProtection="1" quotePrefix="1">
      <alignment horizontal="left" vertical="center"/>
      <protection locked="0"/>
    </xf>
    <xf numFmtId="49" fontId="12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13" fillId="0" borderId="0" xfId="0" applyNumberFormat="1" applyFont="1" applyFill="1" applyBorder="1" applyAlignment="1" applyProtection="1" quotePrefix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6" fillId="0" borderId="2" xfId="17" applyNumberFormat="1" applyFont="1" applyFill="1" applyBorder="1" applyAlignment="1">
      <alignment vertical="top"/>
      <protection/>
    </xf>
    <xf numFmtId="49" fontId="16" fillId="0" borderId="2" xfId="17" applyNumberFormat="1" applyFont="1" applyFill="1" applyBorder="1" applyAlignment="1">
      <alignment horizontal="left" vertical="top" wrapText="1"/>
      <protection/>
    </xf>
    <xf numFmtId="0" fontId="17" fillId="0" borderId="0" xfId="17" applyFont="1" applyAlignment="1">
      <alignment vertical="top"/>
      <protection/>
    </xf>
    <xf numFmtId="49" fontId="19" fillId="0" borderId="2" xfId="17" applyNumberFormat="1" applyFont="1" applyFill="1" applyBorder="1" applyAlignment="1">
      <alignment horizontal="left" vertical="top"/>
      <protection/>
    </xf>
    <xf numFmtId="0" fontId="20" fillId="0" borderId="0" xfId="17" applyFont="1" applyAlignment="1">
      <alignment vertical="top"/>
      <protection/>
    </xf>
    <xf numFmtId="49" fontId="21" fillId="0" borderId="2" xfId="17" applyNumberFormat="1" applyFont="1" applyFill="1" applyBorder="1" applyAlignment="1">
      <alignment horizontal="left" vertical="top"/>
      <protection/>
    </xf>
    <xf numFmtId="0" fontId="22" fillId="0" borderId="3" xfId="17" applyFont="1" applyBorder="1" applyAlignment="1">
      <alignment vertical="top"/>
      <protection/>
    </xf>
    <xf numFmtId="49" fontId="16" fillId="0" borderId="4" xfId="17" applyNumberFormat="1" applyFont="1" applyFill="1" applyBorder="1" applyAlignment="1">
      <alignment horizontal="left" vertical="top"/>
      <protection/>
    </xf>
    <xf numFmtId="3" fontId="0" fillId="0" borderId="0" xfId="0" applyFont="1" applyFill="1" applyAlignment="1">
      <alignment horizontal="left" vertical="top"/>
    </xf>
    <xf numFmtId="3" fontId="0" fillId="0" borderId="0" xfId="0" applyFont="1" applyFill="1" applyBorder="1" applyAlignment="1">
      <alignment horizontal="left" vertical="top"/>
    </xf>
    <xf numFmtId="49" fontId="18" fillId="0" borderId="2" xfId="17" applyNumberFormat="1" applyFont="1" applyFill="1" applyBorder="1" applyAlignment="1">
      <alignment horizontal="left" vertical="top"/>
      <protection/>
    </xf>
    <xf numFmtId="3" fontId="9" fillId="0" borderId="0" xfId="0" applyFont="1" applyFill="1" applyBorder="1" applyAlignment="1" applyProtection="1">
      <alignment horizontal="left" vertical="top"/>
      <protection locked="0"/>
    </xf>
    <xf numFmtId="3" fontId="13" fillId="0" borderId="0" xfId="0" applyFont="1" applyFill="1" applyBorder="1" applyAlignment="1" applyProtection="1">
      <alignment horizontal="left" vertical="top"/>
      <protection locked="0"/>
    </xf>
    <xf numFmtId="3" fontId="14" fillId="0" borderId="0" xfId="0" applyFont="1" applyFill="1" applyBorder="1" applyAlignment="1" applyProtection="1">
      <alignment horizontal="left" vertical="top"/>
      <protection locked="0"/>
    </xf>
    <xf numFmtId="49" fontId="21" fillId="0" borderId="0" xfId="17" applyNumberFormat="1" applyFont="1" applyFill="1" applyBorder="1" applyAlignment="1">
      <alignment horizontal="left" vertical="top"/>
      <protection/>
    </xf>
    <xf numFmtId="0" fontId="22" fillId="0" borderId="0" xfId="17" applyFont="1" applyBorder="1" applyAlignment="1">
      <alignment vertical="top"/>
      <protection/>
    </xf>
    <xf numFmtId="49" fontId="6" fillId="0" borderId="0" xfId="0" applyNumberFormat="1" applyFont="1" applyBorder="1" applyAlignment="1">
      <alignment horizontal="right" vertical="top"/>
    </xf>
    <xf numFmtId="3" fontId="6" fillId="0" borderId="0" xfId="0" applyNumberFormat="1" applyFont="1" applyFill="1" applyAlignment="1">
      <alignment vertical="top"/>
    </xf>
    <xf numFmtId="3" fontId="6" fillId="0" borderId="0" xfId="0" applyNumberFormat="1" applyFont="1" applyFill="1" applyAlignment="1">
      <alignment vertical="top"/>
    </xf>
    <xf numFmtId="49" fontId="6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/>
    </xf>
    <xf numFmtId="3" fontId="6" fillId="0" borderId="0" xfId="0" applyFont="1" applyFill="1" applyBorder="1" applyAlignment="1">
      <alignment vertical="top" wrapText="1"/>
    </xf>
    <xf numFmtId="49" fontId="6" fillId="0" borderId="0" xfId="0" applyNumberFormat="1" applyFont="1" applyBorder="1" applyAlignment="1">
      <alignment horizontal="left" vertical="top"/>
    </xf>
    <xf numFmtId="3" fontId="6" fillId="0" borderId="0" xfId="0" applyFont="1" applyBorder="1" applyAlignment="1">
      <alignment vertical="top" wrapText="1"/>
    </xf>
    <xf numFmtId="0" fontId="11" fillId="0" borderId="0" xfId="17" applyFont="1" applyBorder="1" applyAlignment="1">
      <alignment vertical="top"/>
      <protection/>
    </xf>
    <xf numFmtId="3" fontId="11" fillId="0" borderId="0" xfId="0" applyFont="1" applyFill="1" applyBorder="1" applyAlignment="1" applyProtection="1">
      <alignment vertical="top"/>
      <protection locked="0"/>
    </xf>
    <xf numFmtId="49" fontId="1" fillId="2" borderId="0" xfId="0" applyNumberFormat="1" applyFont="1" applyFill="1" applyBorder="1" applyAlignment="1">
      <alignment vertical="center"/>
    </xf>
    <xf numFmtId="49" fontId="1" fillId="2" borderId="0" xfId="0" applyNumberFormat="1" applyFont="1" applyFill="1" applyAlignment="1">
      <alignment vertical="center"/>
    </xf>
    <xf numFmtId="3" fontId="0" fillId="2" borderId="0" xfId="0" applyFont="1" applyFill="1" applyBorder="1" applyAlignment="1">
      <alignment vertical="center"/>
    </xf>
    <xf numFmtId="3" fontId="0" fillId="2" borderId="0" xfId="0" applyFont="1" applyFill="1" applyBorder="1" applyAlignment="1">
      <alignment horizontal="left" vertical="center"/>
    </xf>
    <xf numFmtId="3" fontId="21" fillId="0" borderId="2" xfId="17" applyNumberFormat="1" applyFont="1" applyFill="1" applyBorder="1" applyAlignment="1" quotePrefix="1">
      <alignment horizontal="right" vertical="top"/>
      <protection/>
    </xf>
    <xf numFmtId="3" fontId="21" fillId="0" borderId="0" xfId="17" applyNumberFormat="1" applyFont="1" applyFill="1" applyBorder="1" applyAlignment="1" quotePrefix="1">
      <alignment horizontal="right" vertical="top"/>
      <protection/>
    </xf>
    <xf numFmtId="3" fontId="19" fillId="0" borderId="2" xfId="17" applyNumberFormat="1" applyFont="1" applyFill="1" applyBorder="1" applyAlignment="1" quotePrefix="1">
      <alignment horizontal="right" vertical="top"/>
      <protection/>
    </xf>
    <xf numFmtId="3" fontId="16" fillId="0" borderId="2" xfId="17" applyNumberFormat="1" applyFont="1" applyFill="1" applyBorder="1" applyAlignment="1" quotePrefix="1">
      <alignment horizontal="right" vertical="top"/>
      <protection/>
    </xf>
    <xf numFmtId="3" fontId="0" fillId="0" borderId="0" xfId="0" applyNumberFormat="1" applyFill="1" applyAlignment="1">
      <alignment/>
    </xf>
    <xf numFmtId="3" fontId="0" fillId="0" borderId="0" xfId="18" applyNumberFormat="1" applyFont="1" applyFill="1" applyBorder="1" applyAlignment="1">
      <alignment vertical="top"/>
      <protection/>
    </xf>
    <xf numFmtId="3" fontId="12" fillId="0" borderId="0" xfId="0" applyFont="1" applyBorder="1" applyAlignment="1">
      <alignment vertical="top"/>
    </xf>
    <xf numFmtId="3" fontId="12" fillId="0" borderId="0" xfId="0" applyFont="1" applyAlignment="1">
      <alignment horizontal="left" vertical="top"/>
    </xf>
    <xf numFmtId="3" fontId="10" fillId="0" borderId="0" xfId="0" applyFont="1" applyAlignment="1">
      <alignment horizontal="center" vertical="top" wrapText="1"/>
    </xf>
    <xf numFmtId="3" fontId="12" fillId="0" borderId="0" xfId="0" applyFont="1" applyFill="1" applyBorder="1" applyAlignment="1">
      <alignment vertical="top"/>
    </xf>
    <xf numFmtId="3" fontId="26" fillId="0" borderId="0" xfId="0" applyFont="1" applyBorder="1" applyAlignment="1">
      <alignment vertical="center"/>
    </xf>
    <xf numFmtId="3" fontId="26" fillId="0" borderId="0" xfId="0" applyFont="1" applyFill="1" applyBorder="1" applyAlignment="1">
      <alignment vertical="center"/>
    </xf>
    <xf numFmtId="3" fontId="26" fillId="0" borderId="0" xfId="0" applyFont="1" applyFill="1" applyAlignment="1">
      <alignment vertical="center"/>
    </xf>
    <xf numFmtId="3" fontId="27" fillId="0" borderId="0" xfId="0" applyFont="1" applyFill="1" applyAlignment="1">
      <alignment horizontal="left" vertical="top"/>
    </xf>
    <xf numFmtId="3" fontId="27" fillId="0" borderId="0" xfId="0" applyFont="1" applyFill="1" applyAlignment="1">
      <alignment vertical="top"/>
    </xf>
    <xf numFmtId="3" fontId="27" fillId="0" borderId="0" xfId="0" applyFont="1" applyFill="1" applyBorder="1" applyAlignment="1">
      <alignment vertical="top"/>
    </xf>
    <xf numFmtId="3" fontId="24" fillId="0" borderId="0" xfId="0" applyFont="1" applyFill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3" fontId="29" fillId="0" borderId="0" xfId="0" applyFont="1" applyFill="1" applyAlignment="1">
      <alignment vertical="top"/>
    </xf>
    <xf numFmtId="3" fontId="30" fillId="0" borderId="0" xfId="0" applyFont="1" applyFill="1" applyAlignment="1">
      <alignment vertical="top"/>
    </xf>
    <xf numFmtId="49" fontId="24" fillId="0" borderId="0" xfId="0" applyNumberFormat="1" applyFont="1" applyFill="1" applyBorder="1" applyAlignment="1">
      <alignment horizontal="center" vertical="top"/>
    </xf>
    <xf numFmtId="49" fontId="29" fillId="0" borderId="0" xfId="0" applyNumberFormat="1" applyFont="1" applyFill="1" applyBorder="1" applyAlignment="1">
      <alignment horizontal="left" vertical="top"/>
    </xf>
    <xf numFmtId="3" fontId="29" fillId="0" borderId="0" xfId="0" applyFont="1" applyFill="1" applyBorder="1" applyAlignment="1">
      <alignment vertical="top" wrapText="1"/>
    </xf>
    <xf numFmtId="3" fontId="29" fillId="0" borderId="0" xfId="0" applyNumberFormat="1" applyFont="1" applyFill="1" applyBorder="1" applyAlignment="1">
      <alignment vertical="top"/>
    </xf>
    <xf numFmtId="3" fontId="30" fillId="0" borderId="0" xfId="0" applyNumberFormat="1" applyFont="1" applyFill="1" applyBorder="1" applyAlignment="1">
      <alignment vertical="top"/>
    </xf>
    <xf numFmtId="3" fontId="28" fillId="0" borderId="0" xfId="0" applyNumberFormat="1" applyFont="1" applyFill="1" applyBorder="1" applyAlignment="1">
      <alignment vertical="center"/>
    </xf>
    <xf numFmtId="49" fontId="31" fillId="0" borderId="0" xfId="17" applyNumberFormat="1" applyFont="1" applyFill="1" applyAlignment="1">
      <alignment horizontal="left" vertical="top"/>
      <protection/>
    </xf>
    <xf numFmtId="49" fontId="13" fillId="0" borderId="0" xfId="17" applyNumberFormat="1" applyFont="1" applyFill="1" applyAlignment="1">
      <alignment vertical="top"/>
      <protection/>
    </xf>
    <xf numFmtId="0" fontId="12" fillId="0" borderId="0" xfId="17" applyFont="1" applyAlignment="1">
      <alignment horizontal="left" vertical="top"/>
      <protection/>
    </xf>
    <xf numFmtId="0" fontId="12" fillId="0" borderId="0" xfId="17" applyFont="1" applyAlignment="1">
      <alignment vertical="top" wrapText="1"/>
      <protection/>
    </xf>
    <xf numFmtId="0" fontId="12" fillId="0" borderId="0" xfId="17" applyFont="1" applyFill="1" applyBorder="1" applyAlignment="1" quotePrefix="1">
      <alignment horizontal="center" vertical="top"/>
      <protection/>
    </xf>
    <xf numFmtId="0" fontId="12" fillId="0" borderId="0" xfId="17" applyFont="1" applyFill="1" applyBorder="1" applyAlignment="1">
      <alignment horizontal="center" vertical="top"/>
      <protection/>
    </xf>
    <xf numFmtId="0" fontId="12" fillId="0" borderId="0" xfId="17" applyFont="1" applyFill="1" applyBorder="1" applyAlignment="1">
      <alignment vertical="top"/>
      <protection/>
    </xf>
    <xf numFmtId="0" fontId="12" fillId="0" borderId="0" xfId="17" applyFont="1" applyFill="1" applyAlignment="1">
      <alignment vertical="top"/>
      <protection/>
    </xf>
    <xf numFmtId="0" fontId="12" fillId="0" borderId="0" xfId="17" applyFont="1" applyAlignment="1">
      <alignment vertical="top"/>
      <protection/>
    </xf>
    <xf numFmtId="49" fontId="31" fillId="2" borderId="0" xfId="17" applyNumberFormat="1" applyFont="1" applyFill="1" applyAlignment="1">
      <alignment horizontal="left" vertical="top"/>
      <protection/>
    </xf>
    <xf numFmtId="0" fontId="32" fillId="2" borderId="0" xfId="17" applyFont="1" applyFill="1" applyBorder="1" applyAlignment="1">
      <alignment vertical="top"/>
      <protection/>
    </xf>
    <xf numFmtId="0" fontId="32" fillId="2" borderId="0" xfId="17" applyFont="1" applyFill="1" applyAlignment="1">
      <alignment horizontal="left" vertical="top"/>
      <protection/>
    </xf>
    <xf numFmtId="0" fontId="32" fillId="2" borderId="0" xfId="17" applyFont="1" applyFill="1" applyAlignment="1">
      <alignment vertical="top" wrapText="1"/>
      <protection/>
    </xf>
    <xf numFmtId="3" fontId="32" fillId="2" borderId="0" xfId="17" applyNumberFormat="1" applyFont="1" applyFill="1" applyAlignment="1">
      <alignment horizontal="left" vertical="top"/>
      <protection/>
    </xf>
    <xf numFmtId="3" fontId="32" fillId="2" borderId="0" xfId="17" applyNumberFormat="1" applyFont="1" applyFill="1" applyAlignment="1">
      <alignment horizontal="center" vertical="top"/>
      <protection/>
    </xf>
    <xf numFmtId="0" fontId="32" fillId="0" borderId="0" xfId="17" applyFont="1" applyFill="1" applyBorder="1" applyAlignment="1">
      <alignment vertical="top"/>
      <protection/>
    </xf>
    <xf numFmtId="0" fontId="32" fillId="0" borderId="0" xfId="17" applyFont="1" applyBorder="1" applyAlignment="1">
      <alignment vertical="top"/>
      <protection/>
    </xf>
    <xf numFmtId="49" fontId="0" fillId="0" borderId="0" xfId="0" applyNumberFormat="1" applyAlignment="1">
      <alignment horizontal="left" vertical="top"/>
    </xf>
    <xf numFmtId="3" fontId="6" fillId="0" borderId="0" xfId="0" applyFont="1" applyAlignment="1">
      <alignment vertical="top"/>
    </xf>
    <xf numFmtId="3" fontId="6" fillId="0" borderId="0" xfId="0" applyFont="1" applyAlignment="1">
      <alignment wrapText="1"/>
    </xf>
    <xf numFmtId="3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49" fontId="0" fillId="0" borderId="0" xfId="0" applyNumberFormat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3" fontId="2" fillId="0" borderId="0" xfId="0" applyNumberFormat="1" applyFont="1" applyFill="1" applyAlignment="1">
      <alignment/>
    </xf>
    <xf numFmtId="49" fontId="15" fillId="0" borderId="0" xfId="0" applyNumberFormat="1" applyFont="1" applyBorder="1" applyAlignment="1" quotePrefix="1">
      <alignment horizontal="right" vertical="top"/>
    </xf>
    <xf numFmtId="3" fontId="15" fillId="0" borderId="0" xfId="0" applyFont="1" applyBorder="1" applyAlignment="1" quotePrefix="1">
      <alignment horizontal="center" vertical="top"/>
    </xf>
    <xf numFmtId="3" fontId="15" fillId="0" borderId="0" xfId="0" applyFont="1" applyBorder="1" applyAlignment="1" quotePrefix="1">
      <alignment horizontal="center" wrapText="1"/>
    </xf>
    <xf numFmtId="3" fontId="1" fillId="0" borderId="0" xfId="0" applyNumberFormat="1" applyFont="1" applyBorder="1" applyAlignment="1" quotePrefix="1">
      <alignment horizontal="center" vertical="top"/>
    </xf>
    <xf numFmtId="4" fontId="1" fillId="0" borderId="0" xfId="0" applyNumberFormat="1" applyFont="1" applyBorder="1" applyAlignment="1" quotePrefix="1">
      <alignment horizontal="center" vertical="top"/>
    </xf>
    <xf numFmtId="49" fontId="2" fillId="0" borderId="0" xfId="0" applyNumberFormat="1" applyFont="1" applyAlignment="1">
      <alignment horizontal="right"/>
    </xf>
    <xf numFmtId="3" fontId="2" fillId="0" borderId="0" xfId="0" applyFont="1" applyAlignment="1">
      <alignment/>
    </xf>
    <xf numFmtId="49" fontId="2" fillId="0" borderId="0" xfId="0" applyNumberFormat="1" applyFont="1" applyAlignment="1">
      <alignment horizontal="right" vertical="top"/>
    </xf>
    <xf numFmtId="3" fontId="2" fillId="0" borderId="0" xfId="0" applyFont="1" applyAlignment="1">
      <alignment vertical="top"/>
    </xf>
    <xf numFmtId="3" fontId="2" fillId="0" borderId="0" xfId="0" applyNumberFormat="1" applyFont="1" applyFill="1" applyAlignment="1">
      <alignment vertical="top"/>
    </xf>
    <xf numFmtId="3" fontId="2" fillId="0" borderId="0" xfId="0" applyNumberFormat="1" applyFont="1" applyFill="1" applyAlignment="1">
      <alignment vertical="center"/>
    </xf>
    <xf numFmtId="3" fontId="2" fillId="0" borderId="0" xfId="0" applyFont="1" applyFill="1" applyAlignment="1">
      <alignment/>
    </xf>
    <xf numFmtId="49" fontId="3" fillId="0" borderId="1" xfId="0" applyNumberFormat="1" applyFont="1" applyBorder="1" applyAlignment="1">
      <alignment horizontal="right"/>
    </xf>
    <xf numFmtId="3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3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5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right" vertical="center"/>
    </xf>
    <xf numFmtId="3" fontId="3" fillId="0" borderId="1" xfId="0" applyFont="1" applyBorder="1" applyAlignment="1">
      <alignment vertical="center"/>
    </xf>
    <xf numFmtId="3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right" vertical="top"/>
    </xf>
    <xf numFmtId="3" fontId="3" fillId="0" borderId="1" xfId="0" applyFont="1" applyBorder="1" applyAlignment="1">
      <alignment vertical="top"/>
    </xf>
    <xf numFmtId="3" fontId="3" fillId="0" borderId="1" xfId="0" applyFont="1" applyBorder="1" applyAlignment="1">
      <alignment wrapText="1"/>
    </xf>
    <xf numFmtId="3" fontId="2" fillId="0" borderId="0" xfId="0" applyFont="1" applyAlignment="1">
      <alignment wrapText="1"/>
    </xf>
    <xf numFmtId="3" fontId="2" fillId="0" borderId="5" xfId="0" applyFont="1" applyBorder="1" applyAlignment="1">
      <alignment wrapText="1"/>
    </xf>
    <xf numFmtId="3" fontId="2" fillId="0" borderId="0" xfId="0" applyFont="1" applyAlignment="1">
      <alignment vertical="top" wrapText="1"/>
    </xf>
    <xf numFmtId="49" fontId="2" fillId="0" borderId="5" xfId="0" applyNumberFormat="1" applyFont="1" applyBorder="1" applyAlignment="1">
      <alignment horizontal="right"/>
    </xf>
    <xf numFmtId="3" fontId="2" fillId="0" borderId="5" xfId="0" applyFont="1" applyBorder="1" applyAlignment="1">
      <alignment/>
    </xf>
    <xf numFmtId="3" fontId="33" fillId="3" borderId="5" xfId="0" applyFont="1" applyFill="1" applyBorder="1" applyAlignment="1">
      <alignment horizontal="left" vertical="center"/>
    </xf>
    <xf numFmtId="49" fontId="34" fillId="3" borderId="5" xfId="0" applyNumberFormat="1" applyFont="1" applyFill="1" applyBorder="1" applyAlignment="1">
      <alignment horizontal="left" vertical="center" wrapText="1"/>
    </xf>
    <xf numFmtId="3" fontId="10" fillId="3" borderId="5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16" fillId="0" borderId="2" xfId="17" applyNumberFormat="1" applyFont="1" applyFill="1" applyBorder="1" applyAlignment="1" quotePrefix="1">
      <alignment horizontal="right" vertical="top"/>
      <protection/>
    </xf>
    <xf numFmtId="4" fontId="19" fillId="0" borderId="2" xfId="17" applyNumberFormat="1" applyFont="1" applyFill="1" applyBorder="1" applyAlignment="1" quotePrefix="1">
      <alignment horizontal="right" vertical="top"/>
      <protection/>
    </xf>
    <xf numFmtId="4" fontId="21" fillId="0" borderId="2" xfId="17" applyNumberFormat="1" applyFont="1" applyFill="1" applyBorder="1" applyAlignment="1" quotePrefix="1">
      <alignment horizontal="right" vertical="top"/>
      <protection/>
    </xf>
    <xf numFmtId="4" fontId="10" fillId="0" borderId="0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Alignment="1">
      <alignment vertical="top"/>
    </xf>
    <xf numFmtId="4" fontId="12" fillId="0" borderId="0" xfId="0" applyNumberFormat="1" applyFont="1" applyFill="1" applyBorder="1" applyAlignment="1" applyProtection="1">
      <alignment horizontal="right" vertical="center"/>
      <protection locked="0"/>
    </xf>
    <xf numFmtId="4" fontId="21" fillId="0" borderId="0" xfId="17" applyNumberFormat="1" applyFont="1" applyFill="1" applyBorder="1" applyAlignment="1" quotePrefix="1">
      <alignment horizontal="right" vertical="top"/>
      <protection/>
    </xf>
    <xf numFmtId="4" fontId="13" fillId="0" borderId="0" xfId="0" applyNumberFormat="1" applyFont="1" applyFill="1" applyBorder="1" applyAlignment="1" applyProtection="1">
      <alignment horizontal="right" vertical="center"/>
      <protection locked="0"/>
    </xf>
    <xf numFmtId="4" fontId="13" fillId="0" borderId="1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Alignment="1">
      <alignment vertical="top"/>
    </xf>
    <xf numFmtId="4" fontId="0" fillId="2" borderId="0" xfId="0" applyNumberFormat="1" applyFont="1" applyFill="1" applyAlignment="1">
      <alignment vertical="top"/>
    </xf>
    <xf numFmtId="4" fontId="6" fillId="0" borderId="0" xfId="0" applyNumberFormat="1" applyFont="1" applyFill="1" applyAlignment="1">
      <alignment vertical="top"/>
    </xf>
    <xf numFmtId="4" fontId="0" fillId="0" borderId="0" xfId="0" applyNumberFormat="1" applyFill="1" applyAlignment="1">
      <alignment/>
    </xf>
    <xf numFmtId="0" fontId="32" fillId="0" borderId="0" xfId="17" applyFont="1" applyFill="1" applyAlignment="1">
      <alignment horizontal="right" vertical="top"/>
      <protection/>
    </xf>
    <xf numFmtId="0" fontId="32" fillId="0" borderId="0" xfId="17" applyFont="1" applyFill="1" applyAlignment="1">
      <alignment horizontal="left" vertical="top"/>
      <protection/>
    </xf>
    <xf numFmtId="49" fontId="11" fillId="3" borderId="6" xfId="17" applyNumberFormat="1" applyFont="1" applyFill="1" applyBorder="1" applyAlignment="1">
      <alignment horizontal="left" vertical="top"/>
      <protection/>
    </xf>
    <xf numFmtId="49" fontId="11" fillId="3" borderId="6" xfId="17" applyNumberFormat="1" applyFont="1" applyFill="1" applyBorder="1" applyAlignment="1">
      <alignment horizontal="center" vertical="top"/>
      <protection/>
    </xf>
    <xf numFmtId="49" fontId="11" fillId="3" borderId="6" xfId="17" applyNumberFormat="1" applyFont="1" applyFill="1" applyBorder="1" applyAlignment="1">
      <alignment vertical="top"/>
      <protection/>
    </xf>
    <xf numFmtId="0" fontId="11" fillId="3" borderId="6" xfId="17" applyFont="1" applyFill="1" applyBorder="1" applyAlignment="1">
      <alignment horizontal="right" vertical="top"/>
      <protection/>
    </xf>
    <xf numFmtId="0" fontId="11" fillId="3" borderId="6" xfId="17" applyFont="1" applyFill="1" applyBorder="1" applyAlignment="1">
      <alignment horizontal="left" vertical="top"/>
      <protection/>
    </xf>
    <xf numFmtId="0" fontId="11" fillId="3" borderId="6" xfId="17" applyFont="1" applyFill="1" applyBorder="1" applyAlignment="1">
      <alignment horizontal="center" vertical="top" wrapText="1"/>
      <protection/>
    </xf>
    <xf numFmtId="202" fontId="11" fillId="3" borderId="6" xfId="17" applyNumberFormat="1" applyFont="1" applyFill="1" applyBorder="1" applyAlignment="1">
      <alignment horizontal="center" vertical="top"/>
      <protection/>
    </xf>
    <xf numFmtId="3" fontId="11" fillId="3" borderId="6" xfId="17" applyNumberFormat="1" applyFont="1" applyFill="1" applyBorder="1" applyAlignment="1">
      <alignment horizontal="center" vertical="top"/>
      <protection/>
    </xf>
    <xf numFmtId="49" fontId="11" fillId="3" borderId="5" xfId="17" applyNumberFormat="1" applyFont="1" applyFill="1" applyBorder="1" applyAlignment="1">
      <alignment horizontal="center" vertical="top"/>
      <protection/>
    </xf>
    <xf numFmtId="49" fontId="11" fillId="3" borderId="5" xfId="17" applyNumberFormat="1" applyFont="1" applyFill="1" applyBorder="1" applyAlignment="1">
      <alignment vertical="top"/>
      <protection/>
    </xf>
    <xf numFmtId="0" fontId="23" fillId="3" borderId="0" xfId="17" applyFont="1" applyFill="1" applyBorder="1" applyAlignment="1">
      <alignment horizontal="left" vertical="top"/>
      <protection/>
    </xf>
    <xf numFmtId="0" fontId="11" fillId="3" borderId="0" xfId="17" applyFont="1" applyFill="1" applyBorder="1" applyAlignment="1">
      <alignment horizontal="center" vertical="top" wrapText="1"/>
      <protection/>
    </xf>
    <xf numFmtId="1" fontId="11" fillId="3" borderId="0" xfId="17" applyNumberFormat="1" applyFont="1" applyFill="1" applyBorder="1" applyAlignment="1" quotePrefix="1">
      <alignment horizontal="center" vertical="top"/>
      <protection/>
    </xf>
    <xf numFmtId="49" fontId="11" fillId="3" borderId="1" xfId="17" applyNumberFormat="1" applyFont="1" applyFill="1" applyBorder="1" applyAlignment="1">
      <alignment horizontal="center" vertical="top"/>
      <protection/>
    </xf>
    <xf numFmtId="49" fontId="11" fillId="3" borderId="1" xfId="17" applyNumberFormat="1" applyFont="1" applyFill="1" applyBorder="1" applyAlignment="1">
      <alignment horizontal="left" vertical="top"/>
      <protection/>
    </xf>
    <xf numFmtId="0" fontId="11" fillId="3" borderId="1" xfId="17" applyFont="1" applyFill="1" applyBorder="1" applyAlignment="1" quotePrefix="1">
      <alignment horizontal="center" vertical="top" wrapText="1"/>
      <protection/>
    </xf>
    <xf numFmtId="202" fontId="11" fillId="3" borderId="1" xfId="17" applyNumberFormat="1" applyFont="1" applyFill="1" applyBorder="1" applyAlignment="1" quotePrefix="1">
      <alignment horizontal="center" vertical="top"/>
      <protection/>
    </xf>
    <xf numFmtId="3" fontId="11" fillId="3" borderId="1" xfId="17" applyNumberFormat="1" applyFont="1" applyFill="1" applyBorder="1" applyAlignment="1">
      <alignment horizontal="center" vertical="top"/>
      <protection/>
    </xf>
    <xf numFmtId="49" fontId="1" fillId="3" borderId="6" xfId="0" applyNumberFormat="1" applyFont="1" applyFill="1" applyBorder="1" applyAlignment="1">
      <alignment horizontal="center" vertical="top"/>
    </xf>
    <xf numFmtId="3" fontId="1" fillId="3" borderId="6" xfId="0" applyFont="1" applyFill="1" applyBorder="1" applyAlignment="1">
      <alignment horizontal="center" vertical="top"/>
    </xf>
    <xf numFmtId="3" fontId="1" fillId="3" borderId="6" xfId="0" applyFont="1" applyFill="1" applyBorder="1" applyAlignment="1">
      <alignment horizontal="center" wrapText="1"/>
    </xf>
    <xf numFmtId="49" fontId="1" fillId="3" borderId="0" xfId="0" applyNumberFormat="1" applyFont="1" applyFill="1" applyBorder="1" applyAlignment="1">
      <alignment horizontal="right" vertical="top"/>
    </xf>
    <xf numFmtId="3" fontId="1" fillId="3" borderId="0" xfId="0" applyFont="1" applyFill="1" applyBorder="1" applyAlignment="1">
      <alignment horizontal="center" vertical="top"/>
    </xf>
    <xf numFmtId="3" fontId="1" fillId="3" borderId="0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 quotePrefix="1">
      <alignment horizontal="right" vertical="top"/>
    </xf>
    <xf numFmtId="3" fontId="1" fillId="3" borderId="1" xfId="0" applyFont="1" applyFill="1" applyBorder="1" applyAlignment="1" quotePrefix="1">
      <alignment horizontal="center" vertical="top"/>
    </xf>
    <xf numFmtId="3" fontId="1" fillId="3" borderId="1" xfId="0" applyFont="1" applyFill="1" applyBorder="1" applyAlignment="1" quotePrefix="1">
      <alignment horizontal="center" wrapText="1"/>
    </xf>
    <xf numFmtId="49" fontId="35" fillId="0" borderId="0" xfId="17" applyNumberFormat="1" applyFont="1" applyFill="1" applyAlignment="1">
      <alignment horizontal="left" vertical="top"/>
      <protection/>
    </xf>
    <xf numFmtId="49" fontId="35" fillId="0" borderId="0" xfId="17" applyNumberFormat="1" applyFont="1" applyFill="1" applyAlignment="1">
      <alignment vertical="top"/>
      <protection/>
    </xf>
    <xf numFmtId="0" fontId="36" fillId="0" borderId="0" xfId="17" applyFont="1" applyAlignment="1">
      <alignment horizontal="right" vertical="top"/>
      <protection/>
    </xf>
    <xf numFmtId="0" fontId="36" fillId="0" borderId="0" xfId="17" applyFont="1" applyAlignment="1">
      <alignment horizontal="left" vertical="top"/>
      <protection/>
    </xf>
    <xf numFmtId="0" fontId="36" fillId="0" borderId="0" xfId="17" applyFont="1" applyFill="1" applyBorder="1" applyAlignment="1" quotePrefix="1">
      <alignment horizontal="center" vertical="top"/>
      <protection/>
    </xf>
    <xf numFmtId="0" fontId="36" fillId="0" borderId="0" xfId="17" applyFont="1" applyFill="1" applyBorder="1" applyAlignment="1">
      <alignment horizontal="center" vertical="top"/>
      <protection/>
    </xf>
    <xf numFmtId="3" fontId="36" fillId="0" borderId="0" xfId="17" applyNumberFormat="1" applyFont="1" applyFill="1" applyBorder="1" applyAlignment="1">
      <alignment horizontal="center" vertical="top"/>
      <protection/>
    </xf>
    <xf numFmtId="4" fontId="36" fillId="0" borderId="0" xfId="17" applyNumberFormat="1" applyFont="1" applyFill="1" applyBorder="1" applyAlignment="1">
      <alignment horizontal="center" vertical="top"/>
      <protection/>
    </xf>
    <xf numFmtId="4" fontId="36" fillId="0" borderId="0" xfId="17" applyNumberFormat="1" applyFont="1" applyFill="1" applyBorder="1" applyAlignment="1" quotePrefix="1">
      <alignment horizontal="left" vertical="top"/>
      <protection/>
    </xf>
    <xf numFmtId="3" fontId="37" fillId="0" borderId="0" xfId="17" applyNumberFormat="1" applyFont="1" applyFill="1" applyBorder="1" applyAlignment="1" quotePrefix="1">
      <alignment horizontal="right" vertical="top"/>
      <protection/>
    </xf>
    <xf numFmtId="0" fontId="36" fillId="0" borderId="0" xfId="17" applyFont="1" applyFill="1" applyBorder="1" applyAlignment="1">
      <alignment vertical="top"/>
      <protection/>
    </xf>
    <xf numFmtId="0" fontId="36" fillId="0" borderId="0" xfId="17" applyFont="1" applyFill="1" applyAlignment="1">
      <alignment vertical="top"/>
      <protection/>
    </xf>
    <xf numFmtId="0" fontId="36" fillId="0" borderId="0" xfId="17" applyFont="1" applyAlignment="1">
      <alignment vertical="top"/>
      <protection/>
    </xf>
    <xf numFmtId="49" fontId="34" fillId="3" borderId="5" xfId="0" applyNumberFormat="1" applyFont="1" applyFill="1" applyBorder="1" applyAlignment="1">
      <alignment horizontal="left" vertical="center"/>
    </xf>
    <xf numFmtId="3" fontId="11" fillId="3" borderId="6" xfId="17" applyNumberFormat="1" applyFont="1" applyFill="1" applyBorder="1" applyAlignment="1">
      <alignment horizontal="center" vertical="top" wrapText="1"/>
      <protection/>
    </xf>
    <xf numFmtId="1" fontId="11" fillId="3" borderId="0" xfId="17" applyNumberFormat="1" applyFont="1" applyFill="1" applyBorder="1" applyAlignment="1">
      <alignment horizontal="center" vertical="top" wrapText="1"/>
      <protection/>
    </xf>
    <xf numFmtId="3" fontId="11" fillId="3" borderId="1" xfId="17" applyNumberFormat="1" applyFont="1" applyFill="1" applyBorder="1" applyAlignment="1" quotePrefix="1">
      <alignment horizontal="center" vertical="top"/>
      <protection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vertical="top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10" fillId="3" borderId="5" xfId="0" applyNumberFormat="1" applyFont="1" applyFill="1" applyBorder="1" applyAlignment="1">
      <alignment vertical="center"/>
    </xf>
    <xf numFmtId="1" fontId="11" fillId="3" borderId="0" xfId="17" applyNumberFormat="1" applyFont="1" applyFill="1" applyBorder="1" applyAlignment="1" quotePrefix="1">
      <alignment horizontal="center" vertical="top" wrapText="1"/>
      <protection/>
    </xf>
    <xf numFmtId="3" fontId="0" fillId="0" borderId="0" xfId="0" applyAlignment="1">
      <alignment horizontal="left"/>
    </xf>
    <xf numFmtId="0" fontId="23" fillId="3" borderId="1" xfId="17" applyFont="1" applyFill="1" applyBorder="1" applyAlignment="1" quotePrefix="1">
      <alignment horizontal="left" vertical="top"/>
      <protection/>
    </xf>
    <xf numFmtId="0" fontId="12" fillId="0" borderId="0" xfId="17" applyFont="1" applyAlignment="1">
      <alignment horizontal="right" vertical="top"/>
      <protection/>
    </xf>
    <xf numFmtId="0" fontId="0" fillId="0" borderId="0" xfId="18" applyFont="1" applyAlignment="1">
      <alignment horizontal="right" vertical="top"/>
      <protection/>
    </xf>
    <xf numFmtId="0" fontId="32" fillId="2" borderId="0" xfId="17" applyFont="1" applyFill="1" applyAlignment="1">
      <alignment horizontal="right" vertical="top"/>
      <protection/>
    </xf>
    <xf numFmtId="3" fontId="12" fillId="0" borderId="0" xfId="0" applyFont="1" applyAlignment="1">
      <alignment horizontal="right" vertical="top"/>
    </xf>
    <xf numFmtId="0" fontId="23" fillId="3" borderId="0" xfId="17" applyFont="1" applyFill="1" applyBorder="1" applyAlignment="1">
      <alignment horizontal="right" vertical="top"/>
      <protection/>
    </xf>
    <xf numFmtId="0" fontId="11" fillId="3" borderId="1" xfId="17" applyFont="1" applyFill="1" applyBorder="1" applyAlignment="1" quotePrefix="1">
      <alignment horizontal="right" vertical="top"/>
      <protection/>
    </xf>
    <xf numFmtId="49" fontId="29" fillId="0" borderId="0" xfId="0" applyNumberFormat="1" applyFont="1" applyFill="1" applyBorder="1" applyAlignment="1">
      <alignment horizontal="right" vertical="top"/>
    </xf>
    <xf numFmtId="49" fontId="16" fillId="0" borderId="2" xfId="17" applyNumberFormat="1" applyFont="1" applyFill="1" applyBorder="1" applyAlignment="1">
      <alignment horizontal="right" vertical="top" wrapText="1"/>
      <protection/>
    </xf>
    <xf numFmtId="49" fontId="19" fillId="0" borderId="2" xfId="17" applyNumberFormat="1" applyFont="1" applyFill="1" applyBorder="1" applyAlignment="1">
      <alignment horizontal="right" vertical="top"/>
      <protection/>
    </xf>
    <xf numFmtId="49" fontId="21" fillId="0" borderId="2" xfId="17" applyNumberFormat="1" applyFont="1" applyFill="1" applyBorder="1" applyAlignment="1">
      <alignment horizontal="right" vertical="top"/>
      <protection/>
    </xf>
    <xf numFmtId="3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 vertical="center"/>
      <protection locked="0"/>
    </xf>
    <xf numFmtId="49" fontId="21" fillId="0" borderId="0" xfId="17" applyNumberFormat="1" applyFont="1" applyFill="1" applyBorder="1" applyAlignment="1">
      <alignment horizontal="right" vertical="top"/>
      <protection/>
    </xf>
    <xf numFmtId="3" fontId="0" fillId="0" borderId="0" xfId="0" applyFont="1" applyAlignment="1">
      <alignment horizontal="right" vertical="center"/>
    </xf>
    <xf numFmtId="3" fontId="0" fillId="2" borderId="0" xfId="0" applyFont="1" applyFill="1" applyBorder="1" applyAlignment="1">
      <alignment horizontal="right" vertical="center"/>
    </xf>
    <xf numFmtId="3" fontId="0" fillId="0" borderId="0" xfId="0" applyAlignment="1">
      <alignment horizontal="right"/>
    </xf>
    <xf numFmtId="3" fontId="43" fillId="0" borderId="0" xfId="0" applyFont="1" applyFill="1" applyBorder="1" applyAlignment="1">
      <alignment vertical="center"/>
    </xf>
    <xf numFmtId="0" fontId="25" fillId="0" borderId="0" xfId="18" applyFont="1" applyFill="1" applyBorder="1" applyAlignment="1">
      <alignment vertical="center"/>
      <protection/>
    </xf>
    <xf numFmtId="3" fontId="41" fillId="0" borderId="0" xfId="0" applyFont="1" applyFill="1" applyBorder="1" applyAlignment="1">
      <alignment vertical="center"/>
    </xf>
    <xf numFmtId="0" fontId="41" fillId="0" borderId="0" xfId="17" applyFont="1" applyFill="1" applyBorder="1" applyAlignment="1">
      <alignment vertical="center"/>
      <protection/>
    </xf>
    <xf numFmtId="0" fontId="42" fillId="0" borderId="0" xfId="17" applyFont="1" applyFill="1" applyBorder="1" applyAlignment="1">
      <alignment vertical="center"/>
      <protection/>
    </xf>
    <xf numFmtId="3" fontId="25" fillId="0" borderId="0" xfId="0" applyFont="1" applyFill="1" applyBorder="1" applyAlignment="1">
      <alignment vertical="center"/>
    </xf>
    <xf numFmtId="0" fontId="40" fillId="0" borderId="0" xfId="17" applyFont="1" applyBorder="1" applyAlignment="1">
      <alignment vertical="center"/>
      <protection/>
    </xf>
    <xf numFmtId="3" fontId="44" fillId="0" borderId="0" xfId="0" applyFont="1" applyFill="1" applyBorder="1" applyAlignment="1">
      <alignment vertical="center"/>
    </xf>
    <xf numFmtId="0" fontId="41" fillId="0" borderId="0" xfId="17" applyFont="1" applyAlignment="1">
      <alignment vertical="center"/>
      <protection/>
    </xf>
    <xf numFmtId="0" fontId="45" fillId="0" borderId="3" xfId="17" applyFont="1" applyBorder="1" applyAlignment="1">
      <alignment vertical="center"/>
      <protection/>
    </xf>
    <xf numFmtId="3" fontId="41" fillId="0" borderId="0" xfId="0" applyFont="1" applyFill="1" applyBorder="1" applyAlignment="1" applyProtection="1">
      <alignment vertical="center"/>
      <protection locked="0"/>
    </xf>
    <xf numFmtId="3" fontId="46" fillId="0" borderId="0" xfId="0" applyFont="1" applyFill="1" applyBorder="1" applyAlignment="1" applyProtection="1">
      <alignment vertical="center"/>
      <protection locked="0"/>
    </xf>
    <xf numFmtId="3" fontId="40" fillId="0" borderId="0" xfId="0" applyFont="1" applyFill="1" applyBorder="1" applyAlignment="1" applyProtection="1">
      <alignment vertical="center"/>
      <protection locked="0"/>
    </xf>
    <xf numFmtId="0" fontId="45" fillId="0" borderId="0" xfId="17" applyFont="1" applyBorder="1" applyAlignment="1">
      <alignment vertical="center"/>
      <protection/>
    </xf>
    <xf numFmtId="3" fontId="25" fillId="0" borderId="0" xfId="0" applyFont="1" applyAlignment="1">
      <alignment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3" fontId="29" fillId="0" borderId="0" xfId="0" applyFont="1" applyAlignment="1">
      <alignment vertical="center"/>
    </xf>
    <xf numFmtId="3" fontId="13" fillId="0" borderId="1" xfId="0" applyFont="1" applyFill="1" applyBorder="1" applyAlignment="1" applyProtection="1">
      <alignment horizontal="left" vertical="center" wrapText="1"/>
      <protection locked="0"/>
    </xf>
    <xf numFmtId="49" fontId="16" fillId="0" borderId="2" xfId="17" applyNumberFormat="1" applyFont="1" applyFill="1" applyBorder="1" applyAlignment="1">
      <alignment horizontal="left" vertical="top" wrapText="1"/>
      <protection/>
    </xf>
    <xf numFmtId="0" fontId="40" fillId="0" borderId="0" xfId="17" applyFont="1" applyBorder="1" applyAlignment="1">
      <alignment vertical="center" wrapText="1"/>
      <protection/>
    </xf>
  </cellXfs>
  <cellStyles count="11">
    <cellStyle name="Normal" xfId="0"/>
    <cellStyle name="Followed Hyperlink" xfId="15"/>
    <cellStyle name="Hiperpovezava" xfId="16"/>
    <cellStyle name="Navadno_01. končnaProračun-predlog proracuna s kolesi" xfId="17"/>
    <cellStyle name="Navadno_pred35osnutek" xfId="18"/>
    <cellStyle name="Followed Hyperlink" xfId="19"/>
    <cellStyle name="Percent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O82"/>
  <sheetViews>
    <sheetView tabSelected="1" zoomScaleSheetLayoutView="100" workbookViewId="0" topLeftCell="A1">
      <pane ySplit="11" topLeftCell="BM12" activePane="bottomLeft" state="frozen"/>
      <selection pane="topLeft" activeCell="A1" sqref="A1"/>
      <selection pane="bottomLeft" activeCell="V37" sqref="V37"/>
    </sheetView>
  </sheetViews>
  <sheetFormatPr defaultColWidth="9.00390625" defaultRowHeight="12.75"/>
  <cols>
    <col min="1" max="1" width="3.00390625" style="45" customWidth="1"/>
    <col min="2" max="2" width="5.375" style="6" customWidth="1"/>
    <col min="3" max="3" width="10.00390625" style="6" customWidth="1"/>
    <col min="4" max="4" width="0.875" style="6" customWidth="1"/>
    <col min="5" max="5" width="8.00390625" style="7" customWidth="1"/>
    <col min="6" max="6" width="5.50390625" style="2" customWidth="1"/>
    <col min="7" max="7" width="3.00390625" style="3" customWidth="1"/>
    <col min="8" max="8" width="31.50390625" style="4" customWidth="1"/>
    <col min="9" max="9" width="10.50390625" style="12" hidden="1" customWidth="1"/>
    <col min="10" max="10" width="17.50390625" style="12" hidden="1" customWidth="1"/>
    <col min="11" max="11" width="11.50390625" style="12" hidden="1" customWidth="1"/>
    <col min="12" max="12" width="11.625" style="12" hidden="1" customWidth="1"/>
    <col min="13" max="13" width="8.875" style="12" hidden="1" customWidth="1"/>
    <col min="14" max="15" width="11.625" style="12" hidden="1" customWidth="1"/>
    <col min="16" max="17" width="11.375" style="12" customWidth="1"/>
    <col min="18" max="18" width="10.00390625" style="12" customWidth="1"/>
    <col min="19" max="19" width="11.375" style="11" bestFit="1" customWidth="1"/>
    <col min="20" max="20" width="11.125" style="11" customWidth="1"/>
    <col min="21" max="21" width="11.00390625" style="11" bestFit="1" customWidth="1"/>
    <col min="22" max="22" width="11.00390625" style="248" customWidth="1"/>
    <col min="23" max="171" width="8.875" style="11" customWidth="1"/>
    <col min="172" max="16384" width="8.875" style="6" customWidth="1"/>
  </cols>
  <sheetData>
    <row r="1" spans="1:36" s="101" customFormat="1" ht="18.75">
      <c r="A1" s="93" t="s">
        <v>97</v>
      </c>
      <c r="B1" s="93"/>
      <c r="C1" s="93"/>
      <c r="D1" s="93"/>
      <c r="E1" s="94"/>
      <c r="F1" s="227"/>
      <c r="G1" s="95"/>
      <c r="H1" s="96"/>
      <c r="I1" s="97"/>
      <c r="J1" s="98"/>
      <c r="K1" s="97"/>
      <c r="L1" s="97"/>
      <c r="M1" s="97"/>
      <c r="N1" s="97"/>
      <c r="O1" s="97"/>
      <c r="P1" s="97"/>
      <c r="Q1" s="97"/>
      <c r="R1" s="97"/>
      <c r="S1" s="99"/>
      <c r="T1" s="99"/>
      <c r="U1" s="99"/>
      <c r="V1" s="246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100"/>
      <c r="AI1" s="100"/>
      <c r="AJ1" s="100"/>
    </row>
    <row r="2" spans="1:22" s="10" customFormat="1" ht="12" customHeight="1">
      <c r="A2" s="45" t="s">
        <v>66</v>
      </c>
      <c r="F2" s="228"/>
      <c r="G2" s="28"/>
      <c r="H2" s="5"/>
      <c r="I2" s="72"/>
      <c r="J2" s="72"/>
      <c r="K2" s="72"/>
      <c r="L2" s="72"/>
      <c r="M2" s="72"/>
      <c r="N2" s="72"/>
      <c r="O2" s="72"/>
      <c r="P2" s="72"/>
      <c r="Q2" s="72"/>
      <c r="R2" s="72"/>
      <c r="V2" s="244"/>
    </row>
    <row r="3" spans="1:22" s="10" customFormat="1" ht="6.75" customHeight="1">
      <c r="A3" s="45"/>
      <c r="F3" s="228"/>
      <c r="G3" s="28"/>
      <c r="H3" s="5"/>
      <c r="I3" s="72"/>
      <c r="J3" s="72"/>
      <c r="K3" s="72"/>
      <c r="L3" s="72"/>
      <c r="M3" s="72"/>
      <c r="N3" s="72"/>
      <c r="O3" s="72"/>
      <c r="P3" s="72"/>
      <c r="Q3" s="72"/>
      <c r="R3" s="72"/>
      <c r="V3" s="244"/>
    </row>
    <row r="4" spans="1:23" s="109" customFormat="1" ht="18.75" customHeight="1">
      <c r="A4" s="102" t="s">
        <v>27</v>
      </c>
      <c r="B4" s="102"/>
      <c r="C4" s="102"/>
      <c r="D4" s="102"/>
      <c r="E4" s="103"/>
      <c r="F4" s="229"/>
      <c r="G4" s="104"/>
      <c r="H4" s="105"/>
      <c r="I4" s="106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247"/>
      <c r="W4" s="108"/>
    </row>
    <row r="5" spans="6:46" s="73" customFormat="1" ht="6.75" customHeight="1">
      <c r="F5" s="230"/>
      <c r="G5" s="74"/>
      <c r="H5" s="75" t="s">
        <v>63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245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</row>
    <row r="6" spans="1:22" s="11" customFormat="1" ht="9" customHeight="1">
      <c r="A6" s="46"/>
      <c r="E6" s="8"/>
      <c r="F6" s="2"/>
      <c r="G6" s="3"/>
      <c r="H6" s="4"/>
      <c r="I6" s="12"/>
      <c r="J6" s="12"/>
      <c r="K6" s="12"/>
      <c r="L6" s="12"/>
      <c r="M6" s="12"/>
      <c r="N6" s="12"/>
      <c r="O6" s="12"/>
      <c r="P6" s="12"/>
      <c r="Q6" s="12"/>
      <c r="R6" s="12"/>
      <c r="V6" s="248"/>
    </row>
    <row r="7" spans="1:22" s="61" customFormat="1" ht="24.75" customHeight="1">
      <c r="A7" s="170" t="s">
        <v>42</v>
      </c>
      <c r="B7" s="171"/>
      <c r="C7" s="171"/>
      <c r="D7" s="171"/>
      <c r="E7" s="172" t="s">
        <v>65</v>
      </c>
      <c r="F7" s="173" t="s">
        <v>0</v>
      </c>
      <c r="G7" s="174"/>
      <c r="H7" s="175" t="s">
        <v>3</v>
      </c>
      <c r="I7" s="176" t="s">
        <v>72</v>
      </c>
      <c r="J7" s="177" t="s">
        <v>71</v>
      </c>
      <c r="K7" s="176" t="s">
        <v>73</v>
      </c>
      <c r="L7" s="211" t="s">
        <v>99</v>
      </c>
      <c r="M7" s="211" t="s">
        <v>99</v>
      </c>
      <c r="N7" s="211" t="s">
        <v>100</v>
      </c>
      <c r="O7" s="211" t="s">
        <v>101</v>
      </c>
      <c r="P7" s="211" t="s">
        <v>104</v>
      </c>
      <c r="Q7" s="211" t="s">
        <v>106</v>
      </c>
      <c r="R7" s="211" t="s">
        <v>103</v>
      </c>
      <c r="S7" s="211" t="s">
        <v>101</v>
      </c>
      <c r="T7" s="211" t="s">
        <v>107</v>
      </c>
      <c r="U7" s="177" t="s">
        <v>67</v>
      </c>
      <c r="V7" s="262"/>
    </row>
    <row r="8" spans="1:22" s="61" customFormat="1" ht="27" customHeight="1">
      <c r="A8" s="178"/>
      <c r="B8" s="178"/>
      <c r="C8" s="178"/>
      <c r="D8" s="178"/>
      <c r="E8" s="179"/>
      <c r="F8" s="231"/>
      <c r="G8" s="180"/>
      <c r="H8" s="181"/>
      <c r="I8" s="182">
        <v>2006</v>
      </c>
      <c r="J8" s="182">
        <v>2007</v>
      </c>
      <c r="K8" s="182">
        <v>2008</v>
      </c>
      <c r="L8" s="182">
        <v>2009</v>
      </c>
      <c r="M8" s="182"/>
      <c r="N8" s="182">
        <v>2009</v>
      </c>
      <c r="O8" s="212" t="s">
        <v>102</v>
      </c>
      <c r="P8" s="182">
        <v>2008</v>
      </c>
      <c r="Q8" s="182">
        <v>2009</v>
      </c>
      <c r="R8" s="182">
        <v>2009</v>
      </c>
      <c r="S8" s="224" t="s">
        <v>102</v>
      </c>
      <c r="T8" s="182">
        <v>2009</v>
      </c>
      <c r="U8" s="182">
        <v>2010</v>
      </c>
      <c r="V8" s="262"/>
    </row>
    <row r="9" spans="1:22" s="61" customFormat="1" ht="12">
      <c r="A9" s="183"/>
      <c r="B9" s="183"/>
      <c r="C9" s="183"/>
      <c r="D9" s="183"/>
      <c r="E9" s="184"/>
      <c r="F9" s="232"/>
      <c r="G9" s="226"/>
      <c r="H9" s="185"/>
      <c r="I9" s="186">
        <v>1</v>
      </c>
      <c r="J9" s="187">
        <v>1</v>
      </c>
      <c r="K9" s="187">
        <v>2</v>
      </c>
      <c r="L9" s="213">
        <v>1</v>
      </c>
      <c r="M9" s="213" t="s">
        <v>95</v>
      </c>
      <c r="N9" s="213">
        <v>2</v>
      </c>
      <c r="O9" s="213">
        <v>3</v>
      </c>
      <c r="P9" s="187">
        <v>1</v>
      </c>
      <c r="Q9" s="187">
        <v>2</v>
      </c>
      <c r="R9" s="187">
        <v>3</v>
      </c>
      <c r="S9" s="213">
        <v>4</v>
      </c>
      <c r="T9" s="213" t="s">
        <v>108</v>
      </c>
      <c r="U9" s="213">
        <v>6</v>
      </c>
      <c r="V9" s="249"/>
    </row>
    <row r="10" spans="1:171" s="79" customFormat="1" ht="31.5" customHeight="1" hidden="1">
      <c r="A10" s="77"/>
      <c r="B10" s="83"/>
      <c r="C10" s="258" t="s">
        <v>68</v>
      </c>
      <c r="D10" s="259"/>
      <c r="E10" s="259"/>
      <c r="F10" s="259"/>
      <c r="G10" s="259"/>
      <c r="H10" s="259"/>
      <c r="I10" s="84"/>
      <c r="J10" s="92" t="e">
        <f>#REF!</f>
        <v>#REF!</v>
      </c>
      <c r="K10" s="84"/>
      <c r="L10" s="84"/>
      <c r="M10" s="84"/>
      <c r="N10" s="84"/>
      <c r="O10" s="84"/>
      <c r="P10" s="84"/>
      <c r="Q10" s="84"/>
      <c r="R10" s="84"/>
      <c r="S10" s="78"/>
      <c r="T10" s="78"/>
      <c r="U10" s="78"/>
      <c r="V10" s="243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</row>
    <row r="11" spans="1:171" s="81" customFormat="1" ht="36.75" customHeight="1" hidden="1">
      <c r="A11" s="80"/>
      <c r="B11" s="85"/>
      <c r="C11" s="86" t="s">
        <v>69</v>
      </c>
      <c r="D11" s="85"/>
      <c r="E11" s="87"/>
      <c r="F11" s="233"/>
      <c r="G11" s="88"/>
      <c r="H11" s="89"/>
      <c r="I11" s="90"/>
      <c r="J11" s="91" t="e">
        <f>J10-#REF!</f>
        <v>#REF!</v>
      </c>
      <c r="K11" s="90"/>
      <c r="L11" s="90"/>
      <c r="M11" s="90"/>
      <c r="N11" s="90"/>
      <c r="O11" s="90"/>
      <c r="P11" s="90"/>
      <c r="Q11" s="90"/>
      <c r="R11" s="90"/>
      <c r="S11" s="82"/>
      <c r="T11" s="82"/>
      <c r="U11" s="82"/>
      <c r="V11" s="250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</row>
    <row r="12" spans="19:21" ht="12.75">
      <c r="S12" s="12"/>
      <c r="T12" s="12"/>
      <c r="U12" s="12"/>
    </row>
    <row r="13" spans="5:21" ht="5.25" customHeight="1">
      <c r="E13" s="13"/>
      <c r="F13" s="240"/>
      <c r="G13" s="14"/>
      <c r="H13" s="25"/>
      <c r="M13" s="164"/>
      <c r="S13" s="12"/>
      <c r="T13" s="12"/>
      <c r="U13" s="12"/>
    </row>
    <row r="14" spans="1:21" ht="18" customHeight="1">
      <c r="A14" s="64" t="s">
        <v>25</v>
      </c>
      <c r="B14" s="65"/>
      <c r="C14" s="65"/>
      <c r="D14" s="65"/>
      <c r="E14" s="63"/>
      <c r="F14" s="241"/>
      <c r="G14" s="66"/>
      <c r="H14" s="65"/>
      <c r="I14" s="32"/>
      <c r="J14" s="32"/>
      <c r="K14" s="32"/>
      <c r="L14" s="32"/>
      <c r="M14" s="165"/>
      <c r="N14" s="32"/>
      <c r="O14" s="32"/>
      <c r="P14" s="32"/>
      <c r="Q14" s="32"/>
      <c r="R14" s="32"/>
      <c r="S14" s="32"/>
      <c r="T14" s="32"/>
      <c r="U14" s="32"/>
    </row>
    <row r="15" spans="6:22" ht="6" customHeight="1">
      <c r="F15" s="242"/>
      <c r="G15" s="225"/>
      <c r="I15" s="71"/>
      <c r="J15" s="71"/>
      <c r="K15" s="71"/>
      <c r="L15" s="71"/>
      <c r="M15" s="167"/>
      <c r="N15" s="71"/>
      <c r="O15" s="71"/>
      <c r="P15" s="71"/>
      <c r="Q15" s="71"/>
      <c r="R15" s="71"/>
      <c r="S15" s="71"/>
      <c r="T15" s="71"/>
      <c r="U15" s="71"/>
      <c r="V15" s="257"/>
    </row>
    <row r="16" spans="1:22" s="39" customFormat="1" ht="12.75">
      <c r="A16" s="44" t="s">
        <v>24</v>
      </c>
      <c r="B16" s="37" t="s">
        <v>41</v>
      </c>
      <c r="C16" s="38"/>
      <c r="D16" s="38"/>
      <c r="E16" s="38"/>
      <c r="F16" s="234"/>
      <c r="G16" s="38"/>
      <c r="H16" s="38"/>
      <c r="I16" s="70">
        <f aca="true" t="shared" si="0" ref="I16:U17">I17</f>
        <v>5950</v>
      </c>
      <c r="J16" s="70">
        <f>J17</f>
        <v>7122.4</v>
      </c>
      <c r="K16" s="70">
        <f>K17</f>
        <v>7837</v>
      </c>
      <c r="L16" s="70">
        <f>L17</f>
        <v>7933</v>
      </c>
      <c r="M16" s="155">
        <f>K16/J16*100</f>
        <v>110.03313489834888</v>
      </c>
      <c r="N16" s="70">
        <f aca="true" t="shared" si="1" ref="N16:U16">N17</f>
        <v>7933</v>
      </c>
      <c r="O16" s="70">
        <f t="shared" si="1"/>
        <v>3294.7</v>
      </c>
      <c r="P16" s="70">
        <f t="shared" si="1"/>
        <v>6344.799999999999</v>
      </c>
      <c r="Q16" s="70">
        <f t="shared" si="1"/>
        <v>11227.7</v>
      </c>
      <c r="R16" s="70">
        <f t="shared" si="1"/>
        <v>11227.7</v>
      </c>
      <c r="S16" s="70">
        <f t="shared" si="1"/>
        <v>0</v>
      </c>
      <c r="T16" s="70">
        <f t="shared" si="1"/>
        <v>11227.7</v>
      </c>
      <c r="U16" s="70">
        <f t="shared" si="1"/>
        <v>8943</v>
      </c>
      <c r="V16" s="251"/>
    </row>
    <row r="17" spans="1:22" s="41" customFormat="1" ht="17.25" customHeight="1">
      <c r="A17" s="47"/>
      <c r="B17" s="40" t="s">
        <v>43</v>
      </c>
      <c r="C17" s="40" t="s">
        <v>44</v>
      </c>
      <c r="D17" s="40"/>
      <c r="E17" s="40"/>
      <c r="F17" s="235"/>
      <c r="G17" s="40"/>
      <c r="H17" s="40"/>
      <c r="I17" s="69">
        <f t="shared" si="0"/>
        <v>5950</v>
      </c>
      <c r="J17" s="69">
        <f t="shared" si="0"/>
        <v>7122.4</v>
      </c>
      <c r="K17" s="69">
        <f t="shared" si="0"/>
        <v>7837</v>
      </c>
      <c r="L17" s="69">
        <f t="shared" si="0"/>
        <v>7933</v>
      </c>
      <c r="M17" s="156">
        <f>K17/J17*100</f>
        <v>110.03313489834888</v>
      </c>
      <c r="N17" s="69">
        <f t="shared" si="0"/>
        <v>7933</v>
      </c>
      <c r="O17" s="69">
        <f t="shared" si="0"/>
        <v>3294.7</v>
      </c>
      <c r="P17" s="69">
        <f t="shared" si="0"/>
        <v>6344.799999999999</v>
      </c>
      <c r="Q17" s="69">
        <f t="shared" si="0"/>
        <v>11227.7</v>
      </c>
      <c r="R17" s="69">
        <f t="shared" si="0"/>
        <v>11227.7</v>
      </c>
      <c r="S17" s="69">
        <f t="shared" si="0"/>
        <v>0</v>
      </c>
      <c r="T17" s="69">
        <f t="shared" si="0"/>
        <v>11227.7</v>
      </c>
      <c r="U17" s="69">
        <f t="shared" si="0"/>
        <v>8943</v>
      </c>
      <c r="V17" s="251"/>
    </row>
    <row r="18" spans="1:22" s="43" customFormat="1" ht="14.25" customHeight="1">
      <c r="A18" s="42"/>
      <c r="B18" s="42"/>
      <c r="C18" s="42" t="s">
        <v>45</v>
      </c>
      <c r="D18" s="42" t="s">
        <v>46</v>
      </c>
      <c r="E18" s="42"/>
      <c r="F18" s="236"/>
      <c r="G18" s="42"/>
      <c r="H18" s="42"/>
      <c r="I18" s="67">
        <f>I20</f>
        <v>5950</v>
      </c>
      <c r="J18" s="67">
        <f>J20</f>
        <v>7122.4</v>
      </c>
      <c r="K18" s="67">
        <f>K20</f>
        <v>7837</v>
      </c>
      <c r="L18" s="67">
        <f>L20</f>
        <v>7933</v>
      </c>
      <c r="M18" s="157">
        <f>K18/J18*100</f>
        <v>110.03313489834888</v>
      </c>
      <c r="N18" s="67">
        <f>N20</f>
        <v>7933</v>
      </c>
      <c r="O18" s="67">
        <f>O20</f>
        <v>3294.7</v>
      </c>
      <c r="P18" s="67">
        <f aca="true" t="shared" si="2" ref="P18:U18">P20</f>
        <v>6344.799999999999</v>
      </c>
      <c r="Q18" s="67">
        <f t="shared" si="2"/>
        <v>11227.7</v>
      </c>
      <c r="R18" s="67">
        <f t="shared" si="2"/>
        <v>11227.7</v>
      </c>
      <c r="S18" s="67">
        <f t="shared" si="2"/>
        <v>0</v>
      </c>
      <c r="T18" s="67">
        <f t="shared" si="2"/>
        <v>11227.7</v>
      </c>
      <c r="U18" s="67">
        <f t="shared" si="2"/>
        <v>8943</v>
      </c>
      <c r="V18" s="252"/>
    </row>
    <row r="19" spans="1:22" s="52" customFormat="1" ht="6" customHeight="1">
      <c r="A19" s="51"/>
      <c r="B19" s="51"/>
      <c r="C19" s="51"/>
      <c r="D19" s="51"/>
      <c r="E19" s="51"/>
      <c r="F19" s="239"/>
      <c r="G19" s="51"/>
      <c r="H19" s="51"/>
      <c r="I19" s="68"/>
      <c r="J19" s="68"/>
      <c r="K19" s="68"/>
      <c r="L19" s="68"/>
      <c r="M19" s="161"/>
      <c r="N19" s="68"/>
      <c r="O19" s="68"/>
      <c r="P19" s="68"/>
      <c r="Q19" s="68"/>
      <c r="R19" s="68"/>
      <c r="S19" s="68"/>
      <c r="T19" s="68"/>
      <c r="U19" s="68"/>
      <c r="V19" s="256"/>
    </row>
    <row r="20" spans="1:22" s="19" customFormat="1" ht="16.5" customHeight="1">
      <c r="A20" s="49"/>
      <c r="E20" s="17" t="s">
        <v>22</v>
      </c>
      <c r="F20" s="237"/>
      <c r="G20" s="33"/>
      <c r="H20" s="26" t="s">
        <v>21</v>
      </c>
      <c r="I20" s="27">
        <f>I21+I22+I26+I27+I23</f>
        <v>5950</v>
      </c>
      <c r="J20" s="27">
        <f>J21+J22+J26+J27+J23</f>
        <v>7122.4</v>
      </c>
      <c r="K20" s="27">
        <f>K21+K22+K26+K27+K23+K24</f>
        <v>7837</v>
      </c>
      <c r="L20" s="27">
        <f>L21+L22+L26+L27+L23+L24</f>
        <v>7933</v>
      </c>
      <c r="M20" s="158">
        <f aca="true" t="shared" si="3" ref="M20:M27">K20/J20*100</f>
        <v>110.03313489834888</v>
      </c>
      <c r="N20" s="27">
        <f>N21+N22+N26+N27+N23+N24</f>
        <v>7933</v>
      </c>
      <c r="O20" s="27">
        <f>O21+O22+O26+O27+O23+O24</f>
        <v>3294.7</v>
      </c>
      <c r="P20" s="27">
        <f aca="true" t="shared" si="4" ref="P20:U20">P21+P22+P26+P27+P23+P24+P25</f>
        <v>6344.799999999999</v>
      </c>
      <c r="Q20" s="27">
        <f t="shared" si="4"/>
        <v>11227.7</v>
      </c>
      <c r="R20" s="27">
        <f t="shared" si="4"/>
        <v>11227.7</v>
      </c>
      <c r="S20" s="27">
        <f t="shared" si="4"/>
        <v>0</v>
      </c>
      <c r="T20" s="27">
        <f t="shared" si="4"/>
        <v>11227.7</v>
      </c>
      <c r="U20" s="27">
        <f t="shared" si="4"/>
        <v>8943</v>
      </c>
      <c r="V20" s="254"/>
    </row>
    <row r="21" spans="1:22" s="9" customFormat="1" ht="24">
      <c r="A21" s="48"/>
      <c r="E21" s="15"/>
      <c r="F21" s="53">
        <v>4020</v>
      </c>
      <c r="G21" s="59" t="s">
        <v>4</v>
      </c>
      <c r="H21" s="60" t="s">
        <v>2</v>
      </c>
      <c r="I21" s="54">
        <v>2023</v>
      </c>
      <c r="J21" s="55">
        <v>250</v>
      </c>
      <c r="K21" s="54">
        <v>300</v>
      </c>
      <c r="L21" s="54">
        <v>300</v>
      </c>
      <c r="M21" s="166">
        <f t="shared" si="3"/>
        <v>120</v>
      </c>
      <c r="N21" s="54">
        <v>300</v>
      </c>
      <c r="O21" s="54">
        <f aca="true" t="shared" si="5" ref="O21:O27">Q21-N21</f>
        <v>10</v>
      </c>
      <c r="P21" s="54">
        <v>241</v>
      </c>
      <c r="Q21" s="54">
        <v>310</v>
      </c>
      <c r="R21" s="54">
        <v>310</v>
      </c>
      <c r="S21" s="54"/>
      <c r="T21" s="55">
        <f aca="true" t="shared" si="6" ref="T21:T27">R21+S21</f>
        <v>310</v>
      </c>
      <c r="U21" s="54">
        <v>370</v>
      </c>
      <c r="V21" s="253"/>
    </row>
    <row r="22" spans="1:22" s="9" customFormat="1" ht="12.75" customHeight="1">
      <c r="A22" s="48"/>
      <c r="E22" s="15"/>
      <c r="F22" s="53">
        <v>4020</v>
      </c>
      <c r="G22" s="59" t="s">
        <v>12</v>
      </c>
      <c r="H22" s="60" t="s">
        <v>26</v>
      </c>
      <c r="I22" s="54">
        <v>373</v>
      </c>
      <c r="J22" s="55">
        <v>500</v>
      </c>
      <c r="K22" s="54">
        <v>1500</v>
      </c>
      <c r="L22" s="54">
        <v>1500</v>
      </c>
      <c r="M22" s="166">
        <f t="shared" si="3"/>
        <v>300</v>
      </c>
      <c r="N22" s="54">
        <v>1500</v>
      </c>
      <c r="O22" s="54">
        <f t="shared" si="5"/>
        <v>0</v>
      </c>
      <c r="P22" s="54">
        <v>1441</v>
      </c>
      <c r="Q22" s="54">
        <v>1500</v>
      </c>
      <c r="R22" s="54">
        <v>1500</v>
      </c>
      <c r="S22" s="54"/>
      <c r="T22" s="55">
        <f t="shared" si="6"/>
        <v>1500</v>
      </c>
      <c r="U22" s="54">
        <v>1700</v>
      </c>
      <c r="V22" s="253"/>
    </row>
    <row r="23" spans="1:22" s="9" customFormat="1" ht="12.75" customHeight="1">
      <c r="A23" s="48"/>
      <c r="E23" s="15"/>
      <c r="F23" s="56" t="s">
        <v>9</v>
      </c>
      <c r="G23" s="57" t="s">
        <v>7</v>
      </c>
      <c r="H23" s="58" t="s">
        <v>28</v>
      </c>
      <c r="I23" s="54">
        <v>2441</v>
      </c>
      <c r="J23" s="55">
        <v>2700</v>
      </c>
      <c r="K23" s="54">
        <v>2000</v>
      </c>
      <c r="L23" s="54">
        <v>2000</v>
      </c>
      <c r="M23" s="166">
        <f t="shared" si="3"/>
        <v>74.07407407407408</v>
      </c>
      <c r="N23" s="54">
        <v>2000</v>
      </c>
      <c r="O23" s="54">
        <f t="shared" si="5"/>
        <v>400</v>
      </c>
      <c r="P23" s="54">
        <v>1920.4</v>
      </c>
      <c r="Q23" s="54">
        <v>2400</v>
      </c>
      <c r="R23" s="54">
        <v>2632</v>
      </c>
      <c r="S23" s="54"/>
      <c r="T23" s="55">
        <f t="shared" si="6"/>
        <v>2632</v>
      </c>
      <c r="U23" s="54">
        <v>527</v>
      </c>
      <c r="V23" s="253"/>
    </row>
    <row r="24" spans="1:22" s="19" customFormat="1" ht="14.25" customHeight="1">
      <c r="A24" s="49"/>
      <c r="E24" s="17"/>
      <c r="F24" s="53" t="s">
        <v>6</v>
      </c>
      <c r="G24" s="59" t="s">
        <v>16</v>
      </c>
      <c r="H24" s="60" t="s">
        <v>17</v>
      </c>
      <c r="I24" s="54">
        <v>0</v>
      </c>
      <c r="J24" s="55">
        <v>0</v>
      </c>
      <c r="K24" s="54">
        <v>300</v>
      </c>
      <c r="L24" s="54">
        <v>300</v>
      </c>
      <c r="M24" s="166">
        <v>0</v>
      </c>
      <c r="N24" s="54">
        <v>300</v>
      </c>
      <c r="O24" s="54">
        <f t="shared" si="5"/>
        <v>0</v>
      </c>
      <c r="P24" s="54">
        <v>300</v>
      </c>
      <c r="Q24" s="54">
        <v>300</v>
      </c>
      <c r="R24" s="54">
        <v>300</v>
      </c>
      <c r="S24" s="54"/>
      <c r="T24" s="55">
        <f t="shared" si="6"/>
        <v>300</v>
      </c>
      <c r="U24" s="54">
        <v>300</v>
      </c>
      <c r="V24" s="254"/>
    </row>
    <row r="25" spans="1:22" s="19" customFormat="1" ht="14.25" customHeight="1">
      <c r="A25" s="49"/>
      <c r="E25" s="17"/>
      <c r="F25" s="53" t="s">
        <v>6</v>
      </c>
      <c r="G25" s="59" t="s">
        <v>24</v>
      </c>
      <c r="H25" s="60" t="s">
        <v>105</v>
      </c>
      <c r="I25" s="54">
        <v>0</v>
      </c>
      <c r="J25" s="55">
        <v>0</v>
      </c>
      <c r="K25" s="54">
        <v>300</v>
      </c>
      <c r="L25" s="54">
        <v>300</v>
      </c>
      <c r="M25" s="166">
        <v>0</v>
      </c>
      <c r="N25" s="54">
        <v>300</v>
      </c>
      <c r="O25" s="54">
        <f>Q25-N25</f>
        <v>-300</v>
      </c>
      <c r="P25" s="54">
        <v>0</v>
      </c>
      <c r="Q25" s="54">
        <v>0</v>
      </c>
      <c r="R25" s="54">
        <v>183</v>
      </c>
      <c r="S25" s="54"/>
      <c r="T25" s="55">
        <f t="shared" si="6"/>
        <v>183</v>
      </c>
      <c r="U25" s="54">
        <v>0</v>
      </c>
      <c r="V25" s="254"/>
    </row>
    <row r="26" spans="1:22" s="9" customFormat="1" ht="12.75" customHeight="1">
      <c r="A26" s="48"/>
      <c r="E26" s="15"/>
      <c r="F26" s="56" t="s">
        <v>5</v>
      </c>
      <c r="G26" s="57" t="s">
        <v>14</v>
      </c>
      <c r="H26" s="58" t="s">
        <v>36</v>
      </c>
      <c r="I26" s="54">
        <v>1113</v>
      </c>
      <c r="J26" s="55">
        <v>3422.4</v>
      </c>
      <c r="K26" s="54">
        <v>3491</v>
      </c>
      <c r="L26" s="54">
        <v>3559</v>
      </c>
      <c r="M26" s="166">
        <f t="shared" si="3"/>
        <v>102.00444132772324</v>
      </c>
      <c r="N26" s="54">
        <v>3559</v>
      </c>
      <c r="O26" s="54">
        <f t="shared" si="5"/>
        <v>2743.7</v>
      </c>
      <c r="P26" s="54">
        <v>2201.4</v>
      </c>
      <c r="Q26" s="54">
        <v>6302.7</v>
      </c>
      <c r="R26" s="54">
        <v>6302.7</v>
      </c>
      <c r="S26" s="54"/>
      <c r="T26" s="55">
        <f t="shared" si="6"/>
        <v>6302.7</v>
      </c>
      <c r="U26" s="54">
        <v>6046</v>
      </c>
      <c r="V26" s="253"/>
    </row>
    <row r="27" spans="1:22" s="9" customFormat="1" ht="12.75" customHeight="1">
      <c r="A27" s="48"/>
      <c r="E27" s="15"/>
      <c r="F27" s="56">
        <v>4029</v>
      </c>
      <c r="G27" s="57" t="s">
        <v>7</v>
      </c>
      <c r="H27" s="58" t="s">
        <v>1</v>
      </c>
      <c r="I27" s="54">
        <v>0</v>
      </c>
      <c r="J27" s="55">
        <v>250</v>
      </c>
      <c r="K27" s="54">
        <v>246</v>
      </c>
      <c r="L27" s="54">
        <v>274</v>
      </c>
      <c r="M27" s="166">
        <f t="shared" si="3"/>
        <v>98.4</v>
      </c>
      <c r="N27" s="54">
        <v>274</v>
      </c>
      <c r="O27" s="54">
        <f t="shared" si="5"/>
        <v>141</v>
      </c>
      <c r="P27" s="54">
        <v>241</v>
      </c>
      <c r="Q27" s="54">
        <v>415</v>
      </c>
      <c r="R27" s="54">
        <v>0</v>
      </c>
      <c r="S27" s="54"/>
      <c r="T27" s="55">
        <f t="shared" si="6"/>
        <v>0</v>
      </c>
      <c r="U27" s="54">
        <v>0</v>
      </c>
      <c r="V27" s="253"/>
    </row>
    <row r="28" spans="1:22" s="21" customFormat="1" ht="7.5" customHeight="1">
      <c r="A28" s="50"/>
      <c r="E28" s="17"/>
      <c r="F28" s="238"/>
      <c r="G28" s="35"/>
      <c r="H28" s="23"/>
      <c r="I28" s="18"/>
      <c r="J28" s="18"/>
      <c r="K28" s="18"/>
      <c r="L28" s="18"/>
      <c r="M28" s="162"/>
      <c r="N28" s="18"/>
      <c r="O28" s="18"/>
      <c r="P28" s="18"/>
      <c r="Q28" s="18"/>
      <c r="R28" s="18"/>
      <c r="S28" s="18"/>
      <c r="T28" s="18"/>
      <c r="U28" s="18"/>
      <c r="V28" s="254"/>
    </row>
    <row r="29" spans="1:22" s="62" customFormat="1" ht="24.75" customHeight="1">
      <c r="A29" s="44" t="s">
        <v>47</v>
      </c>
      <c r="B29" s="261" t="s">
        <v>48</v>
      </c>
      <c r="C29" s="261"/>
      <c r="D29" s="261"/>
      <c r="E29" s="261"/>
      <c r="F29" s="261"/>
      <c r="G29" s="261"/>
      <c r="H29" s="261"/>
      <c r="I29" s="70">
        <f aca="true" t="shared" si="7" ref="I29:U30">I30</f>
        <v>8067</v>
      </c>
      <c r="J29" s="70">
        <f t="shared" si="7"/>
        <v>10000</v>
      </c>
      <c r="K29" s="70">
        <f t="shared" si="7"/>
        <v>4800</v>
      </c>
      <c r="L29" s="70">
        <f t="shared" si="7"/>
        <v>5700</v>
      </c>
      <c r="M29" s="155">
        <f>K29/J29*100</f>
        <v>48</v>
      </c>
      <c r="N29" s="70">
        <f t="shared" si="7"/>
        <v>5700</v>
      </c>
      <c r="O29" s="70">
        <f t="shared" si="7"/>
        <v>1000</v>
      </c>
      <c r="P29" s="70">
        <f t="shared" si="7"/>
        <v>4776</v>
      </c>
      <c r="Q29" s="70">
        <f t="shared" si="7"/>
        <v>6700</v>
      </c>
      <c r="R29" s="70">
        <f t="shared" si="7"/>
        <v>6700</v>
      </c>
      <c r="S29" s="70">
        <f t="shared" si="7"/>
        <v>0</v>
      </c>
      <c r="T29" s="70">
        <f t="shared" si="7"/>
        <v>6700</v>
      </c>
      <c r="U29" s="70">
        <f t="shared" si="7"/>
        <v>3000</v>
      </c>
      <c r="V29" s="255"/>
    </row>
    <row r="30" spans="1:22" s="62" customFormat="1" ht="12.75" customHeight="1">
      <c r="A30" s="47"/>
      <c r="B30" s="40" t="s">
        <v>49</v>
      </c>
      <c r="C30" s="40" t="s">
        <v>50</v>
      </c>
      <c r="D30" s="40"/>
      <c r="E30" s="40"/>
      <c r="F30" s="235"/>
      <c r="G30" s="40"/>
      <c r="H30" s="40"/>
      <c r="I30" s="69">
        <f t="shared" si="7"/>
        <v>8067</v>
      </c>
      <c r="J30" s="69">
        <f t="shared" si="7"/>
        <v>10000</v>
      </c>
      <c r="K30" s="69">
        <f t="shared" si="7"/>
        <v>4800</v>
      </c>
      <c r="L30" s="69">
        <f t="shared" si="7"/>
        <v>5700</v>
      </c>
      <c r="M30" s="156">
        <f>K30/J30*100</f>
        <v>48</v>
      </c>
      <c r="N30" s="69">
        <f t="shared" si="7"/>
        <v>5700</v>
      </c>
      <c r="O30" s="69">
        <f t="shared" si="7"/>
        <v>1000</v>
      </c>
      <c r="P30" s="69">
        <f t="shared" si="7"/>
        <v>4776</v>
      </c>
      <c r="Q30" s="69">
        <f t="shared" si="7"/>
        <v>6700</v>
      </c>
      <c r="R30" s="69">
        <f t="shared" si="7"/>
        <v>6700</v>
      </c>
      <c r="S30" s="69">
        <f t="shared" si="7"/>
        <v>0</v>
      </c>
      <c r="T30" s="69">
        <f t="shared" si="7"/>
        <v>6700</v>
      </c>
      <c r="U30" s="69">
        <f t="shared" si="7"/>
        <v>3000</v>
      </c>
      <c r="V30" s="255"/>
    </row>
    <row r="31" spans="1:22" s="62" customFormat="1" ht="12.75" customHeight="1">
      <c r="A31" s="42"/>
      <c r="B31" s="42"/>
      <c r="C31" s="42" t="s">
        <v>52</v>
      </c>
      <c r="D31" s="42" t="s">
        <v>51</v>
      </c>
      <c r="E31" s="42"/>
      <c r="F31" s="236"/>
      <c r="G31" s="42"/>
      <c r="H31" s="42"/>
      <c r="I31" s="67">
        <f>I33</f>
        <v>8067</v>
      </c>
      <c r="J31" s="67">
        <f>J33</f>
        <v>10000</v>
      </c>
      <c r="K31" s="67">
        <f>K33</f>
        <v>4800</v>
      </c>
      <c r="L31" s="67">
        <f>L33</f>
        <v>5700</v>
      </c>
      <c r="M31" s="157">
        <f>K31/J31*100</f>
        <v>48</v>
      </c>
      <c r="N31" s="67">
        <f>N33</f>
        <v>5700</v>
      </c>
      <c r="O31" s="67">
        <f>O33</f>
        <v>1000</v>
      </c>
      <c r="P31" s="67">
        <f aca="true" t="shared" si="8" ref="P31:U31">P33</f>
        <v>4776</v>
      </c>
      <c r="Q31" s="67">
        <f t="shared" si="8"/>
        <v>6700</v>
      </c>
      <c r="R31" s="67">
        <f t="shared" si="8"/>
        <v>6700</v>
      </c>
      <c r="S31" s="67">
        <f t="shared" si="8"/>
        <v>0</v>
      </c>
      <c r="T31" s="67">
        <f t="shared" si="8"/>
        <v>6700</v>
      </c>
      <c r="U31" s="67">
        <f t="shared" si="8"/>
        <v>3000</v>
      </c>
      <c r="V31" s="255"/>
    </row>
    <row r="32" spans="1:22" s="21" customFormat="1" ht="7.5" customHeight="1">
      <c r="A32" s="50"/>
      <c r="E32" s="17"/>
      <c r="F32" s="238"/>
      <c r="G32" s="35"/>
      <c r="H32" s="23"/>
      <c r="I32" s="18"/>
      <c r="J32" s="18"/>
      <c r="K32" s="18"/>
      <c r="L32" s="18"/>
      <c r="M32" s="162"/>
      <c r="N32" s="18"/>
      <c r="O32" s="18"/>
      <c r="P32" s="18"/>
      <c r="Q32" s="18"/>
      <c r="R32" s="18"/>
      <c r="S32" s="18"/>
      <c r="T32" s="18"/>
      <c r="U32" s="18"/>
      <c r="V32" s="254"/>
    </row>
    <row r="33" spans="1:22" s="21" customFormat="1" ht="24" customHeight="1">
      <c r="A33" s="50"/>
      <c r="E33" s="17" t="s">
        <v>40</v>
      </c>
      <c r="F33" s="238"/>
      <c r="G33" s="35"/>
      <c r="H33" s="26" t="s">
        <v>38</v>
      </c>
      <c r="I33" s="27">
        <f>I34</f>
        <v>8067</v>
      </c>
      <c r="J33" s="27">
        <f>J34</f>
        <v>10000</v>
      </c>
      <c r="K33" s="27">
        <f>K34</f>
        <v>4800</v>
      </c>
      <c r="L33" s="27">
        <f>L34</f>
        <v>5700</v>
      </c>
      <c r="M33" s="158">
        <f>K33/J33*100</f>
        <v>48</v>
      </c>
      <c r="N33" s="27">
        <f aca="true" t="shared" si="9" ref="N33:U33">N34</f>
        <v>5700</v>
      </c>
      <c r="O33" s="27">
        <f t="shared" si="9"/>
        <v>1000</v>
      </c>
      <c r="P33" s="27">
        <f t="shared" si="9"/>
        <v>4776</v>
      </c>
      <c r="Q33" s="27">
        <f t="shared" si="9"/>
        <v>6700</v>
      </c>
      <c r="R33" s="27">
        <f t="shared" si="9"/>
        <v>6700</v>
      </c>
      <c r="S33" s="27">
        <f t="shared" si="9"/>
        <v>0</v>
      </c>
      <c r="T33" s="27">
        <f t="shared" si="9"/>
        <v>6700</v>
      </c>
      <c r="U33" s="27">
        <f t="shared" si="9"/>
        <v>3000</v>
      </c>
      <c r="V33" s="254"/>
    </row>
    <row r="34" spans="1:22" s="21" customFormat="1" ht="13.5" customHeight="1">
      <c r="A34" s="50"/>
      <c r="E34" s="17"/>
      <c r="F34" s="56">
        <v>4020</v>
      </c>
      <c r="G34" s="57" t="s">
        <v>7</v>
      </c>
      <c r="H34" s="58" t="s">
        <v>28</v>
      </c>
      <c r="I34" s="54">
        <v>8067</v>
      </c>
      <c r="J34" s="55">
        <v>10000</v>
      </c>
      <c r="K34" s="54">
        <v>4800</v>
      </c>
      <c r="L34" s="54">
        <v>5700</v>
      </c>
      <c r="M34" s="166">
        <f>K34/J34*100</f>
        <v>48</v>
      </c>
      <c r="N34" s="54">
        <v>5700</v>
      </c>
      <c r="O34" s="54">
        <f>Q34-N34</f>
        <v>1000</v>
      </c>
      <c r="P34" s="55">
        <v>4776</v>
      </c>
      <c r="Q34" s="55">
        <v>6700</v>
      </c>
      <c r="R34" s="55">
        <v>6700</v>
      </c>
      <c r="S34" s="55"/>
      <c r="T34" s="55">
        <f>R34+S34</f>
        <v>6700</v>
      </c>
      <c r="U34" s="55">
        <v>3000</v>
      </c>
      <c r="V34" s="254"/>
    </row>
    <row r="35" spans="1:22" s="21" customFormat="1" ht="7.5" customHeight="1">
      <c r="A35" s="50"/>
      <c r="E35" s="17"/>
      <c r="F35" s="238"/>
      <c r="G35" s="35"/>
      <c r="H35" s="23"/>
      <c r="I35" s="18"/>
      <c r="J35" s="18"/>
      <c r="K35" s="18"/>
      <c r="L35" s="18"/>
      <c r="M35" s="162"/>
      <c r="N35" s="18"/>
      <c r="O35" s="18"/>
      <c r="P35" s="18"/>
      <c r="Q35" s="18"/>
      <c r="R35" s="18"/>
      <c r="S35" s="18"/>
      <c r="T35" s="18"/>
      <c r="U35" s="18"/>
      <c r="V35" s="254"/>
    </row>
    <row r="36" spans="1:22" s="39" customFormat="1" ht="12.75">
      <c r="A36" s="44" t="s">
        <v>53</v>
      </c>
      <c r="B36" s="37" t="s">
        <v>54</v>
      </c>
      <c r="C36" s="38"/>
      <c r="D36" s="38"/>
      <c r="E36" s="38"/>
      <c r="F36" s="234"/>
      <c r="G36" s="38"/>
      <c r="H36" s="38"/>
      <c r="I36" s="70">
        <f>I37+I44</f>
        <v>4980.8</v>
      </c>
      <c r="J36" s="70">
        <f>J37+J44</f>
        <v>3000</v>
      </c>
      <c r="K36" s="70">
        <f>K37+K44</f>
        <v>3000</v>
      </c>
      <c r="L36" s="70">
        <f>L37+L44</f>
        <v>3000</v>
      </c>
      <c r="M36" s="155">
        <f>K36/J36*100</f>
        <v>100</v>
      </c>
      <c r="N36" s="70">
        <f>N37+N44</f>
        <v>3000</v>
      </c>
      <c r="O36" s="70">
        <f>O37+O44</f>
        <v>0</v>
      </c>
      <c r="P36" s="70">
        <f aca="true" t="shared" si="10" ref="P36:U36">P37+P44</f>
        <v>2890</v>
      </c>
      <c r="Q36" s="70">
        <f t="shared" si="10"/>
        <v>3000</v>
      </c>
      <c r="R36" s="70">
        <f t="shared" si="10"/>
        <v>3000</v>
      </c>
      <c r="S36" s="70">
        <f t="shared" si="10"/>
        <v>0</v>
      </c>
      <c r="T36" s="70">
        <f t="shared" si="10"/>
        <v>3000</v>
      </c>
      <c r="U36" s="70">
        <f t="shared" si="10"/>
        <v>3800</v>
      </c>
      <c r="V36" s="251"/>
    </row>
    <row r="37" spans="1:22" s="41" customFormat="1" ht="17.25" customHeight="1">
      <c r="A37" s="47"/>
      <c r="B37" s="40" t="s">
        <v>59</v>
      </c>
      <c r="C37" s="40" t="s">
        <v>60</v>
      </c>
      <c r="D37" s="40"/>
      <c r="E37" s="40"/>
      <c r="F37" s="235"/>
      <c r="G37" s="40"/>
      <c r="H37" s="40"/>
      <c r="I37" s="69">
        <f>I38</f>
        <v>2483.4</v>
      </c>
      <c r="J37" s="69">
        <f>J38</f>
        <v>3000</v>
      </c>
      <c r="K37" s="69">
        <f>K38</f>
        <v>3000</v>
      </c>
      <c r="L37" s="69">
        <f>L38</f>
        <v>3000</v>
      </c>
      <c r="M37" s="156">
        <f>K37/J37*100</f>
        <v>100</v>
      </c>
      <c r="N37" s="69">
        <f aca="true" t="shared" si="11" ref="N37:U37">N38</f>
        <v>3000</v>
      </c>
      <c r="O37" s="69">
        <f t="shared" si="11"/>
        <v>0</v>
      </c>
      <c r="P37" s="69">
        <f t="shared" si="11"/>
        <v>2890</v>
      </c>
      <c r="Q37" s="69">
        <f t="shared" si="11"/>
        <v>3000</v>
      </c>
      <c r="R37" s="69">
        <f t="shared" si="11"/>
        <v>3000</v>
      </c>
      <c r="S37" s="69">
        <f t="shared" si="11"/>
        <v>0</v>
      </c>
      <c r="T37" s="69">
        <f t="shared" si="11"/>
        <v>3000</v>
      </c>
      <c r="U37" s="69">
        <f t="shared" si="11"/>
        <v>3800</v>
      </c>
      <c r="V37" s="251"/>
    </row>
    <row r="38" spans="1:22" s="43" customFormat="1" ht="14.25" customHeight="1">
      <c r="A38" s="42"/>
      <c r="B38" s="42"/>
      <c r="C38" s="42" t="s">
        <v>61</v>
      </c>
      <c r="D38" s="42" t="s">
        <v>62</v>
      </c>
      <c r="E38" s="42"/>
      <c r="F38" s="236"/>
      <c r="G38" s="42"/>
      <c r="H38" s="42"/>
      <c r="I38" s="67">
        <f>I40</f>
        <v>2483.4</v>
      </c>
      <c r="J38" s="67">
        <f>J40</f>
        <v>3000</v>
      </c>
      <c r="K38" s="67">
        <f>K40</f>
        <v>3000</v>
      </c>
      <c r="L38" s="67">
        <f>L40</f>
        <v>3000</v>
      </c>
      <c r="M38" s="157">
        <f>K38/J38*100</f>
        <v>100</v>
      </c>
      <c r="N38" s="67">
        <f>N40</f>
        <v>3000</v>
      </c>
      <c r="O38" s="67">
        <f>O40</f>
        <v>0</v>
      </c>
      <c r="P38" s="67">
        <f aca="true" t="shared" si="12" ref="P38:U38">P40</f>
        <v>2890</v>
      </c>
      <c r="Q38" s="67">
        <f t="shared" si="12"/>
        <v>3000</v>
      </c>
      <c r="R38" s="67">
        <f t="shared" si="12"/>
        <v>3000</v>
      </c>
      <c r="S38" s="67">
        <f t="shared" si="12"/>
        <v>0</v>
      </c>
      <c r="T38" s="67">
        <f t="shared" si="12"/>
        <v>3000</v>
      </c>
      <c r="U38" s="67">
        <f t="shared" si="12"/>
        <v>3800</v>
      </c>
      <c r="V38" s="252"/>
    </row>
    <row r="39" spans="1:22" s="52" customFormat="1" ht="5.25" customHeight="1">
      <c r="A39" s="51"/>
      <c r="B39" s="51"/>
      <c r="C39" s="51"/>
      <c r="D39" s="51"/>
      <c r="E39" s="51"/>
      <c r="F39" s="239"/>
      <c r="G39" s="51"/>
      <c r="H39" s="51"/>
      <c r="I39" s="68"/>
      <c r="J39" s="68"/>
      <c r="K39" s="68"/>
      <c r="L39" s="68"/>
      <c r="M39" s="161"/>
      <c r="N39" s="68"/>
      <c r="O39" s="68"/>
      <c r="P39" s="68"/>
      <c r="Q39" s="68"/>
      <c r="R39" s="68"/>
      <c r="S39" s="68"/>
      <c r="T39" s="68"/>
      <c r="U39" s="68"/>
      <c r="V39" s="256"/>
    </row>
    <row r="40" spans="1:22" s="21" customFormat="1" ht="16.5" customHeight="1">
      <c r="A40" s="50"/>
      <c r="E40" s="17" t="s">
        <v>37</v>
      </c>
      <c r="F40" s="238"/>
      <c r="G40" s="35"/>
      <c r="H40" s="26" t="s">
        <v>33</v>
      </c>
      <c r="I40" s="27">
        <f>I41+I42</f>
        <v>2483.4</v>
      </c>
      <c r="J40" s="27">
        <f>J41+J42</f>
        <v>3000</v>
      </c>
      <c r="K40" s="27">
        <f>K41+K42</f>
        <v>3000</v>
      </c>
      <c r="L40" s="27">
        <f>L41+L42</f>
        <v>3000</v>
      </c>
      <c r="M40" s="158">
        <f>K40/J40*100</f>
        <v>100</v>
      </c>
      <c r="N40" s="27">
        <f>N41+N42</f>
        <v>3000</v>
      </c>
      <c r="O40" s="27">
        <f>O41+O42</f>
        <v>0</v>
      </c>
      <c r="P40" s="27">
        <f aca="true" t="shared" si="13" ref="P40:U40">P41+P42</f>
        <v>2890</v>
      </c>
      <c r="Q40" s="27">
        <f t="shared" si="13"/>
        <v>3000</v>
      </c>
      <c r="R40" s="27">
        <f t="shared" si="13"/>
        <v>3000</v>
      </c>
      <c r="S40" s="27">
        <f t="shared" si="13"/>
        <v>0</v>
      </c>
      <c r="T40" s="27">
        <f t="shared" si="13"/>
        <v>3000</v>
      </c>
      <c r="U40" s="27">
        <f t="shared" si="13"/>
        <v>3800</v>
      </c>
      <c r="V40" s="254"/>
    </row>
    <row r="41" spans="1:22" s="21" customFormat="1" ht="11.25" customHeight="1">
      <c r="A41" s="50"/>
      <c r="E41" s="17"/>
      <c r="F41" s="56">
        <v>4020</v>
      </c>
      <c r="G41" s="57" t="s">
        <v>7</v>
      </c>
      <c r="H41" s="58" t="s">
        <v>28</v>
      </c>
      <c r="I41" s="54">
        <v>2483.4</v>
      </c>
      <c r="J41" s="55">
        <v>3000</v>
      </c>
      <c r="K41" s="54">
        <v>3000</v>
      </c>
      <c r="L41" s="54">
        <v>3000</v>
      </c>
      <c r="M41" s="166">
        <f>K41/J41*100</f>
        <v>100</v>
      </c>
      <c r="N41" s="54">
        <v>3000</v>
      </c>
      <c r="O41" s="54">
        <f>Q41-N41</f>
        <v>0</v>
      </c>
      <c r="P41" s="55">
        <v>2890</v>
      </c>
      <c r="Q41" s="55">
        <v>3000</v>
      </c>
      <c r="R41" s="55">
        <v>3000</v>
      </c>
      <c r="S41" s="55"/>
      <c r="T41" s="55">
        <f>R41+S41</f>
        <v>3000</v>
      </c>
      <c r="U41" s="55">
        <v>3800</v>
      </c>
      <c r="V41" s="254"/>
    </row>
    <row r="42" spans="1:22" s="21" customFormat="1" ht="12.75" hidden="1">
      <c r="A42" s="50"/>
      <c r="E42" s="17"/>
      <c r="F42" s="53" t="s">
        <v>5</v>
      </c>
      <c r="G42" s="59" t="s">
        <v>7</v>
      </c>
      <c r="H42" s="60" t="s">
        <v>1</v>
      </c>
      <c r="I42" s="54">
        <v>0</v>
      </c>
      <c r="J42" s="55">
        <v>0</v>
      </c>
      <c r="K42" s="54">
        <v>0</v>
      </c>
      <c r="L42" s="54">
        <v>0</v>
      </c>
      <c r="M42" s="166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/>
      <c r="T42" s="54"/>
      <c r="U42" s="54"/>
      <c r="V42" s="254"/>
    </row>
    <row r="43" spans="1:22" s="21" customFormat="1" ht="6.75" customHeight="1">
      <c r="A43" s="50"/>
      <c r="E43" s="17"/>
      <c r="F43" s="20"/>
      <c r="G43" s="36"/>
      <c r="H43" s="22"/>
      <c r="I43" s="18"/>
      <c r="J43" s="18"/>
      <c r="K43" s="18"/>
      <c r="L43" s="18"/>
      <c r="M43" s="162"/>
      <c r="N43" s="18"/>
      <c r="O43" s="18"/>
      <c r="P43" s="18"/>
      <c r="Q43" s="18"/>
      <c r="R43" s="18"/>
      <c r="S43" s="18"/>
      <c r="T43" s="18"/>
      <c r="U43" s="18"/>
      <c r="V43" s="254"/>
    </row>
    <row r="44" spans="1:22" s="41" customFormat="1" ht="17.25" customHeight="1" hidden="1">
      <c r="A44" s="47"/>
      <c r="B44" s="40" t="s">
        <v>55</v>
      </c>
      <c r="C44" s="40" t="s">
        <v>56</v>
      </c>
      <c r="D44" s="40"/>
      <c r="E44" s="40"/>
      <c r="F44" s="235"/>
      <c r="G44" s="40"/>
      <c r="H44" s="40"/>
      <c r="I44" s="69">
        <f>I45</f>
        <v>2497.4</v>
      </c>
      <c r="J44" s="69">
        <f>J45</f>
        <v>0</v>
      </c>
      <c r="K44" s="69">
        <f>K45</f>
        <v>0</v>
      </c>
      <c r="L44" s="69">
        <f>L45</f>
        <v>0</v>
      </c>
      <c r="M44" s="156">
        <v>0</v>
      </c>
      <c r="N44" s="69">
        <f>N45</f>
        <v>0</v>
      </c>
      <c r="O44" s="69">
        <f>O45</f>
        <v>0</v>
      </c>
      <c r="P44" s="69">
        <f>P45</f>
        <v>0</v>
      </c>
      <c r="Q44" s="69">
        <f>Q45</f>
        <v>0</v>
      </c>
      <c r="R44" s="69">
        <f>R45</f>
        <v>0</v>
      </c>
      <c r="S44" s="69"/>
      <c r="T44" s="69"/>
      <c r="U44" s="69"/>
      <c r="V44" s="251"/>
    </row>
    <row r="45" spans="1:22" s="43" customFormat="1" ht="14.25" customHeight="1" hidden="1">
      <c r="A45" s="42"/>
      <c r="B45" s="42"/>
      <c r="C45" s="42" t="s">
        <v>57</v>
      </c>
      <c r="D45" s="42" t="s">
        <v>58</v>
      </c>
      <c r="E45" s="42"/>
      <c r="F45" s="236"/>
      <c r="G45" s="42"/>
      <c r="H45" s="42"/>
      <c r="I45" s="67">
        <f>I47</f>
        <v>2497.4</v>
      </c>
      <c r="J45" s="67">
        <f>J47</f>
        <v>0</v>
      </c>
      <c r="K45" s="67">
        <f>K47</f>
        <v>0</v>
      </c>
      <c r="L45" s="67">
        <f>L47</f>
        <v>0</v>
      </c>
      <c r="M45" s="157">
        <v>0</v>
      </c>
      <c r="N45" s="67">
        <f>N47</f>
        <v>0</v>
      </c>
      <c r="O45" s="67">
        <f>O47</f>
        <v>0</v>
      </c>
      <c r="P45" s="67">
        <f>P47</f>
        <v>0</v>
      </c>
      <c r="Q45" s="67">
        <f>Q47</f>
        <v>0</v>
      </c>
      <c r="R45" s="67">
        <f>R47</f>
        <v>0</v>
      </c>
      <c r="S45" s="67"/>
      <c r="T45" s="67"/>
      <c r="U45" s="67"/>
      <c r="V45" s="252"/>
    </row>
    <row r="46" spans="1:22" s="9" customFormat="1" ht="7.5" customHeight="1" hidden="1">
      <c r="A46" s="48"/>
      <c r="E46" s="15"/>
      <c r="F46" s="20"/>
      <c r="G46" s="34"/>
      <c r="H46" s="22"/>
      <c r="I46" s="16"/>
      <c r="J46" s="16"/>
      <c r="K46" s="16"/>
      <c r="L46" s="16"/>
      <c r="M46" s="160"/>
      <c r="N46" s="16"/>
      <c r="O46" s="16"/>
      <c r="P46" s="16"/>
      <c r="Q46" s="16"/>
      <c r="R46" s="16"/>
      <c r="S46" s="16"/>
      <c r="T46" s="16"/>
      <c r="U46" s="16"/>
      <c r="V46" s="253"/>
    </row>
    <row r="47" spans="1:22" s="21" customFormat="1" ht="12.75" customHeight="1" hidden="1">
      <c r="A47" s="50"/>
      <c r="E47" s="17" t="s">
        <v>32</v>
      </c>
      <c r="F47" s="238"/>
      <c r="G47" s="35"/>
      <c r="H47" s="26" t="s">
        <v>31</v>
      </c>
      <c r="I47" s="27">
        <f>I48+I49</f>
        <v>2497.4</v>
      </c>
      <c r="J47" s="27">
        <f>J48+J49</f>
        <v>0</v>
      </c>
      <c r="K47" s="27">
        <f>K48+K49</f>
        <v>0</v>
      </c>
      <c r="L47" s="27">
        <f>L48+L49</f>
        <v>0</v>
      </c>
      <c r="M47" s="158">
        <v>0</v>
      </c>
      <c r="N47" s="27">
        <f>N48+N49</f>
        <v>0</v>
      </c>
      <c r="O47" s="27">
        <f>O48+O49</f>
        <v>0</v>
      </c>
      <c r="P47" s="27">
        <f>P48+P49</f>
        <v>0</v>
      </c>
      <c r="Q47" s="27">
        <f>Q48+Q49</f>
        <v>0</v>
      </c>
      <c r="R47" s="27">
        <f>R48+R49</f>
        <v>0</v>
      </c>
      <c r="S47" s="27"/>
      <c r="T47" s="27"/>
      <c r="U47" s="27"/>
      <c r="V47" s="254"/>
    </row>
    <row r="48" spans="1:22" s="21" customFormat="1" ht="11.25" customHeight="1" hidden="1">
      <c r="A48" s="50"/>
      <c r="E48" s="17"/>
      <c r="F48" s="56">
        <v>4020</v>
      </c>
      <c r="G48" s="57" t="s">
        <v>7</v>
      </c>
      <c r="H48" s="58" t="s">
        <v>28</v>
      </c>
      <c r="I48" s="55">
        <v>2497.4</v>
      </c>
      <c r="J48" s="55">
        <v>0</v>
      </c>
      <c r="K48" s="55">
        <v>0</v>
      </c>
      <c r="L48" s="55">
        <v>0</v>
      </c>
      <c r="M48" s="159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/>
      <c r="T48" s="55"/>
      <c r="U48" s="55"/>
      <c r="V48" s="254"/>
    </row>
    <row r="49" spans="1:22" s="21" customFormat="1" ht="12.75" customHeight="1" hidden="1">
      <c r="A49" s="50"/>
      <c r="E49" s="17"/>
      <c r="F49" s="29">
        <v>4120</v>
      </c>
      <c r="G49" s="31" t="s">
        <v>10</v>
      </c>
      <c r="H49" s="30" t="s">
        <v>30</v>
      </c>
      <c r="I49" s="55">
        <v>0</v>
      </c>
      <c r="J49" s="55">
        <v>0</v>
      </c>
      <c r="K49" s="55">
        <v>0</v>
      </c>
      <c r="L49" s="55">
        <v>0</v>
      </c>
      <c r="M49" s="159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/>
      <c r="T49" s="55"/>
      <c r="U49" s="55"/>
      <c r="V49" s="254"/>
    </row>
    <row r="50" spans="1:22" s="21" customFormat="1" ht="7.5" customHeight="1" hidden="1">
      <c r="A50" s="50"/>
      <c r="E50" s="17"/>
      <c r="F50" s="238"/>
      <c r="G50" s="35"/>
      <c r="H50" s="23"/>
      <c r="I50" s="18"/>
      <c r="J50" s="18"/>
      <c r="K50" s="18"/>
      <c r="L50" s="18"/>
      <c r="M50" s="162"/>
      <c r="N50" s="18"/>
      <c r="O50" s="18"/>
      <c r="P50" s="18"/>
      <c r="Q50" s="18"/>
      <c r="R50" s="18"/>
      <c r="S50" s="18"/>
      <c r="T50" s="18"/>
      <c r="U50" s="18"/>
      <c r="V50" s="254"/>
    </row>
    <row r="51" spans="1:22" s="21" customFormat="1" ht="19.5" customHeight="1">
      <c r="A51" s="260" t="s">
        <v>70</v>
      </c>
      <c r="B51" s="260"/>
      <c r="C51" s="260"/>
      <c r="D51" s="260"/>
      <c r="E51" s="260"/>
      <c r="F51" s="260"/>
      <c r="G51" s="260"/>
      <c r="H51" s="260"/>
      <c r="I51" s="24">
        <f>I16+I29+I36</f>
        <v>18997.8</v>
      </c>
      <c r="J51" s="24">
        <f>J16+J29+J36</f>
        <v>20122.4</v>
      </c>
      <c r="K51" s="24">
        <f>K16+K29+K36</f>
        <v>15637</v>
      </c>
      <c r="L51" s="24">
        <f>L16+L29+L36</f>
        <v>16633</v>
      </c>
      <c r="M51" s="163">
        <f>K51/J51*100</f>
        <v>77.709418359639</v>
      </c>
      <c r="N51" s="24">
        <f>N16+N29+N36</f>
        <v>16633</v>
      </c>
      <c r="O51" s="24">
        <f>O16+O29+O36</f>
        <v>4294.7</v>
      </c>
      <c r="P51" s="24">
        <f aca="true" t="shared" si="14" ref="P51:U51">P16+P29+P36</f>
        <v>14010.8</v>
      </c>
      <c r="Q51" s="24">
        <f t="shared" si="14"/>
        <v>20927.7</v>
      </c>
      <c r="R51" s="24">
        <f t="shared" si="14"/>
        <v>20927.7</v>
      </c>
      <c r="S51" s="24">
        <f t="shared" si="14"/>
        <v>0</v>
      </c>
      <c r="T51" s="24">
        <f t="shared" si="14"/>
        <v>20927.7</v>
      </c>
      <c r="U51" s="24">
        <f t="shared" si="14"/>
        <v>15743</v>
      </c>
      <c r="V51" s="254"/>
    </row>
    <row r="52" spans="1:22" s="21" customFormat="1" ht="10.5" customHeight="1">
      <c r="A52" s="50"/>
      <c r="E52" s="17"/>
      <c r="F52" s="20"/>
      <c r="G52" s="36"/>
      <c r="H52" s="23"/>
      <c r="I52" s="18"/>
      <c r="J52" s="18"/>
      <c r="K52" s="18"/>
      <c r="L52" s="18"/>
      <c r="M52" s="162"/>
      <c r="N52" s="18"/>
      <c r="O52" s="18"/>
      <c r="P52" s="18"/>
      <c r="Q52" s="18"/>
      <c r="R52" s="18"/>
      <c r="S52" s="18"/>
      <c r="T52" s="18"/>
      <c r="U52" s="18"/>
      <c r="V52" s="254"/>
    </row>
    <row r="53" ht="12.75">
      <c r="H53" s="1"/>
    </row>
    <row r="54" ht="12.75">
      <c r="H54" s="1"/>
    </row>
    <row r="55" ht="12.75">
      <c r="H55" s="1"/>
    </row>
    <row r="56" ht="12.75">
      <c r="H56" s="1"/>
    </row>
    <row r="57" ht="12.75">
      <c r="H57" s="1"/>
    </row>
    <row r="58" ht="12.75">
      <c r="H58" s="1"/>
    </row>
    <row r="59" ht="12.75">
      <c r="H59" s="1"/>
    </row>
    <row r="60" ht="12.75">
      <c r="H60" s="1"/>
    </row>
    <row r="61" ht="12.75">
      <c r="H61" s="1"/>
    </row>
    <row r="62" ht="12.75">
      <c r="H62" s="1"/>
    </row>
    <row r="63" ht="12.75">
      <c r="H63" s="1"/>
    </row>
    <row r="64" ht="12.75">
      <c r="H64" s="1"/>
    </row>
    <row r="65" ht="12.75">
      <c r="H65" s="1"/>
    </row>
    <row r="66" ht="12.75">
      <c r="H66" s="1"/>
    </row>
    <row r="67" ht="12.75">
      <c r="H67" s="1"/>
    </row>
    <row r="68" ht="12.75">
      <c r="H68" s="1"/>
    </row>
    <row r="69" ht="12.75">
      <c r="H69" s="1"/>
    </row>
    <row r="70" ht="12.75">
      <c r="H70" s="1"/>
    </row>
    <row r="71" ht="12.75">
      <c r="H71" s="1"/>
    </row>
    <row r="72" ht="12.75">
      <c r="H72" s="1"/>
    </row>
    <row r="73" ht="12.75"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</sheetData>
  <mergeCells count="4">
    <mergeCell ref="V7:V8"/>
    <mergeCell ref="A51:H51"/>
    <mergeCell ref="C10:H10"/>
    <mergeCell ref="B29:H29"/>
  </mergeCells>
  <printOptions horizontalCentered="1"/>
  <pageMargins left="0.5905511811023623" right="0.5511811023622047" top="0.7874015748031497" bottom="0.7874015748031497" header="0.5118110236220472" footer="0.5118110236220472"/>
  <pageSetup firstPageNumber="160" useFirstPageNumber="1" horizontalDpi="600" verticalDpi="600" orientation="portrait" paperSize="9" scale="73" r:id="rId3"/>
  <headerFooter alignWithMargins="0">
    <oddFooter>&amp;C&amp;"Arial,Navadno"II/&amp;P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T43"/>
  <sheetViews>
    <sheetView workbookViewId="0" topLeftCell="A1">
      <selection activeCell="K6" sqref="K6"/>
    </sheetView>
  </sheetViews>
  <sheetFormatPr defaultColWidth="9.00390625" defaultRowHeight="12.75"/>
  <cols>
    <col min="1" max="1" width="7.625" style="153" customWidth="1"/>
    <col min="2" max="2" width="4.875" style="0" customWidth="1"/>
    <col min="3" max="3" width="35.125" style="0" customWidth="1"/>
    <col min="4" max="4" width="13.625" style="0" customWidth="1"/>
    <col min="5" max="5" width="15.00390625" style="0" customWidth="1"/>
    <col min="6" max="6" width="11.625" style="0" customWidth="1"/>
    <col min="7" max="7" width="11.375" style="154" bestFit="1" customWidth="1"/>
    <col min="8" max="8" width="11.125" style="0" customWidth="1"/>
    <col min="9" max="9" width="10.00390625" style="0" bestFit="1" customWidth="1"/>
  </cols>
  <sheetData>
    <row r="1" spans="1:46" s="209" customFormat="1" ht="15">
      <c r="A1" s="197" t="s">
        <v>97</v>
      </c>
      <c r="B1" s="197"/>
      <c r="C1" s="197"/>
      <c r="D1" s="197"/>
      <c r="E1" s="198"/>
      <c r="F1" s="199"/>
      <c r="G1" s="200"/>
      <c r="H1" s="202"/>
      <c r="I1" s="201"/>
      <c r="J1" s="201"/>
      <c r="K1" s="201"/>
      <c r="L1" s="201"/>
      <c r="M1" s="203"/>
      <c r="N1" s="203"/>
      <c r="O1" s="203"/>
      <c r="P1" s="203"/>
      <c r="Q1" s="203"/>
      <c r="R1" s="203"/>
      <c r="S1" s="203"/>
      <c r="T1" s="203"/>
      <c r="U1" s="203"/>
      <c r="V1" s="204"/>
      <c r="W1" s="204"/>
      <c r="X1" s="205"/>
      <c r="Y1" s="206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8"/>
      <c r="AS1" s="208"/>
      <c r="AT1" s="208"/>
    </row>
    <row r="2" spans="1:7" ht="12.75">
      <c r="A2" s="110" t="s">
        <v>74</v>
      </c>
      <c r="B2" s="111"/>
      <c r="C2" s="112"/>
      <c r="D2" s="113"/>
      <c r="E2" s="113"/>
      <c r="F2" s="113"/>
      <c r="G2" s="114"/>
    </row>
    <row r="3" spans="1:7" ht="12.75">
      <c r="A3" s="115"/>
      <c r="B3" s="111"/>
      <c r="C3" s="112"/>
      <c r="D3" s="113"/>
      <c r="E3" s="113"/>
      <c r="F3" s="113"/>
      <c r="G3" s="114"/>
    </row>
    <row r="4" spans="1:7" ht="18.75">
      <c r="A4" s="93" t="s">
        <v>96</v>
      </c>
      <c r="B4" s="93"/>
      <c r="C4" s="93"/>
      <c r="D4" s="93"/>
      <c r="E4" s="108"/>
      <c r="F4" s="168"/>
      <c r="G4" s="169"/>
    </row>
    <row r="5" spans="1:7" ht="12.75">
      <c r="A5" s="116"/>
      <c r="B5" s="111"/>
      <c r="C5" s="112"/>
      <c r="D5" s="113"/>
      <c r="E5" s="113"/>
      <c r="F5" s="113"/>
      <c r="G5" s="114"/>
    </row>
    <row r="6" spans="1:9" ht="27" customHeight="1">
      <c r="A6" s="188" t="s">
        <v>0</v>
      </c>
      <c r="B6" s="189"/>
      <c r="C6" s="190" t="s">
        <v>75</v>
      </c>
      <c r="D6" s="211" t="s">
        <v>104</v>
      </c>
      <c r="E6" s="211" t="s">
        <v>106</v>
      </c>
      <c r="F6" s="211" t="s">
        <v>103</v>
      </c>
      <c r="G6" s="211" t="s">
        <v>101</v>
      </c>
      <c r="H6" s="211" t="s">
        <v>107</v>
      </c>
      <c r="I6" s="177" t="s">
        <v>67</v>
      </c>
    </row>
    <row r="7" spans="1:9" ht="24">
      <c r="A7" s="191"/>
      <c r="B7" s="192"/>
      <c r="C7" s="193"/>
      <c r="D7" s="182">
        <v>2008</v>
      </c>
      <c r="E7" s="182">
        <v>2009</v>
      </c>
      <c r="F7" s="182">
        <v>2009</v>
      </c>
      <c r="G7" s="224" t="s">
        <v>102</v>
      </c>
      <c r="H7" s="182">
        <v>2009</v>
      </c>
      <c r="I7" s="182">
        <v>2010</v>
      </c>
    </row>
    <row r="8" spans="1:9" ht="12.75">
      <c r="A8" s="194"/>
      <c r="B8" s="195"/>
      <c r="C8" s="196"/>
      <c r="D8" s="187">
        <v>1</v>
      </c>
      <c r="E8" s="187">
        <v>2</v>
      </c>
      <c r="F8" s="187">
        <v>3</v>
      </c>
      <c r="G8" s="213">
        <v>4</v>
      </c>
      <c r="H8" s="213" t="s">
        <v>108</v>
      </c>
      <c r="I8" s="213">
        <v>6</v>
      </c>
    </row>
    <row r="9" spans="1:9" ht="12.75">
      <c r="A9" s="118"/>
      <c r="B9" s="119"/>
      <c r="C9" s="120"/>
      <c r="D9" s="121"/>
      <c r="E9" s="121"/>
      <c r="F9" s="121"/>
      <c r="G9" s="122"/>
      <c r="H9" s="122"/>
      <c r="I9" s="122"/>
    </row>
    <row r="10" spans="1:9" ht="12.75">
      <c r="A10" s="123" t="s">
        <v>9</v>
      </c>
      <c r="B10" s="124"/>
      <c r="C10" s="124" t="s">
        <v>76</v>
      </c>
      <c r="D10" s="117" t="e">
        <f>#REF!</f>
        <v>#REF!</v>
      </c>
      <c r="E10" s="117" t="e">
        <f>#REF!</f>
        <v>#REF!</v>
      </c>
      <c r="F10" s="117" t="e">
        <f>#REF!</f>
        <v>#REF!</v>
      </c>
      <c r="G10" s="117" t="e">
        <f>#REF!</f>
        <v>#REF!</v>
      </c>
      <c r="H10" s="214" t="e">
        <f>F10/D10*100</f>
        <v>#REF!</v>
      </c>
      <c r="I10" s="214" t="e">
        <f>F10/E10*100</f>
        <v>#REF!</v>
      </c>
    </row>
    <row r="11" spans="1:9" ht="12.75">
      <c r="A11" s="123" t="s">
        <v>15</v>
      </c>
      <c r="B11" s="124"/>
      <c r="C11" s="124" t="s">
        <v>77</v>
      </c>
      <c r="D11" s="117" t="e">
        <f>#REF!</f>
        <v>#REF!</v>
      </c>
      <c r="E11" s="117" t="e">
        <f>#REF!</f>
        <v>#REF!</v>
      </c>
      <c r="F11" s="117" t="e">
        <f>#REF!</f>
        <v>#REF!</v>
      </c>
      <c r="G11" s="117" t="e">
        <f>#REF!</f>
        <v>#REF!</v>
      </c>
      <c r="H11" s="214" t="e">
        <f aca="true" t="shared" si="0" ref="H11:H19">F11/D11*100</f>
        <v>#REF!</v>
      </c>
      <c r="I11" s="214" t="e">
        <f aca="true" t="shared" si="1" ref="I11:I19">F11/E11*100</f>
        <v>#REF!</v>
      </c>
    </row>
    <row r="12" spans="1:9" ht="25.5">
      <c r="A12" s="125" t="s">
        <v>6</v>
      </c>
      <c r="B12" s="126"/>
      <c r="C12" s="147" t="s">
        <v>78</v>
      </c>
      <c r="D12" s="127" t="e">
        <f>#REF!</f>
        <v>#REF!</v>
      </c>
      <c r="E12" s="127" t="e">
        <f>#REF!</f>
        <v>#REF!</v>
      </c>
      <c r="F12" s="127" t="e">
        <f>#REF!</f>
        <v>#REF!</v>
      </c>
      <c r="G12" s="127" t="e">
        <f>#REF!</f>
        <v>#REF!</v>
      </c>
      <c r="H12" s="215" t="e">
        <f t="shared" si="0"/>
        <v>#REF!</v>
      </c>
      <c r="I12" s="215" t="e">
        <f t="shared" si="1"/>
        <v>#REF!</v>
      </c>
    </row>
    <row r="13" spans="1:9" ht="12.75">
      <c r="A13" s="123" t="s">
        <v>18</v>
      </c>
      <c r="B13" s="124"/>
      <c r="C13" s="124" t="s">
        <v>79</v>
      </c>
      <c r="D13" s="117" t="e">
        <f>#REF!</f>
        <v>#REF!</v>
      </c>
      <c r="E13" s="117" t="e">
        <f>#REF!</f>
        <v>#REF!</v>
      </c>
      <c r="F13" s="117" t="e">
        <f>#REF!</f>
        <v>#REF!</v>
      </c>
      <c r="G13" s="117" t="e">
        <f>#REF!</f>
        <v>#REF!</v>
      </c>
      <c r="H13" s="214">
        <v>0</v>
      </c>
      <c r="I13" s="214">
        <v>0</v>
      </c>
    </row>
    <row r="14" spans="1:9" ht="12.75">
      <c r="A14" s="123" t="s">
        <v>23</v>
      </c>
      <c r="B14" s="124"/>
      <c r="C14" s="124" t="s">
        <v>80</v>
      </c>
      <c r="D14" s="117" t="e">
        <f>#REF!</f>
        <v>#REF!</v>
      </c>
      <c r="E14" s="117" t="e">
        <f>#REF!</f>
        <v>#REF!</v>
      </c>
      <c r="F14" s="117" t="e">
        <f>#REF!</f>
        <v>#REF!</v>
      </c>
      <c r="G14" s="117" t="e">
        <f>#REF!</f>
        <v>#REF!</v>
      </c>
      <c r="H14" s="214" t="e">
        <f t="shared" si="0"/>
        <v>#REF!</v>
      </c>
      <c r="I14" s="214" t="e">
        <f t="shared" si="1"/>
        <v>#REF!</v>
      </c>
    </row>
    <row r="15" spans="1:9" ht="12.75">
      <c r="A15" s="123" t="s">
        <v>8</v>
      </c>
      <c r="B15" s="124"/>
      <c r="C15" s="124" t="s">
        <v>81</v>
      </c>
      <c r="D15" s="117" t="e">
        <f>#REF!</f>
        <v>#REF!</v>
      </c>
      <c r="E15" s="117" t="e">
        <f>#REF!</f>
        <v>#REF!</v>
      </c>
      <c r="F15" s="117" t="e">
        <f>#REF!</f>
        <v>#REF!</v>
      </c>
      <c r="G15" s="117" t="e">
        <f>#REF!</f>
        <v>#REF!</v>
      </c>
      <c r="H15" s="214" t="e">
        <f t="shared" si="0"/>
        <v>#REF!</v>
      </c>
      <c r="I15" s="214" t="e">
        <f t="shared" si="1"/>
        <v>#REF!</v>
      </c>
    </row>
    <row r="16" spans="1:9" ht="12.75" hidden="1">
      <c r="A16" s="123" t="s">
        <v>11</v>
      </c>
      <c r="B16" s="124"/>
      <c r="C16" s="124" t="s">
        <v>82</v>
      </c>
      <c r="D16" s="117"/>
      <c r="E16" s="117"/>
      <c r="F16" s="117"/>
      <c r="G16" s="117"/>
      <c r="H16" s="214" t="e">
        <f t="shared" si="0"/>
        <v>#DIV/0!</v>
      </c>
      <c r="I16" s="214" t="e">
        <f t="shared" si="1"/>
        <v>#DIV/0!</v>
      </c>
    </row>
    <row r="17" spans="1:9" ht="12.75">
      <c r="A17" s="123" t="s">
        <v>5</v>
      </c>
      <c r="B17" s="124"/>
      <c r="C17" s="124" t="s">
        <v>1</v>
      </c>
      <c r="D17" s="117" t="e">
        <f>#REF!</f>
        <v>#REF!</v>
      </c>
      <c r="E17" s="117" t="e">
        <f>#REF!</f>
        <v>#REF!</v>
      </c>
      <c r="F17" s="117" t="e">
        <f>#REF!</f>
        <v>#REF!</v>
      </c>
      <c r="G17" s="117" t="e">
        <f>#REF!</f>
        <v>#REF!</v>
      </c>
      <c r="H17" s="214" t="e">
        <f t="shared" si="0"/>
        <v>#REF!</v>
      </c>
      <c r="I17" s="214" t="e">
        <f t="shared" si="1"/>
        <v>#REF!</v>
      </c>
    </row>
    <row r="18" spans="1:9" ht="12.75">
      <c r="A18" s="123"/>
      <c r="B18" s="124"/>
      <c r="C18" s="124"/>
      <c r="D18" s="129"/>
      <c r="E18" s="129"/>
      <c r="F18" s="129"/>
      <c r="G18" s="129"/>
      <c r="H18" s="214"/>
      <c r="I18" s="214"/>
    </row>
    <row r="19" spans="1:9" ht="13.5">
      <c r="A19" s="130" t="s">
        <v>83</v>
      </c>
      <c r="B19" s="131">
        <v>402</v>
      </c>
      <c r="C19" s="131" t="s">
        <v>84</v>
      </c>
      <c r="D19" s="132" t="e">
        <f>SUM(D10:D17)</f>
        <v>#REF!</v>
      </c>
      <c r="E19" s="132" t="e">
        <f>SUM(E10:E17)</f>
        <v>#REF!</v>
      </c>
      <c r="F19" s="132" t="e">
        <f>SUM(F10:F17)</f>
        <v>#REF!</v>
      </c>
      <c r="G19" s="132" t="e">
        <f>SUM(G10:G17)</f>
        <v>#REF!</v>
      </c>
      <c r="H19" s="216" t="e">
        <f t="shared" si="0"/>
        <v>#REF!</v>
      </c>
      <c r="I19" s="216" t="e">
        <f t="shared" si="1"/>
        <v>#REF!</v>
      </c>
    </row>
    <row r="20" spans="1:9" ht="13.5">
      <c r="A20" s="133"/>
      <c r="B20" s="134"/>
      <c r="C20" s="134"/>
      <c r="D20" s="136"/>
      <c r="E20" s="136"/>
      <c r="F20" s="136"/>
      <c r="G20" s="136"/>
      <c r="H20" s="217"/>
      <c r="I20" s="217"/>
    </row>
    <row r="21" spans="1:9" ht="12.75" hidden="1">
      <c r="A21" s="125" t="s">
        <v>39</v>
      </c>
      <c r="B21" s="126"/>
      <c r="C21" s="126" t="s">
        <v>85</v>
      </c>
      <c r="D21" s="128"/>
      <c r="E21" s="128"/>
      <c r="F21" s="128"/>
      <c r="G21" s="128"/>
      <c r="H21" s="218"/>
      <c r="I21" s="218"/>
    </row>
    <row r="22" spans="1:9" ht="12.75" hidden="1">
      <c r="A22" s="123"/>
      <c r="B22" s="124"/>
      <c r="C22" s="137"/>
      <c r="D22" s="124"/>
      <c r="E22" s="124"/>
      <c r="F22" s="124"/>
      <c r="G22" s="124"/>
      <c r="H22" s="219"/>
      <c r="I22" s="219"/>
    </row>
    <row r="23" spans="1:9" ht="27" hidden="1">
      <c r="A23" s="138" t="s">
        <v>83</v>
      </c>
      <c r="B23" s="139">
        <v>411</v>
      </c>
      <c r="C23" s="140" t="s">
        <v>86</v>
      </c>
      <c r="D23" s="141">
        <f aca="true" t="shared" si="2" ref="D23:I23">D21</f>
        <v>0</v>
      </c>
      <c r="E23" s="141">
        <f t="shared" si="2"/>
        <v>0</v>
      </c>
      <c r="F23" s="141">
        <f t="shared" si="2"/>
        <v>0</v>
      </c>
      <c r="G23" s="141">
        <f t="shared" si="2"/>
        <v>0</v>
      </c>
      <c r="H23" s="220">
        <f t="shared" si="2"/>
        <v>0</v>
      </c>
      <c r="I23" s="220">
        <f t="shared" si="2"/>
        <v>0</v>
      </c>
    </row>
    <row r="24" spans="1:9" ht="13.5" hidden="1">
      <c r="A24" s="133"/>
      <c r="B24" s="134"/>
      <c r="C24" s="134"/>
      <c r="D24" s="136"/>
      <c r="E24" s="136"/>
      <c r="F24" s="136"/>
      <c r="G24" s="136"/>
      <c r="H24" s="217"/>
      <c r="I24" s="217"/>
    </row>
    <row r="25" spans="1:9" ht="12.75" hidden="1">
      <c r="A25" s="125" t="s">
        <v>29</v>
      </c>
      <c r="B25" s="126"/>
      <c r="C25" s="126" t="s">
        <v>87</v>
      </c>
      <c r="D25" s="127"/>
      <c r="E25" s="127"/>
      <c r="F25" s="127"/>
      <c r="G25" s="127"/>
      <c r="H25" s="215"/>
      <c r="I25" s="215"/>
    </row>
    <row r="26" spans="1:9" ht="12.75" hidden="1">
      <c r="A26" s="123"/>
      <c r="B26" s="124"/>
      <c r="C26" s="137"/>
      <c r="D26" s="124"/>
      <c r="E26" s="124"/>
      <c r="F26" s="124"/>
      <c r="G26" s="124"/>
      <c r="H26" s="219"/>
      <c r="I26" s="219"/>
    </row>
    <row r="27" spans="1:9" ht="27" hidden="1">
      <c r="A27" s="142" t="s">
        <v>83</v>
      </c>
      <c r="B27" s="143">
        <v>412</v>
      </c>
      <c r="C27" s="144" t="s">
        <v>87</v>
      </c>
      <c r="D27" s="141">
        <f aca="true" t="shared" si="3" ref="D27:I27">D25</f>
        <v>0</v>
      </c>
      <c r="E27" s="141">
        <f t="shared" si="3"/>
        <v>0</v>
      </c>
      <c r="F27" s="141">
        <f t="shared" si="3"/>
        <v>0</v>
      </c>
      <c r="G27" s="141">
        <f t="shared" si="3"/>
        <v>0</v>
      </c>
      <c r="H27" s="220">
        <f t="shared" si="3"/>
        <v>0</v>
      </c>
      <c r="I27" s="220">
        <f t="shared" si="3"/>
        <v>0</v>
      </c>
    </row>
    <row r="28" spans="1:9" ht="13.5" hidden="1">
      <c r="A28" s="133"/>
      <c r="B28" s="134"/>
      <c r="C28" s="134"/>
      <c r="D28" s="135"/>
      <c r="E28" s="135"/>
      <c r="F28" s="135"/>
      <c r="G28" s="135"/>
      <c r="H28" s="221"/>
      <c r="I28" s="221"/>
    </row>
    <row r="29" spans="1:9" ht="12.75" hidden="1">
      <c r="A29" s="123" t="s">
        <v>20</v>
      </c>
      <c r="B29" s="124"/>
      <c r="C29" s="145" t="s">
        <v>88</v>
      </c>
      <c r="D29" s="117"/>
      <c r="E29" s="117"/>
      <c r="F29" s="117"/>
      <c r="G29" s="117"/>
      <c r="H29" s="214"/>
      <c r="I29" s="214"/>
    </row>
    <row r="30" spans="1:9" ht="12.75" hidden="1">
      <c r="A30" s="123"/>
      <c r="B30" s="124"/>
      <c r="C30" s="146"/>
      <c r="D30" s="124"/>
      <c r="E30" s="124"/>
      <c r="F30" s="124"/>
      <c r="G30" s="124"/>
      <c r="H30" s="219"/>
      <c r="I30" s="219"/>
    </row>
    <row r="31" spans="1:9" ht="13.5" hidden="1">
      <c r="A31" s="130" t="s">
        <v>83</v>
      </c>
      <c r="B31" s="131">
        <v>413</v>
      </c>
      <c r="C31" s="131" t="s">
        <v>89</v>
      </c>
      <c r="D31" s="132">
        <f aca="true" t="shared" si="4" ref="D31:I31">D29</f>
        <v>0</v>
      </c>
      <c r="E31" s="132">
        <f t="shared" si="4"/>
        <v>0</v>
      </c>
      <c r="F31" s="132">
        <f t="shared" si="4"/>
        <v>0</v>
      </c>
      <c r="G31" s="132">
        <f t="shared" si="4"/>
        <v>0</v>
      </c>
      <c r="H31" s="216">
        <f t="shared" si="4"/>
        <v>0</v>
      </c>
      <c r="I31" s="216">
        <f t="shared" si="4"/>
        <v>0</v>
      </c>
    </row>
    <row r="32" spans="1:9" ht="12.75" hidden="1">
      <c r="A32" s="123"/>
      <c r="B32" s="124"/>
      <c r="C32" s="124"/>
      <c r="D32" s="124"/>
      <c r="E32" s="124"/>
      <c r="F32" s="124"/>
      <c r="G32" s="124"/>
      <c r="H32" s="219"/>
      <c r="I32" s="219"/>
    </row>
    <row r="33" spans="1:9" ht="12.75">
      <c r="A33" s="123" t="s">
        <v>13</v>
      </c>
      <c r="C33" s="124" t="s">
        <v>90</v>
      </c>
      <c r="D33" s="117" t="e">
        <f>#REF!</f>
        <v>#REF!</v>
      </c>
      <c r="E33" s="117" t="e">
        <f>#REF!</f>
        <v>#REF!</v>
      </c>
      <c r="F33" s="117" t="e">
        <f>#REF!</f>
        <v>#REF!</v>
      </c>
      <c r="G33" s="117" t="e">
        <f>#REF!</f>
        <v>#REF!</v>
      </c>
      <c r="H33" s="214" t="e">
        <f aca="true" t="shared" si="5" ref="H33:H39">F33/D33*100</f>
        <v>#REF!</v>
      </c>
      <c r="I33" s="214" t="e">
        <f aca="true" t="shared" si="6" ref="I33:I39">F33/E33*100</f>
        <v>#REF!</v>
      </c>
    </row>
    <row r="34" spans="1:9" ht="12.75" hidden="1">
      <c r="A34" s="123" t="s">
        <v>34</v>
      </c>
      <c r="C34" s="124" t="s">
        <v>35</v>
      </c>
      <c r="D34" s="117"/>
      <c r="E34" s="117"/>
      <c r="F34" s="117"/>
      <c r="G34" s="117"/>
      <c r="H34" s="214" t="e">
        <f t="shared" si="5"/>
        <v>#DIV/0!</v>
      </c>
      <c r="I34" s="214" t="e">
        <f t="shared" si="6"/>
        <v>#DIV/0!</v>
      </c>
    </row>
    <row r="35" spans="1:9" ht="12.75" hidden="1">
      <c r="A35" s="123">
        <v>4205</v>
      </c>
      <c r="B35" s="124"/>
      <c r="C35" s="124" t="s">
        <v>91</v>
      </c>
      <c r="D35" s="117"/>
      <c r="E35" s="117"/>
      <c r="F35" s="117"/>
      <c r="G35" s="117"/>
      <c r="H35" s="214" t="e">
        <f t="shared" si="5"/>
        <v>#DIV/0!</v>
      </c>
      <c r="I35" s="214" t="e">
        <f t="shared" si="6"/>
        <v>#DIV/0!</v>
      </c>
    </row>
    <row r="36" spans="1:9" ht="12.75" hidden="1">
      <c r="A36" s="123" t="s">
        <v>64</v>
      </c>
      <c r="B36" s="124"/>
      <c r="C36" s="129" t="s">
        <v>92</v>
      </c>
      <c r="D36" s="117"/>
      <c r="E36" s="117"/>
      <c r="F36" s="117"/>
      <c r="G36" s="117"/>
      <c r="H36" s="214" t="e">
        <f t="shared" si="5"/>
        <v>#DIV/0!</v>
      </c>
      <c r="I36" s="214" t="e">
        <f t="shared" si="6"/>
        <v>#DIV/0!</v>
      </c>
    </row>
    <row r="37" spans="1:9" ht="38.25" hidden="1">
      <c r="A37" s="125" t="s">
        <v>19</v>
      </c>
      <c r="B37" s="124"/>
      <c r="C37" s="147" t="s">
        <v>93</v>
      </c>
      <c r="D37" s="127"/>
      <c r="E37" s="127"/>
      <c r="F37" s="127"/>
      <c r="G37" s="127"/>
      <c r="H37" s="215" t="e">
        <f t="shared" si="5"/>
        <v>#DIV/0!</v>
      </c>
      <c r="I37" s="215" t="e">
        <f t="shared" si="6"/>
        <v>#DIV/0!</v>
      </c>
    </row>
    <row r="38" spans="1:9" ht="12.75">
      <c r="A38" s="123"/>
      <c r="B38" s="124"/>
      <c r="C38" s="124"/>
      <c r="D38" s="124"/>
      <c r="E38" s="124"/>
      <c r="F38" s="124"/>
      <c r="G38" s="124"/>
      <c r="H38" s="219"/>
      <c r="I38" s="219"/>
    </row>
    <row r="39" spans="1:9" ht="13.5">
      <c r="A39" s="130" t="s">
        <v>83</v>
      </c>
      <c r="B39" s="131">
        <v>420</v>
      </c>
      <c r="C39" s="131" t="s">
        <v>94</v>
      </c>
      <c r="D39" s="132" t="e">
        <f>SUM(D33:D37)</f>
        <v>#REF!</v>
      </c>
      <c r="E39" s="132" t="e">
        <f>SUM(E33:E37)</f>
        <v>#REF!</v>
      </c>
      <c r="F39" s="132" t="e">
        <f>SUM(F33:F37)</f>
        <v>#REF!</v>
      </c>
      <c r="G39" s="132" t="e">
        <f>SUM(G33:G37)</f>
        <v>#REF!</v>
      </c>
      <c r="H39" s="216" t="e">
        <f t="shared" si="5"/>
        <v>#REF!</v>
      </c>
      <c r="I39" s="216" t="e">
        <f t="shared" si="6"/>
        <v>#REF!</v>
      </c>
    </row>
    <row r="40" spans="1:9" ht="12.75">
      <c r="A40" s="148"/>
      <c r="B40" s="149"/>
      <c r="C40" s="149"/>
      <c r="D40" s="149"/>
      <c r="E40" s="149"/>
      <c r="F40" s="149"/>
      <c r="G40" s="149"/>
      <c r="H40" s="222"/>
      <c r="I40" s="222"/>
    </row>
    <row r="41" spans="1:9" ht="15">
      <c r="A41" s="210" t="s">
        <v>98</v>
      </c>
      <c r="B41" s="150"/>
      <c r="C41" s="151"/>
      <c r="D41" s="152" t="e">
        <f>D39+D19</f>
        <v>#REF!</v>
      </c>
      <c r="E41" s="152" t="e">
        <f>E39+E19</f>
        <v>#REF!</v>
      </c>
      <c r="F41" s="152" t="e">
        <f>F39+F19</f>
        <v>#REF!</v>
      </c>
      <c r="G41" s="152" t="e">
        <f>G39+G19</f>
        <v>#REF!</v>
      </c>
      <c r="H41" s="223" t="e">
        <f>F41/D41*100</f>
        <v>#REF!</v>
      </c>
      <c r="I41" s="223" t="e">
        <f>F41/E41*100</f>
        <v>#REF!</v>
      </c>
    </row>
    <row r="42" ht="12.75">
      <c r="G42"/>
    </row>
    <row r="43" spans="4:9" ht="12.75">
      <c r="D43">
        <v>396593.8</v>
      </c>
      <c r="E43">
        <v>398093.58</v>
      </c>
      <c r="F43">
        <v>25342.2</v>
      </c>
      <c r="G43">
        <v>398093.58</v>
      </c>
      <c r="H43" s="154">
        <v>6.389963736195573</v>
      </c>
      <c r="I43" s="154">
        <v>6.365890150752995</v>
      </c>
    </row>
  </sheetData>
  <printOptions horizontalCentered="1"/>
  <pageMargins left="0.5905511811023623" right="0.5905511811023623" top="0.7874015748031497" bottom="0.7874015748031497" header="0" footer="0"/>
  <pageSetup horizontalDpi="600" verticalDpi="600" orientation="portrait" paperSize="9" scale="85" r:id="rId3"/>
  <headerFooter alignWithMargins="0">
    <oddFooter>&amp;CII/181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Grünfeld</Manager>
  <Company>MOL, 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TABELA FINANČNI NAČRT 2004 IN 2005</dc:subject>
  <dc:creator>Lešnjak</dc:creator>
  <cp:keywords/>
  <dc:description> OSNUTEK - TABELA ODHODKOV 2004 in 2005
nespremenjeno
</dc:description>
  <cp:lastModifiedBy>cusin</cp:lastModifiedBy>
  <cp:lastPrinted>2009-08-20T12:54:18Z</cp:lastPrinted>
  <dcterms:created xsi:type="dcterms:W3CDTF">1998-11-25T13:22:14Z</dcterms:created>
  <dcterms:modified xsi:type="dcterms:W3CDTF">2009-09-10T09:27:47Z</dcterms:modified>
  <cp:category>tabela</cp:category>
  <cp:version/>
  <cp:contentType/>
  <cp:contentStatus/>
</cp:coreProperties>
</file>