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<sst xmlns="http://schemas.openxmlformats.org/spreadsheetml/2006/main" count="153" uniqueCount="74">
  <si>
    <t>ČETRTNA SKUPNOST /</t>
  </si>
  <si>
    <t>VRSTA</t>
  </si>
  <si>
    <t>ŠTEVILO</t>
  </si>
  <si>
    <t>LOKACIJA</t>
  </si>
  <si>
    <t>PROSTORA</t>
  </si>
  <si>
    <t>SEDEŽEV</t>
  </si>
  <si>
    <t>SIT</t>
  </si>
  <si>
    <t>1. ČRNUČE</t>
  </si>
  <si>
    <t>Dunajska 367</t>
  </si>
  <si>
    <t>dvorana</t>
  </si>
  <si>
    <t>2. POSAVJE</t>
  </si>
  <si>
    <t>sejna soba</t>
  </si>
  <si>
    <t>3. BEŽIGRAD</t>
  </si>
  <si>
    <t>Vojkova 1</t>
  </si>
  <si>
    <t>Staničeva 41</t>
  </si>
  <si>
    <t>Dunajska 101</t>
  </si>
  <si>
    <t>Belokranjska 6</t>
  </si>
  <si>
    <t xml:space="preserve">sejna soba </t>
  </si>
  <si>
    <t>4. CENTER</t>
  </si>
  <si>
    <t>Štefanova 9,11</t>
  </si>
  <si>
    <t>Grablovičeva 28</t>
  </si>
  <si>
    <t>Rozmanova ul.12</t>
  </si>
  <si>
    <t>Zarnikova 3</t>
  </si>
  <si>
    <t>Preglov trg 15</t>
  </si>
  <si>
    <t xml:space="preserve"> </t>
  </si>
  <si>
    <t>Polje 12</t>
  </si>
  <si>
    <t>Kašeljska 95</t>
  </si>
  <si>
    <t>C. II.grupe od.43</t>
  </si>
  <si>
    <t>Pot do šole 2/a</t>
  </si>
  <si>
    <t>Pot k ribniku 20</t>
  </si>
  <si>
    <t>Tbilisijska 22/a</t>
  </si>
  <si>
    <t>Viška 38</t>
  </si>
  <si>
    <t>Brdnikova ul. 14</t>
  </si>
  <si>
    <t>Kebetova 1</t>
  </si>
  <si>
    <t>Draveljska 44</t>
  </si>
  <si>
    <t>Kosijeva  ul.1</t>
  </si>
  <si>
    <t>Prušnikova 99</t>
  </si>
  <si>
    <t>Na Gmajni 1</t>
  </si>
  <si>
    <t>Pločanska 8</t>
  </si>
  <si>
    <t>Sr. Gameljne 50</t>
  </si>
  <si>
    <t>Kosijeva ul. 1</t>
  </si>
  <si>
    <t>Devinska 1b</t>
  </si>
  <si>
    <t>Bratovševa ploščad 30</t>
  </si>
  <si>
    <t>mala dvorana</t>
  </si>
  <si>
    <t>Najem</t>
  </si>
  <si>
    <t>Brezplačna uporaba</t>
  </si>
  <si>
    <t>Ljubeljska 19/a</t>
  </si>
  <si>
    <t>Vojkova 87</t>
  </si>
  <si>
    <t>5. JARŠE</t>
  </si>
  <si>
    <t>Kvedrova ul. 32</t>
  </si>
  <si>
    <t>Prušnikova 106</t>
  </si>
  <si>
    <t>Litijska c. 38</t>
  </si>
  <si>
    <t xml:space="preserve">Cene  ne vključujejo davka na dodadno vrednost, ki se zaračuna ob izstavitvi računa, skladno s predpisi, ki urejajo </t>
  </si>
  <si>
    <t>področje davka na dodano vrednost, veljavnimi na dan izstavitve računa.</t>
  </si>
  <si>
    <t>6. MOSTE</t>
  </si>
  <si>
    <t>7. POLJE</t>
  </si>
  <si>
    <t>8. SOSTRO</t>
  </si>
  <si>
    <t>9. GOLOVEC</t>
  </si>
  <si>
    <t>10. RUDNIK</t>
  </si>
  <si>
    <t>11. TRNOVO</t>
  </si>
  <si>
    <t>12. VIČ</t>
  </si>
  <si>
    <t>13. ROŽNIK</t>
  </si>
  <si>
    <t>14. ŠIŠKA</t>
  </si>
  <si>
    <t>15. DRAVLJE</t>
  </si>
  <si>
    <t>16. ŠENTVID</t>
  </si>
  <si>
    <t>17. ŠMARNA GORA</t>
  </si>
  <si>
    <t>Savlje 101</t>
  </si>
  <si>
    <t>Ižanska cesta 303</t>
  </si>
  <si>
    <t>Podgrajska cesta 6e</t>
  </si>
  <si>
    <t>EUR/h</t>
  </si>
  <si>
    <t>Zaloška 267</t>
  </si>
  <si>
    <t>dorana za rekre.</t>
  </si>
  <si>
    <t>dvorana za prire.</t>
  </si>
  <si>
    <t>CENIK URNE UPORABE                                                                 MAREC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</si>
</sst>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\ _S_I_T"/>
    <numFmt numFmtId="173" formatCode="#,##0\ _S_I_T"/>
    <numFmt numFmtId="174" formatCode="#,##0.00\ _S_I_T"/>
    <numFmt numFmtId="175" formatCode="#,##0.0\ _S_I_T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7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173" fontId="3" fillId="0" borderId="2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3" xfId="0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26" xfId="0" applyNumberFormat="1" applyFont="1" applyBorder="1" applyAlignment="1">
      <alignment/>
    </xf>
    <xf numFmtId="173" fontId="3" fillId="0" borderId="27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3" fontId="3" fillId="0" borderId="29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73" fontId="3" fillId="0" borderId="32" xfId="0" applyNumberFormat="1" applyFont="1" applyBorder="1" applyAlignment="1">
      <alignment/>
    </xf>
    <xf numFmtId="173" fontId="3" fillId="0" borderId="33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173" fontId="3" fillId="0" borderId="39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1" xfId="0" applyFont="1" applyBorder="1" applyAlignment="1">
      <alignment/>
    </xf>
    <xf numFmtId="173" fontId="3" fillId="0" borderId="38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8"/>
  <sheetViews>
    <sheetView tabSelected="1" zoomScale="130" zoomScaleNormal="130" zoomScalePageLayoutView="0" workbookViewId="0" topLeftCell="A20">
      <selection activeCell="N36" sqref="N36"/>
    </sheetView>
  </sheetViews>
  <sheetFormatPr defaultColWidth="9.140625" defaultRowHeight="12.75"/>
  <cols>
    <col min="2" max="2" width="28.00390625" style="0" customWidth="1"/>
    <col min="3" max="3" width="16.00390625" style="0" customWidth="1"/>
    <col min="4" max="4" width="13.00390625" style="0" customWidth="1"/>
    <col min="5" max="5" width="8.7109375" style="0" hidden="1" customWidth="1"/>
    <col min="6" max="6" width="9.28125" style="0" hidden="1" customWidth="1"/>
    <col min="7" max="7" width="15.7109375" style="1" customWidth="1"/>
    <col min="8" max="8" width="15.140625" style="0" hidden="1" customWidth="1"/>
    <col min="9" max="9" width="17.28125" style="1" customWidth="1"/>
  </cols>
  <sheetData>
    <row r="1" spans="2:9" ht="15.75">
      <c r="B1" s="79" t="s">
        <v>73</v>
      </c>
      <c r="C1" s="79"/>
      <c r="D1" s="79"/>
      <c r="E1" s="79"/>
      <c r="F1" s="79"/>
      <c r="G1" s="80"/>
      <c r="H1" s="80"/>
      <c r="I1" s="80"/>
    </row>
    <row r="2" spans="2:9" ht="15.75">
      <c r="B2" s="6"/>
      <c r="C2" s="6"/>
      <c r="D2" s="6"/>
      <c r="E2" s="6"/>
      <c r="F2" s="6"/>
      <c r="G2" s="50"/>
      <c r="H2" s="50"/>
      <c r="I2" s="50"/>
    </row>
    <row r="3" spans="2:9" ht="15.75">
      <c r="B3" s="6"/>
      <c r="C3" s="6"/>
      <c r="D3" s="6"/>
      <c r="E3" s="6"/>
      <c r="F3" s="6"/>
      <c r="G3" s="50"/>
      <c r="H3" s="50"/>
      <c r="I3" s="50"/>
    </row>
    <row r="4" spans="2:9" ht="15.75">
      <c r="B4" s="6"/>
      <c r="C4" s="6"/>
      <c r="D4" s="6"/>
      <c r="E4" s="6"/>
      <c r="F4" s="6"/>
      <c r="G4" s="7"/>
      <c r="H4" s="8"/>
      <c r="I4" s="9"/>
    </row>
    <row r="5" spans="2:9" ht="15.75">
      <c r="B5" s="10" t="s">
        <v>0</v>
      </c>
      <c r="C5" s="10" t="s">
        <v>1</v>
      </c>
      <c r="D5" s="10" t="s">
        <v>2</v>
      </c>
      <c r="E5" s="73" t="s">
        <v>44</v>
      </c>
      <c r="F5" s="74"/>
      <c r="G5" s="75"/>
      <c r="H5" s="69" t="s">
        <v>45</v>
      </c>
      <c r="I5" s="70"/>
    </row>
    <row r="6" spans="2:9" ht="15.75">
      <c r="B6" s="11" t="s">
        <v>3</v>
      </c>
      <c r="C6" s="11" t="s">
        <v>4</v>
      </c>
      <c r="D6" s="11" t="s">
        <v>5</v>
      </c>
      <c r="E6" s="76"/>
      <c r="F6" s="77"/>
      <c r="G6" s="78"/>
      <c r="H6" s="71"/>
      <c r="I6" s="72"/>
    </row>
    <row r="7" spans="2:9" ht="15.75">
      <c r="B7" s="12"/>
      <c r="C7" s="13"/>
      <c r="D7" s="14"/>
      <c r="E7" s="15" t="s">
        <v>6</v>
      </c>
      <c r="F7" s="16" t="s">
        <v>6</v>
      </c>
      <c r="G7" s="17" t="s">
        <v>69</v>
      </c>
      <c r="H7" s="15" t="s">
        <v>6</v>
      </c>
      <c r="I7" s="18" t="s">
        <v>69</v>
      </c>
    </row>
    <row r="8" spans="2:9" ht="15.75">
      <c r="B8" s="19" t="s">
        <v>7</v>
      </c>
      <c r="C8" s="20"/>
      <c r="D8" s="20"/>
      <c r="E8" s="21"/>
      <c r="F8" s="21"/>
      <c r="G8" s="22"/>
      <c r="H8" s="23"/>
      <c r="I8" s="24"/>
    </row>
    <row r="9" spans="2:9" ht="15.75">
      <c r="B9" s="25" t="s">
        <v>8</v>
      </c>
      <c r="C9" s="25" t="s">
        <v>17</v>
      </c>
      <c r="D9" s="25">
        <v>25</v>
      </c>
      <c r="E9" s="26"/>
      <c r="F9" s="26">
        <f>(1146*1.026)</f>
        <v>1175.796</v>
      </c>
      <c r="G9" s="26">
        <v>8</v>
      </c>
      <c r="H9" s="26">
        <f>(5786*1.026)</f>
        <v>5936.436</v>
      </c>
      <c r="I9" s="26">
        <v>5</v>
      </c>
    </row>
    <row r="10" spans="2:9" ht="15.75">
      <c r="B10" s="25" t="s">
        <v>8</v>
      </c>
      <c r="C10" s="25" t="s">
        <v>17</v>
      </c>
      <c r="D10" s="25">
        <v>50</v>
      </c>
      <c r="E10" s="26"/>
      <c r="F10" s="26">
        <f>(1747*1.026)</f>
        <v>1792.422</v>
      </c>
      <c r="G10" s="26">
        <v>29</v>
      </c>
      <c r="H10" s="26">
        <f>(8624*1.026)</f>
        <v>8848.224</v>
      </c>
      <c r="I10" s="26">
        <v>8</v>
      </c>
    </row>
    <row r="11" spans="2:9" ht="15.75">
      <c r="B11" s="25" t="s">
        <v>8</v>
      </c>
      <c r="C11" s="27" t="s">
        <v>9</v>
      </c>
      <c r="D11" s="25">
        <v>300</v>
      </c>
      <c r="E11" s="26"/>
      <c r="F11" s="26">
        <f>(5786*1.026)</f>
        <v>5936.436</v>
      </c>
      <c r="G11" s="26">
        <v>37</v>
      </c>
      <c r="H11" s="26">
        <f>(28710*1.026)</f>
        <v>29456.46</v>
      </c>
      <c r="I11" s="26">
        <v>10</v>
      </c>
    </row>
    <row r="12" spans="2:9" ht="15.75">
      <c r="B12" s="12" t="s">
        <v>10</v>
      </c>
      <c r="C12" s="28"/>
      <c r="D12" s="28"/>
      <c r="E12" s="21"/>
      <c r="F12" s="21"/>
      <c r="G12" s="29"/>
      <c r="H12" s="23"/>
      <c r="I12" s="30"/>
    </row>
    <row r="13" spans="2:9" ht="15.75">
      <c r="B13" s="25" t="s">
        <v>42</v>
      </c>
      <c r="C13" s="25" t="s">
        <v>11</v>
      </c>
      <c r="D13" s="25">
        <v>10</v>
      </c>
      <c r="E13" s="32"/>
      <c r="F13" s="32"/>
      <c r="G13" s="33">
        <v>8</v>
      </c>
      <c r="H13" s="32"/>
      <c r="I13" s="33">
        <v>5</v>
      </c>
    </row>
    <row r="14" spans="2:9" ht="15.75">
      <c r="B14" s="25" t="s">
        <v>42</v>
      </c>
      <c r="C14" s="25" t="s">
        <v>17</v>
      </c>
      <c r="D14" s="25">
        <v>25</v>
      </c>
      <c r="E14" s="26"/>
      <c r="F14" s="26"/>
      <c r="G14" s="26">
        <v>8</v>
      </c>
      <c r="H14" s="26"/>
      <c r="I14" s="26">
        <v>5</v>
      </c>
    </row>
    <row r="15" spans="2:9" ht="15.75">
      <c r="B15" s="25" t="s">
        <v>42</v>
      </c>
      <c r="C15" s="27" t="s">
        <v>43</v>
      </c>
      <c r="D15" s="25">
        <v>50</v>
      </c>
      <c r="E15" s="26"/>
      <c r="F15" s="26">
        <f>(1747*1.026)</f>
        <v>1792.422</v>
      </c>
      <c r="G15" s="26">
        <v>15</v>
      </c>
      <c r="H15" s="26">
        <f>(8624*1.026)</f>
        <v>8848.224</v>
      </c>
      <c r="I15" s="26">
        <v>8</v>
      </c>
    </row>
    <row r="16" spans="2:9" ht="15.75">
      <c r="B16" s="25" t="s">
        <v>66</v>
      </c>
      <c r="C16" s="27" t="s">
        <v>9</v>
      </c>
      <c r="D16" s="25">
        <v>100</v>
      </c>
      <c r="E16" s="26"/>
      <c r="F16" s="26"/>
      <c r="G16" s="26">
        <v>38</v>
      </c>
      <c r="H16" s="26"/>
      <c r="I16" s="26">
        <v>10</v>
      </c>
    </row>
    <row r="17" spans="2:9" ht="15.75">
      <c r="B17" s="12" t="s">
        <v>12</v>
      </c>
      <c r="C17" s="28"/>
      <c r="D17" s="28"/>
      <c r="E17" s="21"/>
      <c r="F17" s="21"/>
      <c r="G17" s="29"/>
      <c r="H17" s="23"/>
      <c r="I17" s="30"/>
    </row>
    <row r="18" spans="2:9" ht="15.75">
      <c r="B18" s="25" t="s">
        <v>47</v>
      </c>
      <c r="C18" s="31" t="s">
        <v>11</v>
      </c>
      <c r="D18" s="31">
        <v>20</v>
      </c>
      <c r="E18" s="32"/>
      <c r="F18" s="32"/>
      <c r="G18" s="33">
        <v>8</v>
      </c>
      <c r="H18" s="32"/>
      <c r="I18" s="33">
        <v>5</v>
      </c>
    </row>
    <row r="19" spans="2:9" ht="15.75" hidden="1">
      <c r="B19" s="25" t="s">
        <v>13</v>
      </c>
      <c r="C19" s="25" t="s">
        <v>17</v>
      </c>
      <c r="D19" s="25">
        <v>50</v>
      </c>
      <c r="E19" s="26"/>
      <c r="F19" s="26"/>
      <c r="G19" s="26">
        <v>29</v>
      </c>
      <c r="H19" s="26">
        <f>(17248*1.026)</f>
        <v>17696.448</v>
      </c>
      <c r="I19" s="26">
        <v>8</v>
      </c>
    </row>
    <row r="20" spans="2:9" ht="15.75">
      <c r="B20" s="25" t="s">
        <v>13</v>
      </c>
      <c r="C20" s="25" t="s">
        <v>17</v>
      </c>
      <c r="D20" s="25">
        <v>50</v>
      </c>
      <c r="E20" s="26"/>
      <c r="F20" s="26"/>
      <c r="G20" s="26">
        <v>29</v>
      </c>
      <c r="H20" s="26">
        <f>(8624*1.026)</f>
        <v>8848.224</v>
      </c>
      <c r="I20" s="26">
        <v>8</v>
      </c>
    </row>
    <row r="21" spans="2:9" ht="15.75">
      <c r="B21" s="25" t="s">
        <v>14</v>
      </c>
      <c r="C21" s="25" t="s">
        <v>17</v>
      </c>
      <c r="D21" s="25">
        <v>40</v>
      </c>
      <c r="E21" s="26"/>
      <c r="F21" s="26"/>
      <c r="G21" s="26">
        <v>29</v>
      </c>
      <c r="H21" s="26">
        <f>(14410*1.026)</f>
        <v>14784.66</v>
      </c>
      <c r="I21" s="26">
        <v>8</v>
      </c>
    </row>
    <row r="22" spans="2:9" ht="15.75" hidden="1">
      <c r="B22" s="25" t="s">
        <v>15</v>
      </c>
      <c r="C22" s="25" t="s">
        <v>11</v>
      </c>
      <c r="D22" s="25">
        <v>30</v>
      </c>
      <c r="E22" s="26"/>
      <c r="F22" s="26"/>
      <c r="G22" s="26">
        <v>8</v>
      </c>
      <c r="H22" s="26">
        <f>(14410*1.026)</f>
        <v>14784.66</v>
      </c>
      <c r="I22" s="26">
        <v>5</v>
      </c>
    </row>
    <row r="23" spans="2:9" ht="15.75">
      <c r="B23" s="25" t="s">
        <v>15</v>
      </c>
      <c r="C23" s="25" t="s">
        <v>11</v>
      </c>
      <c r="D23" s="25">
        <v>30</v>
      </c>
      <c r="E23" s="26"/>
      <c r="F23" s="26"/>
      <c r="G23" s="26">
        <v>7.97</v>
      </c>
      <c r="H23" s="26">
        <f>(8624*1.026)</f>
        <v>8848.224</v>
      </c>
      <c r="I23" s="26">
        <v>5</v>
      </c>
    </row>
    <row r="24" spans="2:9" ht="15.75">
      <c r="B24" s="25" t="s">
        <v>16</v>
      </c>
      <c r="C24" s="27" t="s">
        <v>43</v>
      </c>
      <c r="D24" s="25">
        <v>80</v>
      </c>
      <c r="E24" s="26"/>
      <c r="F24" s="26"/>
      <c r="G24" s="26">
        <v>34</v>
      </c>
      <c r="H24" s="26">
        <f>(25872*1.026)</f>
        <v>26544.672000000002</v>
      </c>
      <c r="I24" s="26">
        <v>10</v>
      </c>
    </row>
    <row r="25" spans="2:9" ht="15.75">
      <c r="B25" s="12" t="s">
        <v>18</v>
      </c>
      <c r="C25" s="28"/>
      <c r="D25" s="28"/>
      <c r="E25" s="21"/>
      <c r="F25" s="21"/>
      <c r="G25" s="29"/>
      <c r="H25" s="23"/>
      <c r="I25" s="30"/>
    </row>
    <row r="26" spans="2:9" ht="15.75" hidden="1">
      <c r="B26" s="25" t="s">
        <v>19</v>
      </c>
      <c r="C26" s="25" t="s">
        <v>17</v>
      </c>
      <c r="D26" s="25">
        <v>50</v>
      </c>
      <c r="E26" s="26">
        <f>(4585*1.026)</f>
        <v>4704.21</v>
      </c>
      <c r="F26" s="26"/>
      <c r="G26" s="26">
        <v>29</v>
      </c>
      <c r="H26" s="26">
        <f>(23034*1.026)</f>
        <v>23632.884000000002</v>
      </c>
      <c r="I26" s="26">
        <v>8</v>
      </c>
    </row>
    <row r="27" spans="2:9" ht="15.75">
      <c r="B27" s="25" t="s">
        <v>19</v>
      </c>
      <c r="C27" s="25" t="s">
        <v>11</v>
      </c>
      <c r="D27" s="25">
        <v>50</v>
      </c>
      <c r="E27" s="26"/>
      <c r="F27" s="26"/>
      <c r="G27" s="26">
        <v>29</v>
      </c>
      <c r="H27" s="26">
        <f>(11462*1.026)</f>
        <v>11760.012</v>
      </c>
      <c r="I27" s="26">
        <v>8</v>
      </c>
    </row>
    <row r="28" spans="2:9" ht="15.75">
      <c r="B28" s="25" t="s">
        <v>19</v>
      </c>
      <c r="C28" s="25" t="s">
        <v>11</v>
      </c>
      <c r="D28" s="25">
        <v>15</v>
      </c>
      <c r="E28" s="26"/>
      <c r="F28" s="26"/>
      <c r="G28" s="26">
        <v>8</v>
      </c>
      <c r="H28" s="26"/>
      <c r="I28" s="26">
        <v>5</v>
      </c>
    </row>
    <row r="29" spans="2:9" ht="15.75">
      <c r="B29" s="25" t="s">
        <v>20</v>
      </c>
      <c r="C29" s="25" t="s">
        <v>11</v>
      </c>
      <c r="D29" s="25">
        <v>80</v>
      </c>
      <c r="E29" s="26"/>
      <c r="F29" s="26"/>
      <c r="G29" s="26">
        <v>32</v>
      </c>
      <c r="H29" s="26">
        <f>(25872*1.026)</f>
        <v>26544.672000000002</v>
      </c>
      <c r="I29" s="26">
        <v>10</v>
      </c>
    </row>
    <row r="30" spans="2:9" ht="15.75">
      <c r="B30" s="25" t="s">
        <v>21</v>
      </c>
      <c r="C30" s="25" t="s">
        <v>17</v>
      </c>
      <c r="D30" s="25">
        <v>60</v>
      </c>
      <c r="E30" s="26"/>
      <c r="F30" s="26"/>
      <c r="G30" s="26">
        <v>29</v>
      </c>
      <c r="H30" s="26">
        <f>(23034*1.026)</f>
        <v>23632.884000000002</v>
      </c>
      <c r="I30" s="26">
        <v>8</v>
      </c>
    </row>
    <row r="31" spans="2:9" ht="15.75">
      <c r="B31" s="25" t="s">
        <v>22</v>
      </c>
      <c r="C31" s="25" t="s">
        <v>11</v>
      </c>
      <c r="D31" s="25">
        <v>90</v>
      </c>
      <c r="E31" s="26"/>
      <c r="F31" s="26"/>
      <c r="G31" s="26">
        <v>32</v>
      </c>
      <c r="H31" s="26">
        <f>(28710*1.026)</f>
        <v>29456.46</v>
      </c>
      <c r="I31" s="26">
        <v>10</v>
      </c>
    </row>
    <row r="32" spans="2:9" ht="15.75">
      <c r="B32" s="34" t="s">
        <v>48</v>
      </c>
      <c r="C32" s="35"/>
      <c r="D32" s="35"/>
      <c r="E32" s="32"/>
      <c r="F32" s="32"/>
      <c r="G32" s="32"/>
      <c r="H32" s="32"/>
      <c r="I32" s="33"/>
    </row>
    <row r="33" spans="2:9" ht="15.75">
      <c r="B33" s="25" t="s">
        <v>49</v>
      </c>
      <c r="C33" s="31" t="s">
        <v>17</v>
      </c>
      <c r="D33" s="31">
        <v>20</v>
      </c>
      <c r="E33" s="32"/>
      <c r="F33" s="32"/>
      <c r="G33" s="33">
        <v>8</v>
      </c>
      <c r="H33" s="32"/>
      <c r="I33" s="33">
        <v>5</v>
      </c>
    </row>
    <row r="34" spans="2:9" ht="15.75">
      <c r="B34" s="12" t="s">
        <v>54</v>
      </c>
      <c r="C34" s="28"/>
      <c r="D34" s="28"/>
      <c r="E34" s="21"/>
      <c r="F34" s="21"/>
      <c r="G34" s="29"/>
      <c r="H34" s="36"/>
      <c r="I34" s="30"/>
    </row>
    <row r="35" spans="2:9" ht="15.75">
      <c r="B35" s="31" t="s">
        <v>23</v>
      </c>
      <c r="C35" s="31" t="s">
        <v>17</v>
      </c>
      <c r="D35" s="31">
        <v>15</v>
      </c>
      <c r="E35" s="26"/>
      <c r="F35" s="26"/>
      <c r="G35" s="26">
        <v>8</v>
      </c>
      <c r="H35" s="26">
        <f>(8624*1.026)</f>
        <v>8848.224</v>
      </c>
      <c r="I35" s="26">
        <v>5</v>
      </c>
    </row>
    <row r="36" spans="2:9" ht="15.75">
      <c r="B36" s="31" t="s">
        <v>23</v>
      </c>
      <c r="C36" s="31" t="s">
        <v>17</v>
      </c>
      <c r="D36" s="31">
        <v>50</v>
      </c>
      <c r="E36" s="26" t="s">
        <v>24</v>
      </c>
      <c r="F36" s="26"/>
      <c r="G36" s="26">
        <v>29</v>
      </c>
      <c r="H36" s="26">
        <f>(14410*1.026)</f>
        <v>14784.66</v>
      </c>
      <c r="I36" s="26">
        <v>8</v>
      </c>
    </row>
    <row r="37" spans="2:9" ht="15.75">
      <c r="B37" s="12" t="s">
        <v>55</v>
      </c>
      <c r="C37" s="28"/>
      <c r="D37" s="28"/>
      <c r="E37" s="21"/>
      <c r="F37" s="21"/>
      <c r="G37" s="29"/>
      <c r="H37" s="23"/>
      <c r="I37" s="30"/>
    </row>
    <row r="38" spans="2:9" ht="15.75">
      <c r="B38" s="25" t="s">
        <v>25</v>
      </c>
      <c r="C38" s="25" t="s">
        <v>17</v>
      </c>
      <c r="D38" s="25">
        <v>50</v>
      </c>
      <c r="E38" s="26"/>
      <c r="F38" s="26">
        <f>(1747*1.026)</f>
        <v>1792.422</v>
      </c>
      <c r="G38" s="26">
        <v>29</v>
      </c>
      <c r="H38" s="26">
        <f>(8624*1.026)</f>
        <v>8848.224</v>
      </c>
      <c r="I38" s="26">
        <v>8</v>
      </c>
    </row>
    <row r="39" spans="2:9" ht="15.75">
      <c r="B39" s="25" t="s">
        <v>68</v>
      </c>
      <c r="C39" s="25" t="s">
        <v>11</v>
      </c>
      <c r="D39" s="25">
        <v>20</v>
      </c>
      <c r="E39" s="26"/>
      <c r="F39" s="26"/>
      <c r="G39" s="26">
        <v>8</v>
      </c>
      <c r="H39" s="26"/>
      <c r="I39" s="26">
        <v>5</v>
      </c>
    </row>
    <row r="40" spans="2:9" ht="15.75">
      <c r="B40" s="25" t="s">
        <v>70</v>
      </c>
      <c r="C40" s="25" t="s">
        <v>11</v>
      </c>
      <c r="D40" s="25">
        <v>20</v>
      </c>
      <c r="E40" s="26"/>
      <c r="F40" s="26"/>
      <c r="G40" s="26">
        <v>12</v>
      </c>
      <c r="H40" s="26"/>
      <c r="I40" s="26">
        <v>8</v>
      </c>
    </row>
    <row r="41" spans="2:9" ht="15.75">
      <c r="B41" s="25" t="s">
        <v>70</v>
      </c>
      <c r="C41" s="25" t="s">
        <v>72</v>
      </c>
      <c r="D41" s="25">
        <v>150</v>
      </c>
      <c r="E41" s="26"/>
      <c r="F41" s="26"/>
      <c r="G41" s="26">
        <v>43</v>
      </c>
      <c r="H41" s="26"/>
      <c r="I41" s="26">
        <v>13</v>
      </c>
    </row>
    <row r="42" spans="2:9" ht="15.75">
      <c r="B42" s="25" t="s">
        <v>70</v>
      </c>
      <c r="C42" s="25" t="s">
        <v>71</v>
      </c>
      <c r="D42" s="25"/>
      <c r="E42" s="26"/>
      <c r="F42" s="26"/>
      <c r="G42" s="26">
        <v>43</v>
      </c>
      <c r="H42" s="26"/>
      <c r="I42" s="26">
        <v>13</v>
      </c>
    </row>
    <row r="43" spans="2:9" ht="15.75">
      <c r="B43" s="25" t="s">
        <v>26</v>
      </c>
      <c r="C43" s="25" t="s">
        <v>11</v>
      </c>
      <c r="D43" s="25">
        <v>70</v>
      </c>
      <c r="E43" s="26"/>
      <c r="F43" s="26">
        <f>(2292*1.026)</f>
        <v>2351.592</v>
      </c>
      <c r="G43" s="26">
        <v>32</v>
      </c>
      <c r="H43" s="26">
        <f>(11462*1.026)</f>
        <v>11760.012</v>
      </c>
      <c r="I43" s="26">
        <v>8</v>
      </c>
    </row>
    <row r="44" spans="2:9" ht="15.75">
      <c r="B44" s="12" t="s">
        <v>56</v>
      </c>
      <c r="C44" s="28"/>
      <c r="D44" s="28"/>
      <c r="E44" s="21"/>
      <c r="F44" s="21"/>
      <c r="G44" s="29"/>
      <c r="H44" s="23"/>
      <c r="I44" s="30"/>
    </row>
    <row r="45" spans="2:9" ht="15.75">
      <c r="B45" s="31" t="s">
        <v>27</v>
      </c>
      <c r="C45" s="31" t="s">
        <v>11</v>
      </c>
      <c r="D45" s="31">
        <v>15</v>
      </c>
      <c r="E45" s="35"/>
      <c r="F45" s="35"/>
      <c r="G45" s="37">
        <v>8</v>
      </c>
      <c r="H45" s="35"/>
      <c r="I45" s="37">
        <v>5</v>
      </c>
    </row>
    <row r="46" spans="2:9" ht="15.75">
      <c r="B46" s="25" t="s">
        <v>27</v>
      </c>
      <c r="C46" s="25" t="s">
        <v>17</v>
      </c>
      <c r="D46" s="25">
        <v>60</v>
      </c>
      <c r="E46" s="26"/>
      <c r="F46" s="26">
        <f>(2292*1.026)</f>
        <v>2351.592</v>
      </c>
      <c r="G46" s="26">
        <v>29</v>
      </c>
      <c r="H46" s="26">
        <f>(11462*1.026)</f>
        <v>11760.012</v>
      </c>
      <c r="I46" s="26">
        <v>8</v>
      </c>
    </row>
    <row r="47" spans="2:9" ht="15.75">
      <c r="B47" s="25" t="s">
        <v>27</v>
      </c>
      <c r="C47" s="27" t="s">
        <v>9</v>
      </c>
      <c r="D47" s="25">
        <v>150</v>
      </c>
      <c r="E47" s="26"/>
      <c r="F47" s="26">
        <f>(5786*1.026)</f>
        <v>5936.436</v>
      </c>
      <c r="G47" s="26">
        <v>38</v>
      </c>
      <c r="H47" s="26">
        <f>(28710*1.026)</f>
        <v>29456.46</v>
      </c>
      <c r="I47" s="26">
        <v>10</v>
      </c>
    </row>
    <row r="48" spans="2:9" ht="15.75">
      <c r="B48" s="12" t="s">
        <v>57</v>
      </c>
      <c r="C48" s="28"/>
      <c r="D48" s="28"/>
      <c r="E48" s="21"/>
      <c r="F48" s="21"/>
      <c r="G48" s="29"/>
      <c r="H48" s="23"/>
      <c r="I48" s="30"/>
    </row>
    <row r="49" spans="2:9" ht="15.75">
      <c r="B49" s="25" t="s">
        <v>51</v>
      </c>
      <c r="C49" s="25" t="s">
        <v>17</v>
      </c>
      <c r="D49" s="25">
        <v>30</v>
      </c>
      <c r="E49" s="32"/>
      <c r="F49" s="32"/>
      <c r="G49" s="33">
        <v>8</v>
      </c>
      <c r="H49" s="32"/>
      <c r="I49" s="33">
        <v>5</v>
      </c>
    </row>
    <row r="50" spans="2:9" ht="15.75">
      <c r="B50" s="25" t="s">
        <v>28</v>
      </c>
      <c r="C50" s="27" t="s">
        <v>43</v>
      </c>
      <c r="D50" s="25">
        <v>20</v>
      </c>
      <c r="E50" s="26"/>
      <c r="F50" s="26">
        <f>(1146*1.026)</f>
        <v>1175.796</v>
      </c>
      <c r="G50" s="26">
        <v>8</v>
      </c>
      <c r="H50" s="26">
        <f>(5786*1.026)</f>
        <v>5936.436</v>
      </c>
      <c r="I50" s="26">
        <v>5</v>
      </c>
    </row>
    <row r="51" spans="2:9" ht="15.75">
      <c r="B51" s="25" t="s">
        <v>28</v>
      </c>
      <c r="C51" s="27" t="s">
        <v>9</v>
      </c>
      <c r="D51" s="25">
        <v>110</v>
      </c>
      <c r="E51" s="26"/>
      <c r="F51" s="26">
        <f>(2838*1.026)</f>
        <v>2911.788</v>
      </c>
      <c r="G51" s="26">
        <v>38</v>
      </c>
      <c r="H51" s="26">
        <f>(14410*1.026)</f>
        <v>14784.66</v>
      </c>
      <c r="I51" s="26">
        <v>10</v>
      </c>
    </row>
    <row r="52" spans="2:9" ht="15.75">
      <c r="B52" s="12" t="s">
        <v>58</v>
      </c>
      <c r="C52" s="28"/>
      <c r="D52" s="28"/>
      <c r="E52" s="21"/>
      <c r="F52" s="21"/>
      <c r="G52" s="29"/>
      <c r="H52" s="23"/>
      <c r="I52" s="30"/>
    </row>
    <row r="53" spans="2:9" ht="15.75">
      <c r="B53" s="25" t="s">
        <v>67</v>
      </c>
      <c r="C53" s="25" t="s">
        <v>11</v>
      </c>
      <c r="D53" s="25">
        <v>30</v>
      </c>
      <c r="E53" s="26"/>
      <c r="F53" s="26"/>
      <c r="G53" s="26">
        <v>8</v>
      </c>
      <c r="H53" s="26"/>
      <c r="I53" s="26">
        <v>5</v>
      </c>
    </row>
    <row r="54" spans="2:9" ht="15.75">
      <c r="B54" s="25" t="s">
        <v>29</v>
      </c>
      <c r="C54" s="25" t="s">
        <v>11</v>
      </c>
      <c r="D54" s="25">
        <v>50</v>
      </c>
      <c r="E54" s="26"/>
      <c r="F54" s="26"/>
      <c r="G54" s="26">
        <v>29</v>
      </c>
      <c r="H54" s="26">
        <f>(14410*1.026)</f>
        <v>14784.66</v>
      </c>
      <c r="I54" s="26">
        <v>8</v>
      </c>
    </row>
    <row r="55" spans="2:9" ht="15.75">
      <c r="B55" s="12" t="s">
        <v>59</v>
      </c>
      <c r="C55" s="28"/>
      <c r="D55" s="28"/>
      <c r="E55" s="21"/>
      <c r="F55" s="21"/>
      <c r="G55" s="29"/>
      <c r="H55" s="23"/>
      <c r="I55" s="30"/>
    </row>
    <row r="56" spans="2:9" ht="15.75">
      <c r="B56" s="25" t="s">
        <v>41</v>
      </c>
      <c r="C56" s="27" t="s">
        <v>9</v>
      </c>
      <c r="D56" s="25">
        <v>100</v>
      </c>
      <c r="E56" s="26"/>
      <c r="F56" s="26">
        <f>(1146*1.026)</f>
        <v>1175.796</v>
      </c>
      <c r="G56" s="26">
        <v>38</v>
      </c>
      <c r="H56" s="26">
        <f>(5786*1.026)</f>
        <v>5936.436</v>
      </c>
      <c r="I56" s="26">
        <v>10</v>
      </c>
    </row>
    <row r="57" spans="2:9" ht="15.75">
      <c r="B57" s="12" t="s">
        <v>60</v>
      </c>
      <c r="C57" s="28"/>
      <c r="D57" s="28"/>
      <c r="E57" s="21"/>
      <c r="F57" s="21"/>
      <c r="G57" s="29"/>
      <c r="H57" s="23"/>
      <c r="I57" s="30"/>
    </row>
    <row r="58" spans="2:9" ht="15.75">
      <c r="B58" s="25" t="s">
        <v>30</v>
      </c>
      <c r="C58" s="25" t="s">
        <v>11</v>
      </c>
      <c r="D58" s="25">
        <v>15</v>
      </c>
      <c r="E58" s="21"/>
      <c r="F58" s="21"/>
      <c r="G58" s="33">
        <v>8</v>
      </c>
      <c r="H58" s="21"/>
      <c r="I58" s="33">
        <v>5</v>
      </c>
    </row>
    <row r="59" spans="2:9" ht="15.75">
      <c r="B59" s="25" t="s">
        <v>30</v>
      </c>
      <c r="C59" s="25" t="s">
        <v>17</v>
      </c>
      <c r="D59" s="25">
        <v>50</v>
      </c>
      <c r="E59" s="26"/>
      <c r="F59" s="26">
        <f>(1747*1.026)</f>
        <v>1792.422</v>
      </c>
      <c r="G59" s="26">
        <v>29</v>
      </c>
      <c r="H59" s="26">
        <f>(8624*1.026)</f>
        <v>8848.224</v>
      </c>
      <c r="I59" s="26">
        <v>8</v>
      </c>
    </row>
    <row r="60" spans="2:9" ht="15.75">
      <c r="B60" s="34" t="s">
        <v>61</v>
      </c>
      <c r="C60" s="35"/>
      <c r="D60" s="35"/>
      <c r="E60" s="32"/>
      <c r="F60" s="32"/>
      <c r="G60" s="58"/>
      <c r="H60" s="60"/>
      <c r="I60" s="59"/>
    </row>
    <row r="61" spans="2:9" ht="15.75">
      <c r="B61" s="25" t="s">
        <v>31</v>
      </c>
      <c r="C61" s="25" t="s">
        <v>11</v>
      </c>
      <c r="D61" s="25">
        <v>30</v>
      </c>
      <c r="E61" s="26"/>
      <c r="F61" s="26"/>
      <c r="G61" s="26">
        <v>8</v>
      </c>
      <c r="H61" s="26">
        <f>(14410*1.026)</f>
        <v>14784.66</v>
      </c>
      <c r="I61" s="26">
        <v>5</v>
      </c>
    </row>
    <row r="62" spans="2:9" ht="15.75">
      <c r="B62" s="25" t="s">
        <v>32</v>
      </c>
      <c r="C62" s="25" t="s">
        <v>11</v>
      </c>
      <c r="D62" s="25">
        <v>45</v>
      </c>
      <c r="E62" s="26"/>
      <c r="F62" s="26">
        <f>(1747*1.026)</f>
        <v>1792.422</v>
      </c>
      <c r="G62" s="26">
        <v>29</v>
      </c>
      <c r="H62" s="26">
        <f>(8624*1.026)</f>
        <v>8848.224</v>
      </c>
      <c r="I62" s="26">
        <v>8</v>
      </c>
    </row>
    <row r="63" spans="2:9" ht="15.75" hidden="1">
      <c r="B63" s="34" t="s">
        <v>62</v>
      </c>
      <c r="C63" s="35"/>
      <c r="D63" s="35"/>
      <c r="E63" s="32"/>
      <c r="F63" s="32"/>
      <c r="G63" s="58"/>
      <c r="H63" s="60"/>
      <c r="I63" s="59"/>
    </row>
    <row r="64" spans="2:9" ht="15.75" hidden="1">
      <c r="B64" s="25" t="s">
        <v>46</v>
      </c>
      <c r="C64" s="31" t="s">
        <v>11</v>
      </c>
      <c r="D64" s="31">
        <v>20</v>
      </c>
      <c r="E64" s="32"/>
      <c r="F64" s="32"/>
      <c r="G64" s="33">
        <v>8</v>
      </c>
      <c r="H64" s="32"/>
      <c r="I64" s="33">
        <v>5</v>
      </c>
    </row>
    <row r="65" spans="2:9" ht="15.75" hidden="1">
      <c r="B65" s="25" t="s">
        <v>33</v>
      </c>
      <c r="C65" s="25" t="s">
        <v>17</v>
      </c>
      <c r="D65" s="25">
        <v>50</v>
      </c>
      <c r="E65" s="26"/>
      <c r="F65" s="26"/>
      <c r="G65" s="26">
        <v>29</v>
      </c>
      <c r="H65" s="26">
        <f>(14410*1.026)</f>
        <v>14784.66</v>
      </c>
      <c r="I65" s="26">
        <v>8</v>
      </c>
    </row>
    <row r="66" spans="2:9" ht="15.75">
      <c r="B66" s="34" t="s">
        <v>62</v>
      </c>
      <c r="C66" s="35"/>
      <c r="D66" s="35"/>
      <c r="E66" s="32"/>
      <c r="F66" s="32"/>
      <c r="G66" s="32"/>
      <c r="H66" s="32"/>
      <c r="I66" s="33"/>
    </row>
    <row r="67" spans="2:9" ht="15.75">
      <c r="B67" s="25" t="s">
        <v>33</v>
      </c>
      <c r="C67" s="25" t="s">
        <v>17</v>
      </c>
      <c r="D67" s="25">
        <v>50</v>
      </c>
      <c r="E67" s="60"/>
      <c r="F67" s="57"/>
      <c r="G67" s="59">
        <v>29</v>
      </c>
      <c r="H67" s="60">
        <f>(8624*1.026)</f>
        <v>8848.224</v>
      </c>
      <c r="I67" s="59">
        <v>8</v>
      </c>
    </row>
    <row r="68" spans="2:9" ht="15.75">
      <c r="B68" s="67" t="s">
        <v>46</v>
      </c>
      <c r="C68" s="67" t="s">
        <v>17</v>
      </c>
      <c r="D68" s="67">
        <v>20</v>
      </c>
      <c r="E68" s="68"/>
      <c r="F68" s="61"/>
      <c r="G68" s="63">
        <v>8</v>
      </c>
      <c r="H68" s="68">
        <f>(8624*1.026)</f>
        <v>8848.224</v>
      </c>
      <c r="I68" s="63">
        <v>5</v>
      </c>
    </row>
    <row r="69" spans="2:9" ht="15.75" hidden="1">
      <c r="B69" s="25" t="s">
        <v>33</v>
      </c>
      <c r="C69" s="25" t="s">
        <v>11</v>
      </c>
      <c r="D69" s="64">
        <v>50</v>
      </c>
      <c r="E69" s="61"/>
      <c r="F69" s="61"/>
      <c r="G69" s="62">
        <v>29</v>
      </c>
      <c r="H69" s="61">
        <f>(14410*1.026)</f>
        <v>14784.66</v>
      </c>
      <c r="I69" s="63">
        <v>8</v>
      </c>
    </row>
    <row r="70" spans="2:9" ht="15.75">
      <c r="B70" s="51" t="s">
        <v>63</v>
      </c>
      <c r="C70" s="52"/>
      <c r="D70" s="52"/>
      <c r="E70" s="53"/>
      <c r="F70" s="53"/>
      <c r="G70" s="39"/>
      <c r="H70" s="54"/>
      <c r="I70" s="38"/>
    </row>
    <row r="71" spans="2:9" ht="15.75">
      <c r="B71" s="25" t="s">
        <v>34</v>
      </c>
      <c r="C71" s="27" t="s">
        <v>43</v>
      </c>
      <c r="D71" s="25">
        <v>80</v>
      </c>
      <c r="E71" s="26"/>
      <c r="F71" s="26"/>
      <c r="G71" s="26">
        <v>34</v>
      </c>
      <c r="H71" s="26"/>
      <c r="I71" s="26">
        <v>10</v>
      </c>
    </row>
    <row r="72" spans="2:9" ht="15.75" hidden="1">
      <c r="B72" s="25" t="s">
        <v>34</v>
      </c>
      <c r="C72" s="27" t="s">
        <v>43</v>
      </c>
      <c r="D72" s="25">
        <v>80</v>
      </c>
      <c r="E72" s="26"/>
      <c r="F72" s="26"/>
      <c r="G72" s="26">
        <v>34</v>
      </c>
      <c r="H72" s="26">
        <f>(25872*1.026)</f>
        <v>26544.672000000002</v>
      </c>
      <c r="I72" s="26">
        <v>10</v>
      </c>
    </row>
    <row r="73" spans="2:9" ht="15.75">
      <c r="B73" s="55" t="s">
        <v>34</v>
      </c>
      <c r="C73" s="66" t="s">
        <v>9</v>
      </c>
      <c r="D73" s="56">
        <v>150</v>
      </c>
      <c r="E73" s="57"/>
      <c r="F73" s="57"/>
      <c r="G73" s="58">
        <v>38</v>
      </c>
      <c r="H73" s="57">
        <f>(14410*1.026)</f>
        <v>14784.66</v>
      </c>
      <c r="I73" s="59">
        <v>10</v>
      </c>
    </row>
    <row r="74" spans="2:9" ht="15.75">
      <c r="B74" s="12" t="s">
        <v>64</v>
      </c>
      <c r="C74" s="28"/>
      <c r="D74" s="28"/>
      <c r="E74" s="21"/>
      <c r="F74" s="21"/>
      <c r="G74" s="21"/>
      <c r="H74" s="21"/>
      <c r="I74" s="65"/>
    </row>
    <row r="75" spans="2:9" ht="15.75">
      <c r="B75" s="25" t="s">
        <v>40</v>
      </c>
      <c r="C75" s="25" t="s">
        <v>17</v>
      </c>
      <c r="D75" s="25">
        <v>20</v>
      </c>
      <c r="E75" s="26"/>
      <c r="F75" s="26"/>
      <c r="G75" s="26">
        <v>8</v>
      </c>
      <c r="H75" s="26"/>
      <c r="I75" s="26">
        <v>5</v>
      </c>
    </row>
    <row r="76" spans="2:9" ht="15.75">
      <c r="B76" s="31" t="s">
        <v>35</v>
      </c>
      <c r="C76" s="40" t="s">
        <v>43</v>
      </c>
      <c r="D76" s="31">
        <v>50</v>
      </c>
      <c r="E76" s="26"/>
      <c r="F76" s="26">
        <f>(1747*1.026)</f>
        <v>1792.422</v>
      </c>
      <c r="G76" s="26">
        <v>15</v>
      </c>
      <c r="H76" s="26">
        <f>(8624*1.026)</f>
        <v>8848.224</v>
      </c>
      <c r="I76" s="26">
        <v>8</v>
      </c>
    </row>
    <row r="77" spans="2:9" ht="15.75">
      <c r="B77" s="31" t="s">
        <v>36</v>
      </c>
      <c r="C77" s="31" t="s">
        <v>11</v>
      </c>
      <c r="D77" s="31">
        <v>20</v>
      </c>
      <c r="E77" s="26"/>
      <c r="F77" s="26"/>
      <c r="G77" s="26">
        <v>8</v>
      </c>
      <c r="H77" s="26">
        <f>(8624*1.026)</f>
        <v>8848.224</v>
      </c>
      <c r="I77" s="26">
        <v>5</v>
      </c>
    </row>
    <row r="78" spans="2:9" ht="15.75">
      <c r="B78" s="31" t="s">
        <v>36</v>
      </c>
      <c r="C78" s="40" t="s">
        <v>9</v>
      </c>
      <c r="D78" s="31">
        <v>250</v>
      </c>
      <c r="E78" s="26"/>
      <c r="F78" s="26"/>
      <c r="G78" s="26">
        <v>38</v>
      </c>
      <c r="H78" s="26">
        <f>(51744*1.026)</f>
        <v>53089.344000000005</v>
      </c>
      <c r="I78" s="26">
        <v>10</v>
      </c>
    </row>
    <row r="79" spans="2:9" ht="15.75">
      <c r="B79" s="31" t="s">
        <v>50</v>
      </c>
      <c r="C79" s="31" t="s">
        <v>11</v>
      </c>
      <c r="D79" s="31">
        <v>15</v>
      </c>
      <c r="E79" s="26"/>
      <c r="F79" s="26"/>
      <c r="G79" s="26">
        <v>8</v>
      </c>
      <c r="H79" s="26"/>
      <c r="I79" s="26">
        <v>5</v>
      </c>
    </row>
    <row r="80" spans="2:9" ht="15.75">
      <c r="B80" s="31" t="s">
        <v>37</v>
      </c>
      <c r="C80" s="40" t="s">
        <v>43</v>
      </c>
      <c r="D80" s="31">
        <v>80</v>
      </c>
      <c r="E80" s="26"/>
      <c r="F80" s="26">
        <f>(2838*1.026)</f>
        <v>2911.788</v>
      </c>
      <c r="G80" s="26">
        <v>34</v>
      </c>
      <c r="H80" s="26">
        <f>(14410*1.026)</f>
        <v>14784.66</v>
      </c>
      <c r="I80" s="26">
        <v>10</v>
      </c>
    </row>
    <row r="81" spans="2:9" ht="15.75">
      <c r="B81" s="41" t="s">
        <v>65</v>
      </c>
      <c r="C81" s="42"/>
      <c r="D81" s="42"/>
      <c r="E81" s="21"/>
      <c r="F81" s="21"/>
      <c r="G81" s="29"/>
      <c r="H81" s="23"/>
      <c r="I81" s="30"/>
    </row>
    <row r="82" spans="2:9" ht="15.75">
      <c r="B82" s="31" t="s">
        <v>38</v>
      </c>
      <c r="C82" s="31" t="s">
        <v>11</v>
      </c>
      <c r="D82" s="31">
        <v>20</v>
      </c>
      <c r="E82" s="26"/>
      <c r="F82" s="26">
        <f>(1146*1.026)</f>
        <v>1175.796</v>
      </c>
      <c r="G82" s="26">
        <v>8</v>
      </c>
      <c r="H82" s="26">
        <f>(5786*1.026)</f>
        <v>5936.436</v>
      </c>
      <c r="I82" s="26">
        <v>5</v>
      </c>
    </row>
    <row r="83" spans="2:9" ht="15.75">
      <c r="B83" s="31" t="s">
        <v>39</v>
      </c>
      <c r="C83" s="31" t="s">
        <v>11</v>
      </c>
      <c r="D83" s="31">
        <v>15</v>
      </c>
      <c r="E83" s="26"/>
      <c r="F83" s="26">
        <f>(1146*1.026)</f>
        <v>1175.796</v>
      </c>
      <c r="G83" s="26">
        <v>8</v>
      </c>
      <c r="H83" s="26">
        <f>(5786*1.026)</f>
        <v>5936.436</v>
      </c>
      <c r="I83" s="26">
        <v>5</v>
      </c>
    </row>
    <row r="84" spans="2:9" ht="15.75">
      <c r="B84" s="31" t="s">
        <v>39</v>
      </c>
      <c r="C84" s="40" t="s">
        <v>43</v>
      </c>
      <c r="D84" s="31">
        <v>80</v>
      </c>
      <c r="E84" s="26"/>
      <c r="F84" s="26">
        <f>(2838*1.026)</f>
        <v>2911.788</v>
      </c>
      <c r="G84" s="26">
        <v>34</v>
      </c>
      <c r="H84" s="26">
        <f>(14410*1.026)</f>
        <v>14784.66</v>
      </c>
      <c r="I84" s="26">
        <v>10</v>
      </c>
    </row>
    <row r="85" spans="2:8" ht="12.75">
      <c r="B85" s="2"/>
      <c r="C85" s="2"/>
      <c r="D85" s="2"/>
      <c r="E85" s="3"/>
      <c r="F85" s="3"/>
      <c r="G85" s="4"/>
      <c r="H85" s="3"/>
    </row>
    <row r="86" spans="2:9" ht="12.75">
      <c r="B86" s="43" t="s">
        <v>52</v>
      </c>
      <c r="C86" s="44"/>
      <c r="D86" s="44"/>
      <c r="E86" s="44"/>
      <c r="F86" s="44"/>
      <c r="G86" s="45"/>
      <c r="H86" s="44"/>
      <c r="I86" s="46"/>
    </row>
    <row r="87" spans="2:9" ht="12.75">
      <c r="B87" s="43" t="s">
        <v>53</v>
      </c>
      <c r="C87" s="47"/>
      <c r="D87" s="47"/>
      <c r="E87" s="47"/>
      <c r="F87" s="47"/>
      <c r="G87" s="48"/>
      <c r="H87" s="49"/>
      <c r="I87" s="46"/>
    </row>
    <row r="88" ht="12.75">
      <c r="B88" s="5"/>
    </row>
  </sheetData>
  <sheetProtection/>
  <mergeCells count="3">
    <mergeCell ref="H5:I6"/>
    <mergeCell ref="E5:G6"/>
    <mergeCell ref="B1:I1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klaric</dc:creator>
  <cp:keywords/>
  <dc:description/>
  <cp:lastModifiedBy>Majda Turšič</cp:lastModifiedBy>
  <cp:lastPrinted>2014-05-15T09:18:08Z</cp:lastPrinted>
  <dcterms:created xsi:type="dcterms:W3CDTF">2007-05-09T08:35:26Z</dcterms:created>
  <dcterms:modified xsi:type="dcterms:W3CDTF">2019-03-22T12:12:21Z</dcterms:modified>
  <cp:category/>
  <cp:version/>
  <cp:contentType/>
  <cp:contentStatus/>
</cp:coreProperties>
</file>