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GTAPodatki\0-PROJEKTI\19_07_Natecaj-Bazen-Vevce\31_ODDANO ZA RAZPIS IZVAJALEC_5-8-2022\1_CD_RAZPIS\POPISI\7_ZAČASNA ZAŠČITA GRADBENE JAME\"/>
    </mc:Choice>
  </mc:AlternateContent>
  <xr:revisionPtr revIDLastSave="0" documentId="13_ncr:1_{11361179-5A53-4B1C-B424-BD9138D539B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REDRAČUN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o">#REF!</definedName>
    <definedName name="\p">#REF!</definedName>
    <definedName name="\q">#REF!</definedName>
    <definedName name="\s">#REF!</definedName>
    <definedName name="\v">#REF!</definedName>
    <definedName name="\w">#REF!</definedName>
    <definedName name="\x">#REF!</definedName>
    <definedName name="\y">#REF!</definedName>
    <definedName name="AA">#REF!</definedName>
    <definedName name="ARRANGE">#REF!</definedName>
    <definedName name="BRISI">#REF!</definedName>
    <definedName name="ccc">#REF!</definedName>
    <definedName name="CRTA">#REF!</definedName>
    <definedName name="DELCEK">#REF!</definedName>
    <definedName name="DESET">#REF!</definedName>
    <definedName name="DEVET">#REF!</definedName>
    <definedName name="DOC">#REF!</definedName>
    <definedName name="DODA">#REF!</definedName>
    <definedName name="DVANAJST">#REF!</definedName>
    <definedName name="ENAJST">#REF!</definedName>
    <definedName name="FFF">#REF!</definedName>
    <definedName name="FORM_SKR">#REF!</definedName>
    <definedName name="FORMAT">#REF!</definedName>
    <definedName name="FORMAT1">#REF!</definedName>
    <definedName name="ghkkjhjhj">#REF!</definedName>
    <definedName name="HHH">#REF!</definedName>
    <definedName name="HIDE">#REF!</definedName>
    <definedName name="IZPIS">#REF!</definedName>
    <definedName name="IZPIS_A">#REF!</definedName>
    <definedName name="KK">#REF!</definedName>
    <definedName name="KKK">#REF!</definedName>
    <definedName name="KKKK">#REF!</definedName>
    <definedName name="konec">#REF!</definedName>
    <definedName name="konecr">#REF!</definedName>
    <definedName name="LOAD">#REF!</definedName>
    <definedName name="MNOZI">#REF!</definedName>
    <definedName name="N_KONCNI">#REF!</definedName>
    <definedName name="N_OBJEKTOV">#REF!</definedName>
    <definedName name="N_TI">#REF!</definedName>
    <definedName name="NAPREJ">#REF!</definedName>
    <definedName name="NAZAJ">#REF!</definedName>
    <definedName name="NE_SHRANI">#REF!</definedName>
    <definedName name="NKRAT">#REF!</definedName>
    <definedName name="NKRAT_1">#REF!</definedName>
    <definedName name="OBJ">#REF!</definedName>
    <definedName name="okno">#REF!</definedName>
    <definedName name="OZKO">#REF!</definedName>
    <definedName name="OZKODOMA">#REF!</definedName>
    <definedName name="PET">#REF!</definedName>
    <definedName name="PISIA">#REF!</definedName>
    <definedName name="predracun">#REF!</definedName>
    <definedName name="SAMO_SHR">#REF!</definedName>
    <definedName name="SEDEM">#REF!</definedName>
    <definedName name="SEDEMNAJST">#REF!</definedName>
    <definedName name="SEST">#REF!</definedName>
    <definedName name="SESTNAJST">#REF!</definedName>
    <definedName name="SEZNAM">#REF!</definedName>
    <definedName name="SHRANI">#REF!</definedName>
    <definedName name="SIROKO">#REF!</definedName>
    <definedName name="SIROKO_D">#REF!</definedName>
    <definedName name="skupaj">#REF!</definedName>
    <definedName name="SSS">#REF!</definedName>
    <definedName name="STEV">#REF!</definedName>
    <definedName name="STEVILO">#REF!</definedName>
    <definedName name="STIRI">#REF!</definedName>
    <definedName name="STIRINAJST">#REF!</definedName>
    <definedName name="TRINAJST">#REF!</definedName>
    <definedName name="VNOS">#REF!</definedName>
    <definedName name="XX">#REF!</definedName>
    <definedName name="XXX">#REF!</definedName>
    <definedName name="zacetekr">#REF!</definedName>
    <definedName name="ZANKA">#REF!</definedName>
    <definedName name="ZANKA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31" i="7" l="1"/>
  <c r="L231" i="7" s="1"/>
  <c r="L239" i="7"/>
  <c r="L235" i="7"/>
  <c r="L226" i="7"/>
  <c r="L219" i="7"/>
  <c r="L213" i="7"/>
  <c r="L207" i="7"/>
  <c r="L200" i="7"/>
  <c r="G98" i="7"/>
  <c r="L66" i="7"/>
  <c r="L188" i="7"/>
  <c r="L184" i="7"/>
  <c r="G166" i="7"/>
  <c r="L135" i="7"/>
  <c r="G180" i="7"/>
  <c r="G125" i="7"/>
  <c r="L180" i="7" l="1"/>
  <c r="L166" i="7"/>
  <c r="L171" i="7"/>
  <c r="L175" i="7"/>
  <c r="G161" i="7"/>
  <c r="L153" i="7"/>
  <c r="L152" i="7"/>
  <c r="L146" i="7"/>
  <c r="L145" i="7"/>
  <c r="L125" i="7" l="1"/>
  <c r="L102" i="7"/>
  <c r="L98" i="7"/>
  <c r="L94" i="7"/>
  <c r="L90" i="7"/>
  <c r="L85" i="7"/>
  <c r="L79" i="7"/>
  <c r="L16" i="7"/>
  <c r="L23" i="7"/>
  <c r="L31" i="7"/>
  <c r="L37" i="7"/>
  <c r="L44" i="7"/>
  <c r="L53" i="7"/>
  <c r="L52" i="7"/>
  <c r="L59" i="7"/>
  <c r="L73" i="7"/>
  <c r="L106" i="7" l="1"/>
  <c r="L160" i="7"/>
  <c r="L118" i="7"/>
  <c r="L191" i="7" s="1"/>
  <c r="L161" i="7" l="1"/>
  <c r="L242" i="7" l="1"/>
  <c r="L109" i="7"/>
  <c r="L244" i="7" l="1"/>
  <c r="L245" i="7" l="1"/>
  <c r="L246" i="7" s="1"/>
</calcChain>
</file>

<file path=xl/sharedStrings.xml><?xml version="1.0" encoding="utf-8"?>
<sst xmlns="http://schemas.openxmlformats.org/spreadsheetml/2006/main" count="201" uniqueCount="116">
  <si>
    <t xml:space="preserve">  Opis dela      </t>
  </si>
  <si>
    <t xml:space="preserve">      Cena na</t>
  </si>
  <si>
    <t>/</t>
  </si>
  <si>
    <t>Enota mere</t>
  </si>
  <si>
    <t>Količina</t>
  </si>
  <si>
    <t xml:space="preserve">       en. mere</t>
  </si>
  <si>
    <t xml:space="preserve">         Znesek</t>
  </si>
  <si>
    <t>skupna dolžina:</t>
  </si>
  <si>
    <t>m2</t>
  </si>
  <si>
    <t>pavšal:</t>
  </si>
  <si>
    <t>pavšal</t>
  </si>
  <si>
    <t>Oznaka</t>
  </si>
  <si>
    <t>kg</t>
  </si>
  <si>
    <t>vrtanje, pripravo in vgradnjo armature RA S500 in betoniranje</t>
  </si>
  <si>
    <t>S500</t>
  </si>
  <si>
    <t>vsebuje premeščanje, vrtanje in injektiranje</t>
  </si>
  <si>
    <t>kom.</t>
  </si>
  <si>
    <t>skupna dolžina injektiranja:</t>
  </si>
  <si>
    <t>A</t>
  </si>
  <si>
    <t>B</t>
  </si>
  <si>
    <t xml:space="preserve">Izdelava  vertikalnega izravnalnega armiranega torkreta </t>
  </si>
  <si>
    <t xml:space="preserve">v debelini 5 do 15 cm, v mešalni postaji mešanica C 25/30,  MA  Q 196, </t>
  </si>
  <si>
    <t xml:space="preserve">Izdelava ab pilotov fi 500 s cevitvijo - vsebuje premeščanje, </t>
  </si>
  <si>
    <t xml:space="preserve">Odvoz izvrtanine na  stalno  deponijo </t>
  </si>
  <si>
    <t>m3</t>
  </si>
  <si>
    <t>površina</t>
  </si>
  <si>
    <t>Izsekavanje glav pilotov  in čiščenje</t>
  </si>
  <si>
    <t>Izsekavanje glav pilotov in jetov, čiščenje</t>
  </si>
  <si>
    <t>piloti kom.</t>
  </si>
  <si>
    <t>jeti kom.</t>
  </si>
  <si>
    <t>ZAČASNA VAROVALNA KONSTRUKCIJA SKUPAJ:</t>
  </si>
  <si>
    <t>DDV 22%</t>
  </si>
  <si>
    <t>PROJEKTANTSKA OCENA ZAČASNEGA VAROVANJA GRADBENE JAME</t>
  </si>
  <si>
    <t xml:space="preserve">ZAČASNA VAROVALNA KONSTRUKCIJA </t>
  </si>
  <si>
    <t xml:space="preserve">Pripravljalna dela - zakoličba jet grouting in uvrtanih pilotov ter </t>
  </si>
  <si>
    <t>vrtanje, pripravo in vgradnjo armature RA fi32, S500 in injektiranje</t>
  </si>
  <si>
    <t xml:space="preserve">kom. </t>
  </si>
  <si>
    <t xml:space="preserve">Izdelava jet-grouting pilotov fi 500 - vsebuje premeščanje, </t>
  </si>
  <si>
    <t>vrtanje, pripravo in vgradnjo armature RA fi20, S500 in injektiranje</t>
  </si>
  <si>
    <t>113</t>
  </si>
  <si>
    <t xml:space="preserve">Izdelava ab pilotov fi 800 s cevitvijo - vsebuje premeščanje, </t>
  </si>
  <si>
    <t>skupna dolžina slepega vrtanja:</t>
  </si>
  <si>
    <t>Izdelava tesnilnih jet-grouting pilotov fi 500 za bočno tesnenje - vsebuje</t>
  </si>
  <si>
    <t xml:space="preserve"> premeščanje,  vrtanje in injektiranje</t>
  </si>
  <si>
    <t>pritrdilne kljuke</t>
  </si>
  <si>
    <t>MA Q 196</t>
  </si>
  <si>
    <t xml:space="preserve">Izdelava  vezne grede 0,60/0,30 na vrhu jetov, beton C25/30,  </t>
  </si>
  <si>
    <t xml:space="preserve">Izdelava  vezne grede 0,55/0,30 na vrhu pilotov, beton C25/30,  </t>
  </si>
  <si>
    <t xml:space="preserve">armatura S 500, zasekano v jet grouting pilote 30cm, </t>
  </si>
  <si>
    <t>armatura S 500, greda zasekana v pilote 30cm,</t>
  </si>
  <si>
    <t xml:space="preserve">armatura S 500,greda  zasekana v pilote 30cm, </t>
  </si>
  <si>
    <t>Izsekavanje glav jetov  in čiščenje</t>
  </si>
  <si>
    <t xml:space="preserve">Pripravljalna dela - zakoličbaCFA pilotov fi 80 cm in tesnilnega jet grouting   </t>
  </si>
  <si>
    <t xml:space="preserve">tepiha  </t>
  </si>
  <si>
    <t xml:space="preserve">tesnilnih jetov glede na osnovno zakoličoi objekta, zavarovanje </t>
  </si>
  <si>
    <t>Prevoz stroja za izvajanje CFA pilotov</t>
  </si>
  <si>
    <t xml:space="preserve">Geodetski monitoring min. 4 profilov </t>
  </si>
  <si>
    <t>premeščanje, vrtanje, pripravo in vgradnjo armature RA S500 in betoniranje</t>
  </si>
  <si>
    <t>beton C 30/37</t>
  </si>
  <si>
    <t xml:space="preserve">Izdelava izvlečnih CFA ab pilotov fi 800 v območju garaže - vsebuje </t>
  </si>
  <si>
    <t>talno tesnenje:</t>
  </si>
  <si>
    <t>injektiranje</t>
  </si>
  <si>
    <t>m.</t>
  </si>
  <si>
    <t>injektiranje:</t>
  </si>
  <si>
    <t>slepo vrtanje *:</t>
  </si>
  <si>
    <t>slepo vrtanje* :</t>
  </si>
  <si>
    <t>kg.</t>
  </si>
  <si>
    <t>S500 *</t>
  </si>
  <si>
    <t>robno tesnenje</t>
  </si>
  <si>
    <t>poraba cementa:</t>
  </si>
  <si>
    <t>TALNO TESNENJE IN IZVLEČNI PILOTI</t>
  </si>
  <si>
    <t>ZAČASNA VAROVALNA KONSTRUKCIJA OSNOVA:</t>
  </si>
  <si>
    <t>poraba cemente 200 do 250 kg/m1</t>
  </si>
  <si>
    <t>minimalna poraba cemena 250 kg</t>
  </si>
  <si>
    <t xml:space="preserve">Izdelava izvlečnih CFA ab pilotov fi 800 v območju bazena - vsebuje </t>
  </si>
  <si>
    <t>skupna dolžina*:</t>
  </si>
  <si>
    <t>*….obvezna prilagoditev količin glede na dejansko koto delovnega platoja</t>
  </si>
  <si>
    <t xml:space="preserve">*….obvezna prilagoditev količin slepega vrtanja glede na dejansko koto </t>
  </si>
  <si>
    <t>delovnega platoja</t>
  </si>
  <si>
    <t>minimalna poraba cemena 270 do 300 kg</t>
  </si>
  <si>
    <t>faktor razrahljivosti 1,25</t>
  </si>
  <si>
    <t>Prikrojevanje armature CFA pilotov na stiku s tesnilno ploščo/</t>
  </si>
  <si>
    <t xml:space="preserve">Odvoz izvrtanine, drobirja betona in izsekane jet strukture na  stalno  deponijo </t>
  </si>
  <si>
    <t>ocena ur min. 4 črpalk</t>
  </si>
  <si>
    <t>C</t>
  </si>
  <si>
    <t xml:space="preserve">Črpanje vode iz dna gradbene jame v času izvedbe temeljne konstrukcije </t>
  </si>
  <si>
    <t>objekta</t>
  </si>
  <si>
    <t>Ljubljana, januar 2022</t>
  </si>
  <si>
    <t>Pooblaščeni inženir: Andreja KOVAČIČ, univ.dipl.inž.gradb.</t>
  </si>
  <si>
    <t>konstrukcijo bazena in ravnanje stika</t>
  </si>
  <si>
    <t>s pritrditvijo mrež v pilote in pripravo površin</t>
  </si>
  <si>
    <t xml:space="preserve">Izdelava  vezne grede 0,85/0,30 na vrhu pilotov, beton C25/30,  </t>
  </si>
  <si>
    <t>Prevoz strojev in opreme za izvajanje jetov, pilotov in  torkreta</t>
  </si>
  <si>
    <t>minimalna poraba cementa 270 do 300 kg</t>
  </si>
  <si>
    <t>*….izvajalec določi pribitek zaradi večje porabe betona</t>
  </si>
  <si>
    <t>Dinamični preiskus nosilnosti CFA pilotov</t>
  </si>
  <si>
    <t>-</t>
  </si>
  <si>
    <t xml:space="preserve">V popisu ni upoštevano: </t>
  </si>
  <si>
    <t>rušitvena dela in izkopi</t>
  </si>
  <si>
    <t>tesnilna plošča v območju garaže, ki je obdelana v Načrtu gradbenih konstrukcij</t>
  </si>
  <si>
    <t>minimalna poraba cementa 300 kg/m1:</t>
  </si>
  <si>
    <t>Izdelava jet-grouting pilotov fi 60 cm za talno tesnenje gradbene jame</t>
  </si>
  <si>
    <t>Preiskus zveznosti CFA pilotov</t>
  </si>
  <si>
    <t>459</t>
  </si>
  <si>
    <t>81</t>
  </si>
  <si>
    <t xml:space="preserve">Izdelava  poševnega armiranega torkreta debeline 10 cm, v mešalni postaji </t>
  </si>
  <si>
    <t xml:space="preserve">mešanica C 25/30,  MA  Q 196, s pritrditvijo mrež v zemljino </t>
  </si>
  <si>
    <t>ZAČASNA VAROVALNA KONSTRUKCIJA-  PODPORNI ZID 3</t>
  </si>
  <si>
    <t xml:space="preserve">Pripravljalna dela - zakoličba jet grouting in uvrtanih pilotov glede na  </t>
  </si>
  <si>
    <t xml:space="preserve">osnovno zakoličoi objekta, zavarovanje </t>
  </si>
  <si>
    <t>poraba cemente 200 do 220 kg/m1</t>
  </si>
  <si>
    <t>18</t>
  </si>
  <si>
    <t>A+B+C</t>
  </si>
  <si>
    <t>ZAČASNA VAROVALNA KONSTRUKCIJA - PODPORNI ZID 3 SKUPAJ:</t>
  </si>
  <si>
    <t>upoštevano v A</t>
  </si>
  <si>
    <t xml:space="preserve">Geodetski monitoring min. 3 profilov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</si>
</sst>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#,##0.00\ [$€-1];[Red]\-#,##0.00\ [$€-1]"/>
    <numFmt numFmtId="166" formatCode="#,##0.00_ ;[Red]\-#,##0.00\ "/>
  </numFmts>
  <fonts count="11" x14ac:knownFonts="1">
    <font>
      <sz val="10"/>
      <name val="Arial"/>
      <charset val="238"/>
    </font>
    <font>
      <sz val="12"/>
      <name val="Courier"/>
      <family val="3"/>
    </font>
    <font>
      <sz val="9"/>
      <name val="Arial CE"/>
      <family val="2"/>
      <charset val="238"/>
    </font>
    <font>
      <sz val="14"/>
      <color indexed="9"/>
      <name val="Arial CE"/>
      <family val="2"/>
      <charset val="238"/>
    </font>
    <font>
      <sz val="14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Courier"/>
      <family val="3"/>
    </font>
    <font>
      <sz val="9"/>
      <color rgb="FFFF000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3">
    <xf numFmtId="0" fontId="0" fillId="0" borderId="0" xfId="0"/>
    <xf numFmtId="0" fontId="2" fillId="0" borderId="0" xfId="1" applyFont="1" applyAlignment="1" applyProtection="1">
      <alignment horizontal="left" vertical="center"/>
      <protection locked="0"/>
    </xf>
    <xf numFmtId="0" fontId="2" fillId="0" borderId="8" xfId="1" applyFont="1" applyBorder="1" applyAlignment="1" applyProtection="1">
      <alignment horizontal="left" vertical="center"/>
      <protection locked="0"/>
    </xf>
    <xf numFmtId="0" fontId="2" fillId="0" borderId="0" xfId="1" applyFont="1" applyProtection="1"/>
    <xf numFmtId="164" fontId="7" fillId="0" borderId="5" xfId="1" applyNumberFormat="1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164" fontId="7" fillId="0" borderId="0" xfId="1" applyNumberFormat="1" applyFont="1" applyAlignment="1" applyProtection="1">
      <alignment horizontal="left" vertical="center"/>
    </xf>
    <xf numFmtId="164" fontId="2" fillId="0" borderId="5" xfId="1" applyNumberFormat="1" applyFont="1" applyBorder="1" applyAlignment="1" applyProtection="1">
      <alignment horizontal="center" vertical="center"/>
    </xf>
    <xf numFmtId="164" fontId="2" fillId="0" borderId="20" xfId="1" applyNumberFormat="1" applyFont="1" applyBorder="1" applyAlignment="1" applyProtection="1">
      <alignment horizontal="center" vertical="center"/>
    </xf>
    <xf numFmtId="0" fontId="3" fillId="0" borderId="1" xfId="1" applyFont="1" applyBorder="1" applyAlignment="1" applyProtection="1">
      <alignment vertical="center"/>
    </xf>
    <xf numFmtId="0" fontId="2" fillId="0" borderId="2" xfId="1" applyFont="1" applyBorder="1" applyAlignment="1" applyProtection="1">
      <alignment vertical="center"/>
    </xf>
    <xf numFmtId="49" fontId="2" fillId="0" borderId="2" xfId="1" applyNumberFormat="1" applyFont="1" applyBorder="1" applyAlignment="1" applyProtection="1">
      <alignment horizontal="right"/>
    </xf>
    <xf numFmtId="4" fontId="2" fillId="0" borderId="2" xfId="1" applyNumberFormat="1" applyFont="1" applyBorder="1" applyProtection="1"/>
    <xf numFmtId="0" fontId="4" fillId="0" borderId="3" xfId="1" applyFont="1" applyBorder="1" applyProtection="1"/>
    <xf numFmtId="0" fontId="2" fillId="0" borderId="1" xfId="1" applyFont="1" applyBorder="1" applyAlignment="1" applyProtection="1">
      <alignment horizontal="left" vertical="center"/>
    </xf>
    <xf numFmtId="0" fontId="2" fillId="0" borderId="3" xfId="1" applyFont="1" applyBorder="1" applyAlignment="1" applyProtection="1">
      <alignment vertical="center"/>
    </xf>
    <xf numFmtId="0" fontId="2" fillId="0" borderId="1" xfId="1" applyFont="1" applyBorder="1" applyAlignment="1" applyProtection="1">
      <alignment vertical="center"/>
    </xf>
    <xf numFmtId="2" fontId="2" fillId="0" borderId="3" xfId="1" applyNumberFormat="1" applyFont="1" applyBorder="1" applyAlignment="1" applyProtection="1">
      <alignment vertical="center"/>
    </xf>
    <xf numFmtId="164" fontId="2" fillId="0" borderId="21" xfId="1" applyNumberFormat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vertical="center"/>
    </xf>
    <xf numFmtId="0" fontId="2" fillId="0" borderId="5" xfId="1" quotePrefix="1" applyFont="1" applyBorder="1" applyAlignment="1" applyProtection="1">
      <alignment horizontal="right" vertical="center"/>
    </xf>
    <xf numFmtId="0" fontId="2" fillId="0" borderId="5" xfId="1" applyFont="1" applyBorder="1" applyAlignment="1" applyProtection="1">
      <alignment vertical="center"/>
    </xf>
    <xf numFmtId="49" fontId="2" fillId="0" borderId="5" xfId="1" applyNumberFormat="1" applyFont="1" applyBorder="1" applyAlignment="1" applyProtection="1">
      <alignment horizontal="right"/>
    </xf>
    <xf numFmtId="4" fontId="2" fillId="0" borderId="5" xfId="1" applyNumberFormat="1" applyFont="1" applyBorder="1" applyAlignment="1" applyProtection="1">
      <alignment horizontal="center"/>
    </xf>
    <xf numFmtId="0" fontId="4" fillId="0" borderId="6" xfId="1" applyFont="1" applyBorder="1" applyProtection="1"/>
    <xf numFmtId="0" fontId="2" fillId="0" borderId="4" xfId="1" applyFont="1" applyBorder="1" applyAlignment="1" applyProtection="1">
      <alignment horizontal="left" vertical="center"/>
    </xf>
    <xf numFmtId="0" fontId="2" fillId="0" borderId="6" xfId="1" applyFont="1" applyBorder="1" applyAlignment="1" applyProtection="1">
      <alignment vertical="center"/>
    </xf>
    <xf numFmtId="2" fontId="2" fillId="0" borderId="6" xfId="1" applyNumberFormat="1" applyFont="1" applyBorder="1" applyAlignment="1" applyProtection="1">
      <alignment vertical="center"/>
    </xf>
    <xf numFmtId="164" fontId="2" fillId="0" borderId="17" xfId="1" applyNumberFormat="1" applyFont="1" applyBorder="1" applyAlignment="1" applyProtection="1">
      <alignment horizontal="center" vertical="center"/>
    </xf>
    <xf numFmtId="0" fontId="2" fillId="0" borderId="0" xfId="1" applyFont="1" applyAlignment="1" applyProtection="1">
      <alignment vertical="center"/>
    </xf>
    <xf numFmtId="0" fontId="2" fillId="0" borderId="0" xfId="1" quotePrefix="1" applyFont="1" applyAlignment="1" applyProtection="1">
      <alignment horizontal="right" vertical="center"/>
    </xf>
    <xf numFmtId="49" fontId="2" fillId="0" borderId="0" xfId="1" applyNumberFormat="1" applyFont="1" applyAlignment="1" applyProtection="1">
      <alignment horizontal="right"/>
    </xf>
    <xf numFmtId="4" fontId="2" fillId="0" borderId="0" xfId="1" applyNumberFormat="1" applyFont="1" applyAlignment="1" applyProtection="1">
      <alignment horizontal="center"/>
    </xf>
    <xf numFmtId="0" fontId="4" fillId="0" borderId="18" xfId="1" applyFont="1" applyBorder="1" applyProtection="1"/>
    <xf numFmtId="0" fontId="2" fillId="0" borderId="0" xfId="1" applyFont="1" applyAlignment="1" applyProtection="1">
      <alignment horizontal="left" vertical="center"/>
    </xf>
    <xf numFmtId="0" fontId="2" fillId="0" borderId="18" xfId="1" applyFont="1" applyBorder="1" applyAlignment="1" applyProtection="1">
      <alignment vertical="center"/>
    </xf>
    <xf numFmtId="2" fontId="2" fillId="0" borderId="18" xfId="1" applyNumberFormat="1" applyFont="1" applyBorder="1" applyAlignment="1" applyProtection="1">
      <alignment vertical="center"/>
    </xf>
    <xf numFmtId="164" fontId="2" fillId="0" borderId="7" xfId="1" applyNumberFormat="1" applyFont="1" applyBorder="1" applyAlignment="1" applyProtection="1">
      <alignment horizontal="center" vertical="center"/>
    </xf>
    <xf numFmtId="0" fontId="4" fillId="0" borderId="9" xfId="1" applyFont="1" applyBorder="1" applyProtection="1"/>
    <xf numFmtId="0" fontId="2" fillId="0" borderId="9" xfId="1" applyFont="1" applyBorder="1" applyAlignment="1" applyProtection="1">
      <alignment vertical="center"/>
    </xf>
    <xf numFmtId="2" fontId="2" fillId="0" borderId="9" xfId="1" applyNumberFormat="1" applyFont="1" applyBorder="1" applyAlignment="1" applyProtection="1">
      <alignment vertical="center"/>
    </xf>
    <xf numFmtId="0" fontId="6" fillId="0" borderId="7" xfId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0" fontId="9" fillId="0" borderId="0" xfId="1" applyFont="1" applyAlignment="1" applyProtection="1">
      <alignment vertical="center"/>
    </xf>
    <xf numFmtId="4" fontId="2" fillId="0" borderId="0" xfId="1" applyNumberFormat="1" applyFont="1" applyProtection="1"/>
    <xf numFmtId="0" fontId="2" fillId="0" borderId="8" xfId="1" applyFont="1" applyBorder="1" applyProtection="1"/>
    <xf numFmtId="0" fontId="2" fillId="0" borderId="9" xfId="1" applyFont="1" applyBorder="1" applyProtection="1"/>
    <xf numFmtId="165" fontId="2" fillId="0" borderId="9" xfId="1" applyNumberFormat="1" applyFont="1" applyBorder="1" applyProtection="1"/>
    <xf numFmtId="165" fontId="2" fillId="0" borderId="8" xfId="1" applyNumberFormat="1" applyFont="1" applyBorder="1" applyProtection="1"/>
    <xf numFmtId="165" fontId="2" fillId="0" borderId="0" xfId="1" applyNumberFormat="1" applyFont="1" applyProtection="1"/>
    <xf numFmtId="49" fontId="2" fillId="0" borderId="0" xfId="1" applyNumberFormat="1" applyFont="1" applyAlignment="1" applyProtection="1">
      <alignment horizontal="left"/>
    </xf>
    <xf numFmtId="2" fontId="2" fillId="0" borderId="0" xfId="1" applyNumberFormat="1" applyFont="1" applyAlignment="1" applyProtection="1">
      <alignment horizontal="right"/>
    </xf>
    <xf numFmtId="164" fontId="2" fillId="0" borderId="8" xfId="1" applyNumberFormat="1" applyFont="1" applyBorder="1" applyAlignment="1" applyProtection="1">
      <alignment horizontal="center" vertical="center"/>
    </xf>
    <xf numFmtId="0" fontId="2" fillId="0" borderId="7" xfId="1" applyFont="1" applyBorder="1" applyProtection="1"/>
    <xf numFmtId="2" fontId="2" fillId="0" borderId="0" xfId="1" applyNumberFormat="1" applyFont="1" applyProtection="1"/>
    <xf numFmtId="0" fontId="6" fillId="0" borderId="0" xfId="1" applyFont="1" applyAlignment="1" applyProtection="1">
      <alignment vertical="center"/>
    </xf>
    <xf numFmtId="0" fontId="3" fillId="0" borderId="0" xfId="1" applyFont="1" applyProtection="1"/>
    <xf numFmtId="164" fontId="2" fillId="0" borderId="13" xfId="1" applyNumberFormat="1" applyFont="1" applyBorder="1" applyAlignment="1" applyProtection="1">
      <alignment horizontal="center" vertical="center"/>
    </xf>
    <xf numFmtId="0" fontId="2" fillId="0" borderId="14" xfId="1" applyFont="1" applyBorder="1" applyProtection="1"/>
    <xf numFmtId="0" fontId="2" fillId="0" borderId="14" xfId="1" applyFont="1" applyBorder="1" applyAlignment="1" applyProtection="1">
      <alignment vertical="center"/>
    </xf>
    <xf numFmtId="0" fontId="2" fillId="0" borderId="14" xfId="1" quotePrefix="1" applyFont="1" applyBorder="1" applyProtection="1"/>
    <xf numFmtId="49" fontId="2" fillId="0" borderId="14" xfId="1" applyNumberFormat="1" applyFont="1" applyBorder="1" applyAlignment="1" applyProtection="1">
      <alignment horizontal="right"/>
    </xf>
    <xf numFmtId="4" fontId="2" fillId="0" borderId="14" xfId="1" applyNumberFormat="1" applyFont="1" applyBorder="1" applyProtection="1"/>
    <xf numFmtId="0" fontId="2" fillId="0" borderId="15" xfId="1" applyFont="1" applyBorder="1" applyProtection="1"/>
    <xf numFmtId="0" fontId="2" fillId="0" borderId="16" xfId="1" applyFont="1" applyBorder="1" applyProtection="1"/>
    <xf numFmtId="165" fontId="2" fillId="0" borderId="15" xfId="1" applyNumberFormat="1" applyFont="1" applyBorder="1" applyProtection="1"/>
    <xf numFmtId="0" fontId="6" fillId="0" borderId="10" xfId="1" applyFont="1" applyBorder="1" applyAlignment="1" applyProtection="1">
      <alignment horizontal="center"/>
    </xf>
    <xf numFmtId="0" fontId="2" fillId="0" borderId="11" xfId="1" applyFont="1" applyBorder="1" applyAlignment="1" applyProtection="1">
      <alignment vertical="center"/>
    </xf>
    <xf numFmtId="0" fontId="6" fillId="0" borderId="11" xfId="1" applyFont="1" applyBorder="1" applyAlignment="1" applyProtection="1">
      <alignment horizontal="left"/>
    </xf>
    <xf numFmtId="49" fontId="2" fillId="0" borderId="11" xfId="1" applyNumberFormat="1" applyFont="1" applyBorder="1" applyAlignment="1" applyProtection="1">
      <alignment horizontal="right"/>
    </xf>
    <xf numFmtId="4" fontId="2" fillId="0" borderId="11" xfId="1" applyNumberFormat="1" applyFont="1" applyBorder="1" applyProtection="1"/>
    <xf numFmtId="0" fontId="2" fillId="0" borderId="11" xfId="1" applyFont="1" applyBorder="1" applyProtection="1"/>
    <xf numFmtId="0" fontId="2" fillId="0" borderId="12" xfId="1" applyFont="1" applyBorder="1" applyProtection="1"/>
    <xf numFmtId="0" fontId="2" fillId="0" borderId="19" xfId="1" applyFont="1" applyBorder="1" applyProtection="1"/>
    <xf numFmtId="165" fontId="6" fillId="0" borderId="12" xfId="1" applyNumberFormat="1" applyFont="1" applyBorder="1" applyProtection="1"/>
    <xf numFmtId="165" fontId="6" fillId="0" borderId="9" xfId="1" applyNumberFormat="1" applyFont="1" applyBorder="1" applyProtection="1"/>
    <xf numFmtId="0" fontId="2" fillId="0" borderId="0" xfId="1" quotePrefix="1" applyFont="1" applyProtection="1"/>
    <xf numFmtId="0" fontId="10" fillId="0" borderId="0" xfId="1" applyFont="1" applyAlignment="1" applyProtection="1">
      <alignment vertical="center"/>
    </xf>
    <xf numFmtId="164" fontId="2" fillId="0" borderId="0" xfId="1" applyNumberFormat="1" applyFont="1" applyAlignment="1" applyProtection="1">
      <alignment horizontal="center" vertical="center"/>
    </xf>
    <xf numFmtId="0" fontId="10" fillId="0" borderId="0" xfId="1" applyFont="1" applyProtection="1"/>
    <xf numFmtId="164" fontId="2" fillId="0" borderId="22" xfId="1" applyNumberFormat="1" applyFont="1" applyBorder="1" applyAlignment="1" applyProtection="1">
      <alignment horizontal="center" vertical="center"/>
    </xf>
    <xf numFmtId="0" fontId="2" fillId="0" borderId="22" xfId="1" applyFont="1" applyBorder="1" applyAlignment="1" applyProtection="1">
      <alignment vertical="center"/>
    </xf>
    <xf numFmtId="0" fontId="2" fillId="0" borderId="22" xfId="1" applyFont="1" applyBorder="1" applyProtection="1"/>
    <xf numFmtId="0" fontId="6" fillId="0" borderId="8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vertical="center"/>
    </xf>
    <xf numFmtId="0" fontId="4" fillId="0" borderId="0" xfId="1" applyFont="1" applyProtection="1"/>
    <xf numFmtId="0" fontId="2" fillId="0" borderId="8" xfId="1" applyFont="1" applyBorder="1" applyAlignment="1" applyProtection="1">
      <alignment horizontal="left" vertical="center"/>
    </xf>
    <xf numFmtId="2" fontId="2" fillId="0" borderId="0" xfId="1" applyNumberFormat="1" applyFont="1" applyAlignment="1" applyProtection="1">
      <alignment vertical="center"/>
    </xf>
    <xf numFmtId="49" fontId="6" fillId="0" borderId="8" xfId="1" applyNumberFormat="1" applyFont="1" applyBorder="1" applyAlignment="1" applyProtection="1">
      <alignment horizontal="right"/>
    </xf>
    <xf numFmtId="49" fontId="6" fillId="0" borderId="0" xfId="1" applyNumberFormat="1" applyFont="1" applyAlignment="1" applyProtection="1">
      <alignment horizontal="right"/>
    </xf>
    <xf numFmtId="49" fontId="6" fillId="0" borderId="0" xfId="1" applyNumberFormat="1" applyFont="1" applyProtection="1"/>
    <xf numFmtId="0" fontId="5" fillId="0" borderId="0" xfId="1" applyFont="1" applyProtection="1"/>
    <xf numFmtId="0" fontId="2" fillId="0" borderId="0" xfId="1" applyFont="1" applyAlignment="1" applyProtection="1">
      <alignment horizontal="right"/>
    </xf>
    <xf numFmtId="0" fontId="2" fillId="0" borderId="8" xfId="1" applyFont="1" applyBorder="1" applyProtection="1">
      <protection locked="0"/>
    </xf>
    <xf numFmtId="165" fontId="2" fillId="0" borderId="8" xfId="1" applyNumberFormat="1" applyFont="1" applyBorder="1" applyProtection="1">
      <protection locked="0"/>
    </xf>
    <xf numFmtId="165" fontId="2" fillId="0" borderId="8" xfId="1" applyNumberFormat="1" applyFont="1" applyBorder="1" applyAlignment="1" applyProtection="1">
      <alignment horizontal="right"/>
      <protection locked="0"/>
    </xf>
    <xf numFmtId="0" fontId="2" fillId="0" borderId="0" xfId="1" applyFont="1" applyProtection="1">
      <protection locked="0"/>
    </xf>
    <xf numFmtId="166" fontId="2" fillId="0" borderId="8" xfId="1" applyNumberFormat="1" applyFont="1" applyBorder="1" applyProtection="1">
      <protection locked="0"/>
    </xf>
    <xf numFmtId="165" fontId="2" fillId="0" borderId="16" xfId="1" applyNumberFormat="1" applyFont="1" applyBorder="1" applyProtection="1">
      <protection locked="0"/>
    </xf>
    <xf numFmtId="165" fontId="2" fillId="0" borderId="19" xfId="1" applyNumberFormat="1" applyFont="1" applyBorder="1" applyProtection="1">
      <protection locked="0"/>
    </xf>
    <xf numFmtId="165" fontId="2" fillId="0" borderId="0" xfId="1" applyNumberFormat="1" applyFont="1" applyProtection="1">
      <protection locked="0"/>
    </xf>
    <xf numFmtId="0" fontId="2" fillId="0" borderId="22" xfId="1" applyFont="1" applyBorder="1" applyProtection="1">
      <protection locked="0"/>
    </xf>
  </cellXfs>
  <cellStyles count="2">
    <cellStyle name="Navadno" xfId="0" builtinId="0"/>
    <cellStyle name="Navadno_Popis" xfId="1" xr:uid="{00000000-0005-0000-0000-00000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X1866"/>
  <sheetViews>
    <sheetView tabSelected="1" topLeftCell="A195" zoomScale="85" zoomScaleNormal="85" workbookViewId="0">
      <selection activeCell="P225" sqref="P225"/>
    </sheetView>
  </sheetViews>
  <sheetFormatPr defaultColWidth="12.28515625" defaultRowHeight="12" x14ac:dyDescent="0.2"/>
  <cols>
    <col min="1" max="1" width="1.140625" style="3" customWidth="1"/>
    <col min="2" max="2" width="8.42578125" style="3" customWidth="1"/>
    <col min="3" max="4" width="2" style="3" customWidth="1"/>
    <col min="5" max="5" width="21.7109375" style="3" customWidth="1"/>
    <col min="6" max="6" width="12.28515625" style="3"/>
    <col min="7" max="7" width="11.7109375" style="3" customWidth="1"/>
    <col min="8" max="8" width="8.5703125" style="3" customWidth="1"/>
    <col min="9" max="9" width="12.28515625" style="3"/>
    <col min="10" max="10" width="2" style="3" customWidth="1"/>
    <col min="11" max="11" width="1.5703125" style="3" customWidth="1"/>
    <col min="12" max="12" width="13.7109375" style="3" customWidth="1"/>
    <col min="13" max="13" width="1" style="3" customWidth="1"/>
    <col min="14" max="14" width="15.140625" style="3" customWidth="1"/>
    <col min="15" max="15" width="2" style="3" customWidth="1"/>
    <col min="16" max="16" width="63.7109375" style="3" customWidth="1"/>
    <col min="17" max="17" width="12.28515625" style="3"/>
    <col min="18" max="18" width="2" style="3" customWidth="1"/>
    <col min="19" max="19" width="63.7109375" style="3" customWidth="1"/>
    <col min="20" max="20" width="12.28515625" style="3"/>
    <col min="21" max="21" width="2" style="3" customWidth="1"/>
    <col min="22" max="22" width="63.7109375" style="3" customWidth="1"/>
    <col min="23" max="23" width="12.28515625" style="3"/>
    <col min="24" max="24" width="2" style="3" customWidth="1"/>
    <col min="25" max="25" width="63.7109375" style="3" customWidth="1"/>
    <col min="26" max="26" width="12.28515625" style="3"/>
    <col min="27" max="27" width="2" style="3" customWidth="1"/>
    <col min="28" max="28" width="63.7109375" style="3" customWidth="1"/>
    <col min="29" max="29" width="12.28515625" style="3"/>
    <col min="30" max="30" width="2" style="3" customWidth="1"/>
    <col min="31" max="31" width="63.7109375" style="3" customWidth="1"/>
    <col min="32" max="32" width="12.28515625" style="3"/>
    <col min="33" max="33" width="2" style="3" customWidth="1"/>
    <col min="34" max="34" width="63.7109375" style="3" customWidth="1"/>
    <col min="35" max="35" width="12.28515625" style="3"/>
    <col min="36" max="36" width="2" style="3" customWidth="1"/>
    <col min="37" max="37" width="63.7109375" style="3" customWidth="1"/>
    <col min="38" max="38" width="12.28515625" style="3"/>
    <col min="39" max="39" width="2" style="3" customWidth="1"/>
    <col min="40" max="40" width="63.7109375" style="3" customWidth="1"/>
    <col min="41" max="41" width="12.28515625" style="3"/>
    <col min="42" max="42" width="2" style="3" customWidth="1"/>
    <col min="43" max="43" width="63.7109375" style="3" customWidth="1"/>
    <col min="44" max="44" width="12.28515625" style="3"/>
    <col min="45" max="45" width="2" style="3" customWidth="1"/>
    <col min="46" max="46" width="63.7109375" style="3" customWidth="1"/>
    <col min="47" max="47" width="12.28515625" style="3"/>
    <col min="48" max="48" width="2" style="3" customWidth="1"/>
    <col min="49" max="49" width="63.7109375" style="3" customWidth="1"/>
    <col min="50" max="50" width="12.28515625" style="3"/>
    <col min="51" max="51" width="2" style="3" customWidth="1"/>
    <col min="52" max="52" width="63.7109375" style="3" customWidth="1"/>
    <col min="53" max="53" width="12.28515625" style="3"/>
    <col min="54" max="54" width="2" style="3" customWidth="1"/>
    <col min="55" max="55" width="63.7109375" style="3" customWidth="1"/>
    <col min="56" max="56" width="12.28515625" style="3"/>
    <col min="57" max="57" width="2" style="3" customWidth="1"/>
    <col min="58" max="58" width="63.7109375" style="3" customWidth="1"/>
    <col min="59" max="59" width="12.28515625" style="3"/>
    <col min="60" max="60" width="2" style="3" customWidth="1"/>
    <col min="61" max="61" width="63.7109375" style="3" customWidth="1"/>
    <col min="62" max="62" width="12.28515625" style="3"/>
    <col min="63" max="63" width="2" style="3" customWidth="1"/>
    <col min="64" max="64" width="63.7109375" style="3" customWidth="1"/>
    <col min="65" max="65" width="12.28515625" style="3"/>
    <col min="66" max="66" width="2" style="3" customWidth="1"/>
    <col min="67" max="67" width="63.7109375" style="3" customWidth="1"/>
    <col min="68" max="68" width="12.28515625" style="3"/>
    <col min="69" max="69" width="2" style="3" customWidth="1"/>
    <col min="70" max="95" width="12.28515625" style="3"/>
    <col min="96" max="96" width="2" style="3" customWidth="1"/>
    <col min="97" max="97" width="63.7109375" style="3" customWidth="1"/>
    <col min="98" max="98" width="12.28515625" style="3"/>
    <col min="99" max="99" width="2" style="3" customWidth="1"/>
    <col min="100" max="100" width="63.7109375" style="3" customWidth="1"/>
    <col min="101" max="101" width="12.28515625" style="3"/>
    <col min="102" max="102" width="2" style="3" customWidth="1"/>
    <col min="103" max="103" width="63.7109375" style="3" customWidth="1"/>
    <col min="104" max="104" width="12.28515625" style="3"/>
    <col min="105" max="105" width="2" style="3" customWidth="1"/>
    <col min="106" max="106" width="63.7109375" style="3" customWidth="1"/>
    <col min="107" max="107" width="12.28515625" style="3"/>
    <col min="108" max="108" width="2" style="3" customWidth="1"/>
    <col min="109" max="109" width="63.7109375" style="3" customWidth="1"/>
    <col min="110" max="110" width="12.28515625" style="3"/>
    <col min="111" max="111" width="2" style="3" customWidth="1"/>
    <col min="112" max="112" width="63.7109375" style="3" customWidth="1"/>
    <col min="113" max="113" width="12.28515625" style="3"/>
    <col min="114" max="114" width="2" style="3" customWidth="1"/>
    <col min="115" max="115" width="63.7109375" style="3" customWidth="1"/>
    <col min="116" max="116" width="12.28515625" style="3"/>
    <col min="117" max="117" width="2" style="3" customWidth="1"/>
    <col min="118" max="118" width="63.7109375" style="3" customWidth="1"/>
    <col min="119" max="119" width="12.28515625" style="3"/>
    <col min="120" max="120" width="2" style="3" customWidth="1"/>
    <col min="121" max="121" width="63.7109375" style="3" customWidth="1"/>
    <col min="122" max="122" width="12.28515625" style="3"/>
    <col min="123" max="123" width="2" style="3" customWidth="1"/>
    <col min="124" max="124" width="63.7109375" style="3" customWidth="1"/>
    <col min="125" max="125" width="12.28515625" style="3"/>
    <col min="126" max="126" width="2" style="3" customWidth="1"/>
    <col min="127" max="127" width="63.7109375" style="3" customWidth="1"/>
    <col min="128" max="128" width="12.28515625" style="3"/>
    <col min="129" max="129" width="2" style="3" customWidth="1"/>
    <col min="130" max="130" width="63.7109375" style="3" customWidth="1"/>
    <col min="131" max="131" width="12.28515625" style="3"/>
    <col min="132" max="132" width="2" style="3" customWidth="1"/>
    <col min="133" max="133" width="63.7109375" style="3" customWidth="1"/>
    <col min="134" max="134" width="12.28515625" style="3"/>
    <col min="135" max="135" width="2" style="3" customWidth="1"/>
    <col min="136" max="136" width="63.7109375" style="3" customWidth="1"/>
    <col min="137" max="137" width="12.28515625" style="3"/>
    <col min="138" max="138" width="2" style="3" customWidth="1"/>
    <col min="139" max="139" width="63.7109375" style="3" customWidth="1"/>
    <col min="140" max="140" width="12.28515625" style="3"/>
    <col min="141" max="141" width="2" style="3" customWidth="1"/>
    <col min="142" max="142" width="63.7109375" style="3" customWidth="1"/>
    <col min="143" max="143" width="12.28515625" style="3"/>
    <col min="144" max="144" width="2" style="3" customWidth="1"/>
    <col min="145" max="145" width="63.7109375" style="3" customWidth="1"/>
    <col min="146" max="146" width="12.28515625" style="3"/>
    <col min="147" max="147" width="2" style="3" customWidth="1"/>
    <col min="148" max="148" width="63.7109375" style="3" customWidth="1"/>
    <col min="149" max="149" width="12.28515625" style="3"/>
    <col min="150" max="150" width="2" style="3" customWidth="1"/>
    <col min="151" max="151" width="63.7109375" style="3" customWidth="1"/>
    <col min="152" max="152" width="12.28515625" style="3"/>
    <col min="153" max="153" width="2" style="3" customWidth="1"/>
    <col min="154" max="154" width="63.7109375" style="3" customWidth="1"/>
    <col min="155" max="155" width="12.28515625" style="3"/>
    <col min="156" max="156" width="2" style="3" customWidth="1"/>
    <col min="157" max="157" width="63.7109375" style="3" customWidth="1"/>
    <col min="158" max="158" width="12.28515625" style="3"/>
    <col min="159" max="159" width="2" style="3" customWidth="1"/>
    <col min="160" max="160" width="63.7109375" style="3" customWidth="1"/>
    <col min="161" max="161" width="12.28515625" style="3"/>
    <col min="162" max="162" width="2" style="3" customWidth="1"/>
    <col min="163" max="163" width="63.7109375" style="3" customWidth="1"/>
    <col min="164" max="164" width="12.28515625" style="3"/>
    <col min="165" max="165" width="2" style="3" customWidth="1"/>
    <col min="166" max="166" width="63.7109375" style="3" customWidth="1"/>
    <col min="167" max="167" width="12.28515625" style="3"/>
    <col min="168" max="168" width="2" style="3" customWidth="1"/>
    <col min="169" max="169" width="63.7109375" style="3" customWidth="1"/>
    <col min="170" max="170" width="12.28515625" style="3"/>
    <col min="171" max="171" width="2" style="3" customWidth="1"/>
    <col min="172" max="172" width="63.7109375" style="3" customWidth="1"/>
    <col min="173" max="173" width="12.28515625" style="3"/>
    <col min="174" max="174" width="2" style="3" customWidth="1"/>
    <col min="175" max="196" width="12.28515625" style="3"/>
    <col min="197" max="197" width="2" style="3" customWidth="1"/>
    <col min="198" max="213" width="12.28515625" style="3"/>
    <col min="214" max="214" width="5.85546875" style="3" customWidth="1"/>
    <col min="215" max="215" width="4.5703125" style="3" customWidth="1"/>
    <col min="216" max="216" width="3.28515625" style="3" customWidth="1"/>
    <col min="217" max="16384" width="12.28515625" style="3"/>
  </cols>
  <sheetData>
    <row r="1" spans="2:12" ht="5.25" customHeight="1" x14ac:dyDescent="0.2"/>
    <row r="2" spans="2:12" ht="12" customHeight="1" thickBot="1" x14ac:dyDescent="0.25">
      <c r="B2" s="4" t="s">
        <v>32</v>
      </c>
      <c r="C2" s="5"/>
      <c r="D2" s="5"/>
      <c r="E2" s="5"/>
      <c r="F2" s="5"/>
      <c r="G2" s="5"/>
      <c r="H2" s="5"/>
      <c r="I2" s="6"/>
      <c r="J2" s="6"/>
      <c r="K2" s="6"/>
      <c r="L2" s="6"/>
    </row>
    <row r="3" spans="2:12" ht="12" customHeight="1" x14ac:dyDescent="0.2">
      <c r="B3" s="7"/>
      <c r="C3" s="6"/>
      <c r="D3" s="6"/>
      <c r="E3" s="6"/>
      <c r="F3" s="6"/>
      <c r="G3" s="6"/>
      <c r="H3" s="6"/>
      <c r="I3" s="6"/>
      <c r="J3" s="6"/>
      <c r="K3" s="6"/>
      <c r="L3" s="6"/>
    </row>
    <row r="4" spans="2:12" ht="12" customHeight="1" x14ac:dyDescent="0.2">
      <c r="B4" s="7"/>
      <c r="C4" s="6"/>
      <c r="D4" s="6"/>
      <c r="E4" s="6"/>
      <c r="F4" s="6"/>
      <c r="G4" s="6"/>
      <c r="H4" s="6"/>
      <c r="I4" s="6"/>
      <c r="J4" s="6"/>
      <c r="K4" s="6"/>
      <c r="L4" s="6"/>
    </row>
    <row r="5" spans="2:12" ht="12" customHeight="1" thickBot="1" x14ac:dyDescent="0.25"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2:12" ht="12" customHeight="1" x14ac:dyDescent="0.25">
      <c r="B6" s="9"/>
      <c r="C6" s="10"/>
      <c r="D6" s="11" t="s">
        <v>0</v>
      </c>
      <c r="E6" s="11"/>
      <c r="F6" s="12"/>
      <c r="G6" s="13"/>
      <c r="H6" s="14"/>
      <c r="I6" s="15" t="s">
        <v>1</v>
      </c>
      <c r="J6" s="16"/>
      <c r="K6" s="17"/>
      <c r="L6" s="18"/>
    </row>
    <row r="7" spans="2:12" ht="12" customHeight="1" thickBot="1" x14ac:dyDescent="0.3">
      <c r="B7" s="19" t="s">
        <v>11</v>
      </c>
      <c r="C7" s="20"/>
      <c r="D7" s="21" t="s">
        <v>2</v>
      </c>
      <c r="E7" s="22" t="s">
        <v>3</v>
      </c>
      <c r="F7" s="23"/>
      <c r="G7" s="24" t="s">
        <v>4</v>
      </c>
      <c r="H7" s="25"/>
      <c r="I7" s="26" t="s">
        <v>5</v>
      </c>
      <c r="J7" s="27"/>
      <c r="K7" s="26" t="s">
        <v>6</v>
      </c>
      <c r="L7" s="28"/>
    </row>
    <row r="8" spans="2:12" ht="12" customHeight="1" x14ac:dyDescent="0.25">
      <c r="B8" s="29"/>
      <c r="C8" s="30"/>
      <c r="D8" s="31"/>
      <c r="E8" s="30"/>
      <c r="F8" s="32"/>
      <c r="G8" s="33"/>
      <c r="H8" s="34"/>
      <c r="I8" s="1"/>
      <c r="J8" s="36"/>
      <c r="K8" s="35"/>
      <c r="L8" s="37"/>
    </row>
    <row r="9" spans="2:12" ht="12" customHeight="1" x14ac:dyDescent="0.25">
      <c r="B9" s="38"/>
      <c r="C9" s="30"/>
      <c r="D9" s="31"/>
      <c r="E9" s="30"/>
      <c r="F9" s="32"/>
      <c r="G9" s="33"/>
      <c r="H9" s="39"/>
      <c r="I9" s="1"/>
      <c r="J9" s="40"/>
      <c r="K9" s="35"/>
      <c r="L9" s="41"/>
    </row>
    <row r="10" spans="2:12" ht="12" customHeight="1" x14ac:dyDescent="0.25">
      <c r="B10" s="42" t="s">
        <v>18</v>
      </c>
      <c r="C10" s="30"/>
      <c r="D10" s="43" t="s">
        <v>33</v>
      </c>
      <c r="E10" s="30"/>
      <c r="F10" s="32"/>
      <c r="G10" s="33"/>
      <c r="H10" s="39"/>
      <c r="I10" s="1"/>
      <c r="J10" s="40"/>
      <c r="K10" s="35"/>
      <c r="L10" s="41"/>
    </row>
    <row r="11" spans="2:12" ht="12" customHeight="1" x14ac:dyDescent="0.25">
      <c r="B11" s="42"/>
      <c r="C11" s="30"/>
      <c r="D11" s="43"/>
      <c r="E11" s="30"/>
      <c r="F11" s="32"/>
      <c r="G11" s="33"/>
      <c r="H11" s="39"/>
      <c r="I11" s="1"/>
      <c r="J11" s="40"/>
      <c r="K11" s="35"/>
      <c r="L11" s="41"/>
    </row>
    <row r="12" spans="2:12" ht="12" customHeight="1" x14ac:dyDescent="0.2">
      <c r="B12" s="38"/>
      <c r="C12" s="30"/>
      <c r="D12" s="30"/>
      <c r="E12" s="44"/>
      <c r="F12" s="32"/>
      <c r="G12" s="45"/>
      <c r="I12" s="94"/>
      <c r="J12" s="47"/>
      <c r="L12" s="48"/>
    </row>
    <row r="13" spans="2:12" ht="12" customHeight="1" x14ac:dyDescent="0.2">
      <c r="B13" s="38">
        <v>1</v>
      </c>
      <c r="D13" s="30" t="s">
        <v>34</v>
      </c>
      <c r="F13" s="32"/>
      <c r="G13" s="45"/>
      <c r="I13" s="94"/>
      <c r="J13" s="47"/>
      <c r="L13" s="48"/>
    </row>
    <row r="14" spans="2:12" ht="12" customHeight="1" x14ac:dyDescent="0.2">
      <c r="B14" s="38"/>
      <c r="D14" s="30" t="s">
        <v>54</v>
      </c>
      <c r="F14" s="32"/>
      <c r="G14" s="45"/>
      <c r="I14" s="94"/>
      <c r="J14" s="47"/>
      <c r="L14" s="48"/>
    </row>
    <row r="15" spans="2:12" ht="12" customHeight="1" x14ac:dyDescent="0.2">
      <c r="B15" s="38"/>
      <c r="D15" s="30"/>
      <c r="F15" s="32"/>
      <c r="G15" s="45"/>
      <c r="I15" s="94"/>
      <c r="J15" s="47"/>
      <c r="L15" s="48"/>
    </row>
    <row r="16" spans="2:12" ht="12" customHeight="1" x14ac:dyDescent="0.2">
      <c r="B16" s="38"/>
      <c r="D16" s="3" t="s">
        <v>9</v>
      </c>
      <c r="F16" s="32"/>
      <c r="G16" s="45">
        <v>1</v>
      </c>
      <c r="I16" s="95"/>
      <c r="J16" s="48"/>
      <c r="K16" s="50"/>
      <c r="L16" s="48">
        <f>G16*I16</f>
        <v>0</v>
      </c>
    </row>
    <row r="17" spans="2:12" ht="12" customHeight="1" x14ac:dyDescent="0.2">
      <c r="B17" s="38"/>
      <c r="F17" s="32"/>
      <c r="G17" s="45"/>
      <c r="I17" s="95"/>
      <c r="J17" s="48"/>
      <c r="K17" s="50"/>
      <c r="L17" s="48"/>
    </row>
    <row r="18" spans="2:12" ht="12" customHeight="1" x14ac:dyDescent="0.2">
      <c r="B18" s="38">
        <v>2</v>
      </c>
      <c r="D18" s="30" t="s">
        <v>37</v>
      </c>
      <c r="F18" s="32"/>
      <c r="G18" s="45"/>
      <c r="I18" s="94"/>
      <c r="J18" s="47"/>
      <c r="L18" s="48"/>
    </row>
    <row r="19" spans="2:12" ht="12" customHeight="1" x14ac:dyDescent="0.2">
      <c r="B19" s="38"/>
      <c r="D19" s="30" t="s">
        <v>35</v>
      </c>
      <c r="F19" s="32"/>
      <c r="G19" s="45"/>
      <c r="I19" s="94"/>
      <c r="J19" s="47"/>
      <c r="L19" s="48"/>
    </row>
    <row r="20" spans="2:12" ht="12" customHeight="1" x14ac:dyDescent="0.2">
      <c r="B20" s="38"/>
      <c r="D20" s="30" t="s">
        <v>72</v>
      </c>
      <c r="F20" s="32"/>
      <c r="G20" s="45"/>
      <c r="I20" s="94"/>
      <c r="J20" s="47"/>
      <c r="L20" s="48"/>
    </row>
    <row r="21" spans="2:12" ht="12" customHeight="1" x14ac:dyDescent="0.2">
      <c r="B21" s="38"/>
      <c r="D21" s="30"/>
      <c r="F21" s="32"/>
      <c r="G21" s="45"/>
      <c r="I21" s="94"/>
      <c r="J21" s="47"/>
      <c r="L21" s="48"/>
    </row>
    <row r="22" spans="2:12" ht="12" customHeight="1" x14ac:dyDescent="0.2">
      <c r="B22" s="38"/>
      <c r="D22" s="30" t="s">
        <v>36</v>
      </c>
      <c r="G22" s="51" t="s">
        <v>103</v>
      </c>
      <c r="I22" s="94"/>
      <c r="J22" s="47"/>
      <c r="L22" s="48"/>
    </row>
    <row r="23" spans="2:12" ht="12" customHeight="1" x14ac:dyDescent="0.2">
      <c r="B23" s="38"/>
      <c r="D23" s="3" t="s">
        <v>7</v>
      </c>
      <c r="F23" s="32"/>
      <c r="G23" s="45">
        <v>3129.26</v>
      </c>
      <c r="I23" s="95"/>
      <c r="J23" s="48"/>
      <c r="K23" s="50"/>
      <c r="L23" s="48">
        <f>G23*I23</f>
        <v>0</v>
      </c>
    </row>
    <row r="24" spans="2:12" ht="12" customHeight="1" x14ac:dyDescent="0.2">
      <c r="B24" s="38"/>
      <c r="C24" s="30"/>
      <c r="D24" s="30"/>
      <c r="E24" s="30"/>
      <c r="F24" s="32"/>
      <c r="G24" s="45"/>
      <c r="I24" s="94"/>
      <c r="J24" s="47"/>
      <c r="L24" s="48"/>
    </row>
    <row r="25" spans="2:12" ht="12" customHeight="1" x14ac:dyDescent="0.2">
      <c r="B25" s="38">
        <v>3</v>
      </c>
      <c r="D25" s="30" t="s">
        <v>37</v>
      </c>
      <c r="F25" s="32"/>
      <c r="G25" s="45"/>
      <c r="I25" s="94"/>
      <c r="J25" s="47"/>
      <c r="L25" s="48"/>
    </row>
    <row r="26" spans="2:12" ht="12" customHeight="1" x14ac:dyDescent="0.2">
      <c r="B26" s="38"/>
      <c r="D26" s="30" t="s">
        <v>38</v>
      </c>
      <c r="F26" s="32"/>
      <c r="G26" s="45"/>
      <c r="I26" s="94"/>
      <c r="J26" s="47"/>
      <c r="L26" s="48"/>
    </row>
    <row r="27" spans="2:12" ht="12" customHeight="1" x14ac:dyDescent="0.2">
      <c r="B27" s="38"/>
      <c r="D27" s="30" t="s">
        <v>69</v>
      </c>
      <c r="F27" s="32"/>
      <c r="G27" s="45"/>
      <c r="I27" s="94"/>
      <c r="J27" s="47"/>
      <c r="L27" s="48"/>
    </row>
    <row r="28" spans="2:12" ht="12" customHeight="1" x14ac:dyDescent="0.2">
      <c r="B28" s="38"/>
      <c r="D28" s="30" t="s">
        <v>72</v>
      </c>
      <c r="F28" s="32"/>
      <c r="G28" s="45"/>
      <c r="I28" s="94"/>
      <c r="J28" s="47"/>
      <c r="L28" s="48"/>
    </row>
    <row r="29" spans="2:12" ht="12" customHeight="1" x14ac:dyDescent="0.2">
      <c r="B29" s="38"/>
      <c r="D29" s="30"/>
      <c r="F29" s="32"/>
      <c r="G29" s="45"/>
      <c r="I29" s="94"/>
      <c r="J29" s="47"/>
      <c r="L29" s="48"/>
    </row>
    <row r="30" spans="2:12" ht="12" customHeight="1" x14ac:dyDescent="0.2">
      <c r="B30" s="38"/>
      <c r="D30" s="30" t="s">
        <v>36</v>
      </c>
      <c r="G30" s="51" t="s">
        <v>39</v>
      </c>
      <c r="I30" s="94"/>
      <c r="J30" s="47"/>
      <c r="L30" s="48"/>
    </row>
    <row r="31" spans="2:12" ht="12" customHeight="1" x14ac:dyDescent="0.2">
      <c r="B31" s="38"/>
      <c r="D31" s="3" t="s">
        <v>7</v>
      </c>
      <c r="F31" s="32"/>
      <c r="G31" s="45">
        <v>565</v>
      </c>
      <c r="I31" s="95"/>
      <c r="J31" s="48"/>
      <c r="K31" s="50"/>
      <c r="L31" s="48">
        <f>G31*I31</f>
        <v>0</v>
      </c>
    </row>
    <row r="32" spans="2:12" ht="12" customHeight="1" x14ac:dyDescent="0.2">
      <c r="B32" s="38"/>
      <c r="F32" s="32"/>
      <c r="G32" s="45"/>
      <c r="I32" s="94"/>
      <c r="J32" s="48"/>
      <c r="K32" s="50"/>
      <c r="L32" s="48"/>
    </row>
    <row r="33" spans="2:23" ht="12" customHeight="1" x14ac:dyDescent="0.2">
      <c r="B33" s="38">
        <v>4</v>
      </c>
      <c r="D33" s="30" t="s">
        <v>22</v>
      </c>
      <c r="F33" s="32"/>
      <c r="G33" s="45"/>
      <c r="I33" s="94"/>
      <c r="J33" s="47"/>
      <c r="L33" s="48"/>
    </row>
    <row r="34" spans="2:23" ht="12" customHeight="1" x14ac:dyDescent="0.2">
      <c r="B34" s="38"/>
      <c r="D34" s="30" t="s">
        <v>13</v>
      </c>
      <c r="F34" s="32"/>
      <c r="G34" s="45"/>
      <c r="I34" s="94"/>
      <c r="J34" s="47"/>
      <c r="L34" s="48"/>
    </row>
    <row r="35" spans="2:23" ht="12" customHeight="1" x14ac:dyDescent="0.2">
      <c r="B35" s="38"/>
      <c r="C35" s="30"/>
      <c r="E35" s="30"/>
      <c r="F35" s="32"/>
      <c r="G35" s="45"/>
      <c r="I35" s="95"/>
      <c r="J35" s="47"/>
      <c r="L35" s="48"/>
    </row>
    <row r="36" spans="2:23" ht="12" customHeight="1" x14ac:dyDescent="0.2">
      <c r="B36" s="38"/>
      <c r="C36" s="30"/>
      <c r="D36" s="3" t="s">
        <v>16</v>
      </c>
      <c r="E36" s="30"/>
      <c r="F36" s="52">
        <v>68</v>
      </c>
      <c r="G36" s="45"/>
      <c r="I36" s="95"/>
      <c r="J36" s="47"/>
      <c r="L36" s="48"/>
    </row>
    <row r="37" spans="2:23" ht="12" customHeight="1" x14ac:dyDescent="0.2">
      <c r="B37" s="38"/>
      <c r="C37" s="30"/>
      <c r="D37" s="3" t="s">
        <v>7</v>
      </c>
      <c r="E37" s="30"/>
      <c r="F37" s="32"/>
      <c r="G37" s="45">
        <v>558.52</v>
      </c>
      <c r="I37" s="95"/>
      <c r="J37" s="47"/>
      <c r="L37" s="48">
        <f>G37*I37</f>
        <v>0</v>
      </c>
    </row>
    <row r="38" spans="2:23" ht="12" customHeight="1" x14ac:dyDescent="0.2">
      <c r="B38" s="38"/>
      <c r="C38" s="30"/>
      <c r="D38" s="30" t="s">
        <v>14</v>
      </c>
      <c r="E38" s="30"/>
      <c r="F38" s="32" t="s">
        <v>12</v>
      </c>
      <c r="G38" s="45">
        <v>16522.169999999998</v>
      </c>
      <c r="I38" s="95"/>
      <c r="J38" s="47"/>
      <c r="L38" s="48"/>
    </row>
    <row r="39" spans="2:23" ht="12" customHeight="1" x14ac:dyDescent="0.2">
      <c r="B39" s="38"/>
      <c r="C39" s="30"/>
      <c r="D39" s="30"/>
      <c r="E39" s="30"/>
      <c r="F39" s="32"/>
      <c r="G39" s="45"/>
      <c r="I39" s="95"/>
      <c r="J39" s="47"/>
      <c r="L39" s="48"/>
    </row>
    <row r="40" spans="2:23" ht="12" customHeight="1" x14ac:dyDescent="0.2">
      <c r="B40" s="38">
        <v>5</v>
      </c>
      <c r="D40" s="30" t="s">
        <v>40</v>
      </c>
      <c r="F40" s="32"/>
      <c r="G40" s="45"/>
      <c r="I40" s="94"/>
      <c r="J40" s="47"/>
      <c r="L40" s="48"/>
    </row>
    <row r="41" spans="2:23" ht="12" customHeight="1" x14ac:dyDescent="0.2">
      <c r="B41" s="38"/>
      <c r="D41" s="30" t="s">
        <v>13</v>
      </c>
      <c r="F41" s="32"/>
      <c r="G41" s="45"/>
      <c r="I41" s="94"/>
      <c r="J41" s="47"/>
      <c r="L41" s="48"/>
    </row>
    <row r="42" spans="2:23" ht="12" customHeight="1" x14ac:dyDescent="0.2">
      <c r="B42" s="38"/>
      <c r="C42" s="30"/>
      <c r="E42" s="30"/>
      <c r="F42" s="32"/>
      <c r="G42" s="45"/>
      <c r="I42" s="95"/>
      <c r="J42" s="47"/>
      <c r="L42" s="48"/>
    </row>
    <row r="43" spans="2:23" ht="12" customHeight="1" x14ac:dyDescent="0.2">
      <c r="B43" s="38"/>
      <c r="C43" s="30"/>
      <c r="D43" s="3" t="s">
        <v>16</v>
      </c>
      <c r="E43" s="30"/>
      <c r="F43" s="52">
        <v>12</v>
      </c>
      <c r="G43" s="45"/>
      <c r="I43" s="95"/>
      <c r="J43" s="47"/>
      <c r="L43" s="48"/>
    </row>
    <row r="44" spans="2:23" ht="12" customHeight="1" x14ac:dyDescent="0.2">
      <c r="B44" s="38"/>
      <c r="C44" s="30"/>
      <c r="D44" s="3" t="s">
        <v>7</v>
      </c>
      <c r="E44" s="30"/>
      <c r="F44" s="32"/>
      <c r="G44" s="45">
        <v>120</v>
      </c>
      <c r="I44" s="95"/>
      <c r="J44" s="47"/>
      <c r="L44" s="48">
        <f>G44*I44</f>
        <v>0</v>
      </c>
    </row>
    <row r="45" spans="2:23" ht="12" customHeight="1" x14ac:dyDescent="0.2">
      <c r="B45" s="38"/>
      <c r="C45" s="30"/>
      <c r="D45" s="30" t="s">
        <v>14</v>
      </c>
      <c r="E45" s="30"/>
      <c r="F45" s="32" t="s">
        <v>12</v>
      </c>
      <c r="G45" s="45">
        <v>6548.81</v>
      </c>
      <c r="I45" s="95"/>
      <c r="J45" s="47"/>
      <c r="L45" s="48"/>
    </row>
    <row r="46" spans="2:23" ht="12" customHeight="1" x14ac:dyDescent="0.2">
      <c r="B46" s="38"/>
      <c r="C46" s="30"/>
      <c r="D46" s="30"/>
      <c r="E46" s="30"/>
      <c r="F46" s="32"/>
      <c r="G46" s="45"/>
      <c r="I46" s="95"/>
      <c r="J46" s="47"/>
      <c r="L46" s="48"/>
    </row>
    <row r="47" spans="2:23" ht="12" customHeight="1" x14ac:dyDescent="0.2">
      <c r="B47" s="38">
        <v>6</v>
      </c>
      <c r="D47" s="30" t="s">
        <v>42</v>
      </c>
      <c r="F47" s="32"/>
      <c r="G47" s="45"/>
      <c r="I47" s="94"/>
      <c r="J47" s="47"/>
      <c r="L47" s="48"/>
      <c r="M47" s="53"/>
      <c r="O47" s="30"/>
      <c r="Q47" s="32"/>
      <c r="R47" s="45"/>
      <c r="T47" s="46"/>
      <c r="U47" s="47"/>
      <c r="W47" s="48"/>
    </row>
    <row r="48" spans="2:23" ht="12" customHeight="1" x14ac:dyDescent="0.2">
      <c r="B48" s="38"/>
      <c r="D48" s="30" t="s">
        <v>43</v>
      </c>
      <c r="F48" s="32"/>
      <c r="G48" s="45"/>
      <c r="I48" s="94"/>
      <c r="J48" s="47"/>
      <c r="L48" s="48"/>
    </row>
    <row r="49" spans="2:13" ht="12" customHeight="1" x14ac:dyDescent="0.2">
      <c r="B49" s="38"/>
      <c r="D49" s="30" t="s">
        <v>73</v>
      </c>
      <c r="F49" s="32"/>
      <c r="G49" s="45"/>
      <c r="I49" s="94"/>
      <c r="K49" s="46"/>
      <c r="L49" s="50"/>
      <c r="M49" s="46"/>
    </row>
    <row r="50" spans="2:13" ht="12" customHeight="1" x14ac:dyDescent="0.2">
      <c r="B50" s="54"/>
      <c r="I50" s="94"/>
      <c r="K50" s="46"/>
      <c r="L50" s="47"/>
    </row>
    <row r="51" spans="2:13" ht="12" customHeight="1" x14ac:dyDescent="0.2">
      <c r="B51" s="38"/>
      <c r="D51" s="30" t="s">
        <v>36</v>
      </c>
      <c r="F51" s="51" t="s">
        <v>104</v>
      </c>
      <c r="G51" s="45"/>
      <c r="I51" s="94"/>
      <c r="J51" s="47"/>
      <c r="L51" s="48"/>
    </row>
    <row r="52" spans="2:13" ht="12" customHeight="1" x14ac:dyDescent="0.2">
      <c r="B52" s="38"/>
      <c r="D52" s="3" t="s">
        <v>17</v>
      </c>
      <c r="F52" s="32"/>
      <c r="G52" s="45">
        <v>474.3</v>
      </c>
      <c r="I52" s="95"/>
      <c r="J52" s="48"/>
      <c r="K52" s="50"/>
      <c r="L52" s="48">
        <f>G52*I52</f>
        <v>0</v>
      </c>
    </row>
    <row r="53" spans="2:13" ht="12" customHeight="1" x14ac:dyDescent="0.2">
      <c r="B53" s="38"/>
      <c r="C53" s="30"/>
      <c r="D53" s="30" t="s">
        <v>41</v>
      </c>
      <c r="E53" s="30"/>
      <c r="F53" s="32"/>
      <c r="G53" s="45">
        <v>180.12</v>
      </c>
      <c r="I53" s="95"/>
      <c r="J53" s="47"/>
      <c r="L53" s="48">
        <f>G53*I53</f>
        <v>0</v>
      </c>
    </row>
    <row r="54" spans="2:13" ht="12" customHeight="1" x14ac:dyDescent="0.2">
      <c r="B54" s="38"/>
      <c r="C54" s="30"/>
      <c r="D54" s="30"/>
      <c r="E54" s="30"/>
      <c r="F54" s="32"/>
      <c r="G54" s="45"/>
      <c r="I54" s="95"/>
      <c r="J54" s="47"/>
      <c r="L54" s="48"/>
    </row>
    <row r="55" spans="2:13" ht="12" customHeight="1" x14ac:dyDescent="0.2">
      <c r="B55" s="38">
        <v>7</v>
      </c>
      <c r="C55" s="30"/>
      <c r="D55" s="30" t="s">
        <v>20</v>
      </c>
      <c r="E55" s="30"/>
      <c r="F55" s="32"/>
      <c r="G55" s="45"/>
      <c r="I55" s="94"/>
      <c r="J55" s="47"/>
      <c r="L55" s="48"/>
    </row>
    <row r="56" spans="2:13" ht="12" customHeight="1" x14ac:dyDescent="0.2">
      <c r="B56" s="38"/>
      <c r="C56" s="30"/>
      <c r="D56" s="30" t="s">
        <v>21</v>
      </c>
      <c r="E56" s="30"/>
      <c r="F56" s="32"/>
      <c r="G56" s="45"/>
      <c r="I56" s="94"/>
      <c r="J56" s="47"/>
      <c r="L56" s="48"/>
    </row>
    <row r="57" spans="2:13" ht="12" customHeight="1" x14ac:dyDescent="0.2">
      <c r="B57" s="38"/>
      <c r="C57" s="30"/>
      <c r="D57" s="30" t="s">
        <v>90</v>
      </c>
      <c r="E57" s="30"/>
      <c r="F57" s="32"/>
      <c r="G57" s="45"/>
      <c r="I57" s="94"/>
      <c r="J57" s="47"/>
      <c r="L57" s="48"/>
    </row>
    <row r="58" spans="2:13" ht="12" customHeight="1" x14ac:dyDescent="0.2">
      <c r="B58" s="38"/>
      <c r="C58" s="30"/>
      <c r="D58" s="30"/>
      <c r="E58" s="30"/>
      <c r="F58" s="32"/>
      <c r="G58" s="45"/>
      <c r="I58" s="94"/>
      <c r="J58" s="47"/>
      <c r="L58" s="48"/>
    </row>
    <row r="59" spans="2:13" ht="12" customHeight="1" x14ac:dyDescent="0.2">
      <c r="B59" s="38"/>
      <c r="C59" s="30"/>
      <c r="D59" s="30" t="s">
        <v>25</v>
      </c>
      <c r="E59" s="30"/>
      <c r="F59" s="32" t="s">
        <v>8</v>
      </c>
      <c r="G59" s="45">
        <v>791.1</v>
      </c>
      <c r="I59" s="95"/>
      <c r="J59" s="47"/>
      <c r="L59" s="48">
        <f>G59*I59</f>
        <v>0</v>
      </c>
    </row>
    <row r="60" spans="2:13" ht="12" customHeight="1" x14ac:dyDescent="0.2">
      <c r="B60" s="38"/>
      <c r="C60" s="30"/>
      <c r="D60" s="30" t="s">
        <v>45</v>
      </c>
      <c r="E60" s="30"/>
      <c r="F60" s="32" t="s">
        <v>12</v>
      </c>
      <c r="G60" s="45">
        <v>2803.73</v>
      </c>
      <c r="I60" s="95"/>
      <c r="J60" s="47"/>
      <c r="L60" s="48"/>
    </row>
    <row r="61" spans="2:13" ht="12" customHeight="1" x14ac:dyDescent="0.2">
      <c r="B61" s="38"/>
      <c r="C61" s="30"/>
      <c r="D61" s="30" t="s">
        <v>44</v>
      </c>
      <c r="E61" s="30"/>
      <c r="F61" s="32" t="s">
        <v>12</v>
      </c>
      <c r="G61" s="45">
        <v>92</v>
      </c>
      <c r="I61" s="95"/>
      <c r="J61" s="47"/>
      <c r="L61" s="48"/>
    </row>
    <row r="62" spans="2:13" ht="12" customHeight="1" x14ac:dyDescent="0.2">
      <c r="B62" s="38"/>
      <c r="C62" s="30"/>
      <c r="D62" s="30"/>
      <c r="E62" s="30"/>
      <c r="F62" s="32"/>
      <c r="G62" s="45"/>
      <c r="I62" s="95"/>
      <c r="J62" s="47"/>
      <c r="L62" s="48"/>
    </row>
    <row r="63" spans="2:13" ht="12" customHeight="1" x14ac:dyDescent="0.2">
      <c r="B63" s="38">
        <v>8</v>
      </c>
      <c r="C63" s="30"/>
      <c r="D63" s="30" t="s">
        <v>105</v>
      </c>
      <c r="E63" s="30"/>
      <c r="F63" s="32"/>
      <c r="G63" s="45"/>
      <c r="I63" s="94"/>
      <c r="J63" s="47"/>
      <c r="L63" s="48"/>
    </row>
    <row r="64" spans="2:13" ht="12" customHeight="1" x14ac:dyDescent="0.2">
      <c r="B64" s="38"/>
      <c r="C64" s="30"/>
      <c r="D64" s="30" t="s">
        <v>106</v>
      </c>
      <c r="E64" s="30"/>
      <c r="F64" s="32"/>
      <c r="G64" s="45"/>
      <c r="I64" s="94"/>
      <c r="J64" s="47"/>
      <c r="L64" s="48"/>
    </row>
    <row r="65" spans="2:12" ht="12" customHeight="1" x14ac:dyDescent="0.2">
      <c r="B65" s="38"/>
      <c r="C65" s="30"/>
      <c r="D65" s="30"/>
      <c r="E65" s="30"/>
      <c r="F65" s="32"/>
      <c r="G65" s="45"/>
      <c r="I65" s="94"/>
      <c r="J65" s="47"/>
      <c r="L65" s="48"/>
    </row>
    <row r="66" spans="2:12" ht="12" customHeight="1" x14ac:dyDescent="0.2">
      <c r="B66" s="38"/>
      <c r="C66" s="30"/>
      <c r="D66" s="30" t="s">
        <v>25</v>
      </c>
      <c r="E66" s="30"/>
      <c r="F66" s="32" t="s">
        <v>8</v>
      </c>
      <c r="G66" s="45">
        <v>303.39999999999998</v>
      </c>
      <c r="I66" s="95"/>
      <c r="J66" s="47"/>
      <c r="L66" s="48">
        <f>G66*I66</f>
        <v>0</v>
      </c>
    </row>
    <row r="67" spans="2:12" ht="12" customHeight="1" x14ac:dyDescent="0.2">
      <c r="B67" s="38"/>
      <c r="C67" s="30"/>
      <c r="D67" s="30" t="s">
        <v>45</v>
      </c>
      <c r="E67" s="30"/>
      <c r="F67" s="32" t="s">
        <v>12</v>
      </c>
      <c r="G67" s="45">
        <v>1075.28</v>
      </c>
      <c r="I67" s="95"/>
      <c r="J67" s="47"/>
      <c r="L67" s="48"/>
    </row>
    <row r="68" spans="2:12" ht="12" customHeight="1" x14ac:dyDescent="0.2">
      <c r="B68" s="38"/>
      <c r="C68" s="30"/>
      <c r="D68" s="30" t="s">
        <v>44</v>
      </c>
      <c r="E68" s="30"/>
      <c r="F68" s="32" t="s">
        <v>12</v>
      </c>
      <c r="G68" s="45">
        <v>36.799999999999997</v>
      </c>
      <c r="I68" s="95"/>
      <c r="J68" s="47"/>
      <c r="L68" s="48"/>
    </row>
    <row r="69" spans="2:12" ht="12" customHeight="1" x14ac:dyDescent="0.2">
      <c r="B69" s="38"/>
      <c r="C69" s="30"/>
      <c r="D69" s="30"/>
      <c r="E69" s="30"/>
      <c r="F69" s="32"/>
      <c r="G69" s="45"/>
      <c r="I69" s="95"/>
      <c r="J69" s="47"/>
      <c r="L69" s="48"/>
    </row>
    <row r="70" spans="2:12" ht="12" customHeight="1" x14ac:dyDescent="0.2">
      <c r="B70" s="38">
        <v>9</v>
      </c>
      <c r="C70" s="30"/>
      <c r="D70" s="30" t="s">
        <v>46</v>
      </c>
      <c r="E70" s="30"/>
      <c r="F70" s="32"/>
      <c r="G70" s="45"/>
      <c r="I70" s="94"/>
      <c r="J70" s="47"/>
      <c r="L70" s="48"/>
    </row>
    <row r="71" spans="2:12" ht="12" customHeight="1" x14ac:dyDescent="0.2">
      <c r="B71" s="38"/>
      <c r="C71" s="30"/>
      <c r="D71" s="30" t="s">
        <v>48</v>
      </c>
      <c r="E71" s="30"/>
      <c r="F71" s="32"/>
      <c r="G71" s="45"/>
      <c r="I71" s="94"/>
      <c r="J71" s="47"/>
      <c r="L71" s="48"/>
    </row>
    <row r="72" spans="2:12" ht="12" customHeight="1" x14ac:dyDescent="0.2">
      <c r="B72" s="38"/>
      <c r="C72" s="30"/>
      <c r="D72" s="30"/>
      <c r="E72" s="30"/>
      <c r="F72" s="32"/>
      <c r="G72" s="45"/>
      <c r="I72" s="94"/>
      <c r="J72" s="47"/>
      <c r="L72" s="48"/>
    </row>
    <row r="73" spans="2:12" ht="12" customHeight="1" x14ac:dyDescent="0.2">
      <c r="B73" s="38"/>
      <c r="C73" s="30"/>
      <c r="D73" s="3" t="s">
        <v>7</v>
      </c>
      <c r="E73" s="30"/>
      <c r="F73" s="32"/>
      <c r="G73" s="45">
        <v>283.3</v>
      </c>
      <c r="I73" s="95"/>
      <c r="J73" s="47"/>
      <c r="L73" s="48">
        <f>G73*I73</f>
        <v>0</v>
      </c>
    </row>
    <row r="74" spans="2:12" ht="12" customHeight="1" x14ac:dyDescent="0.2">
      <c r="B74" s="38"/>
      <c r="C74" s="30"/>
      <c r="D74" s="30" t="s">
        <v>14</v>
      </c>
      <c r="E74" s="30"/>
      <c r="F74" s="32" t="s">
        <v>12</v>
      </c>
      <c r="G74" s="45">
        <v>3481.24</v>
      </c>
      <c r="I74" s="95"/>
      <c r="J74" s="47"/>
      <c r="L74" s="48"/>
    </row>
    <row r="75" spans="2:12" ht="12" customHeight="1" x14ac:dyDescent="0.2">
      <c r="B75" s="38"/>
      <c r="C75" s="30"/>
      <c r="D75" s="30"/>
      <c r="E75" s="30"/>
      <c r="F75" s="32"/>
      <c r="G75" s="45"/>
      <c r="I75" s="95"/>
      <c r="J75" s="47"/>
      <c r="L75" s="48"/>
    </row>
    <row r="76" spans="2:12" ht="12" customHeight="1" x14ac:dyDescent="0.2">
      <c r="B76" s="38">
        <v>10</v>
      </c>
      <c r="C76" s="30"/>
      <c r="D76" s="30" t="s">
        <v>47</v>
      </c>
      <c r="E76" s="30"/>
      <c r="F76" s="32"/>
      <c r="G76" s="45"/>
      <c r="I76" s="94"/>
      <c r="J76" s="47"/>
      <c r="L76" s="48"/>
    </row>
    <row r="77" spans="2:12" ht="12" customHeight="1" x14ac:dyDescent="0.2">
      <c r="B77" s="38"/>
      <c r="C77" s="30"/>
      <c r="D77" s="30" t="s">
        <v>49</v>
      </c>
      <c r="E77" s="30"/>
      <c r="F77" s="32"/>
      <c r="G77" s="45"/>
      <c r="I77" s="94"/>
      <c r="J77" s="47"/>
      <c r="L77" s="48"/>
    </row>
    <row r="78" spans="2:12" ht="12" customHeight="1" x14ac:dyDescent="0.2">
      <c r="B78" s="38"/>
      <c r="C78" s="30"/>
      <c r="D78" s="30"/>
      <c r="E78" s="30"/>
      <c r="F78" s="32"/>
      <c r="G78" s="45"/>
      <c r="I78" s="94"/>
      <c r="J78" s="47"/>
      <c r="L78" s="48"/>
    </row>
    <row r="79" spans="2:12" ht="12" customHeight="1" x14ac:dyDescent="0.2">
      <c r="B79" s="38"/>
      <c r="C79" s="30"/>
      <c r="D79" s="3" t="s">
        <v>7</v>
      </c>
      <c r="E79" s="30"/>
      <c r="F79" s="32"/>
      <c r="G79" s="45">
        <v>51.3</v>
      </c>
      <c r="I79" s="95"/>
      <c r="J79" s="47"/>
      <c r="L79" s="48">
        <f>G79*I79</f>
        <v>0</v>
      </c>
    </row>
    <row r="80" spans="2:12" ht="12" customHeight="1" x14ac:dyDescent="0.2">
      <c r="B80" s="38"/>
      <c r="C80" s="30"/>
      <c r="D80" s="30" t="s">
        <v>14</v>
      </c>
      <c r="E80" s="30"/>
      <c r="F80" s="32" t="s">
        <v>12</v>
      </c>
      <c r="G80" s="45">
        <v>611.74</v>
      </c>
      <c r="I80" s="95"/>
      <c r="J80" s="47"/>
      <c r="L80" s="48"/>
    </row>
    <row r="81" spans="2:14" ht="12" customHeight="1" x14ac:dyDescent="0.2">
      <c r="B81" s="38"/>
      <c r="C81" s="30"/>
      <c r="D81" s="30"/>
      <c r="E81" s="30"/>
      <c r="F81" s="32"/>
      <c r="G81" s="45"/>
      <c r="I81" s="95"/>
      <c r="J81" s="47"/>
      <c r="L81" s="48"/>
    </row>
    <row r="82" spans="2:14" ht="12" customHeight="1" x14ac:dyDescent="0.2">
      <c r="B82" s="38">
        <v>11</v>
      </c>
      <c r="C82" s="30"/>
      <c r="D82" s="30" t="s">
        <v>91</v>
      </c>
      <c r="E82" s="30"/>
      <c r="F82" s="32"/>
      <c r="G82" s="45"/>
      <c r="I82" s="94"/>
      <c r="J82" s="47"/>
      <c r="L82" s="48"/>
    </row>
    <row r="83" spans="2:14" ht="12" customHeight="1" x14ac:dyDescent="0.2">
      <c r="B83" s="38"/>
      <c r="C83" s="30"/>
      <c r="D83" s="30" t="s">
        <v>50</v>
      </c>
      <c r="E83" s="30"/>
      <c r="F83" s="32"/>
      <c r="G83" s="45"/>
      <c r="I83" s="94"/>
      <c r="J83" s="47"/>
      <c r="L83" s="48"/>
    </row>
    <row r="84" spans="2:14" ht="12" customHeight="1" x14ac:dyDescent="0.2">
      <c r="B84" s="38"/>
      <c r="C84" s="30"/>
      <c r="D84" s="30"/>
      <c r="E84" s="30"/>
      <c r="F84" s="32"/>
      <c r="G84" s="45"/>
      <c r="I84" s="94"/>
      <c r="J84" s="47"/>
      <c r="L84" s="48"/>
    </row>
    <row r="85" spans="2:14" ht="12" customHeight="1" x14ac:dyDescent="0.2">
      <c r="B85" s="38"/>
      <c r="C85" s="30"/>
      <c r="D85" s="3" t="s">
        <v>7</v>
      </c>
      <c r="E85" s="30"/>
      <c r="F85" s="32"/>
      <c r="G85" s="45">
        <v>13.2</v>
      </c>
      <c r="I85" s="95"/>
      <c r="J85" s="47"/>
      <c r="L85" s="48">
        <f>G85*I85</f>
        <v>0</v>
      </c>
      <c r="N85" s="55"/>
    </row>
    <row r="86" spans="2:14" ht="12" customHeight="1" x14ac:dyDescent="0.2">
      <c r="B86" s="38"/>
      <c r="C86" s="30"/>
      <c r="D86" s="30" t="s">
        <v>14</v>
      </c>
      <c r="E86" s="30"/>
      <c r="F86" s="32" t="s">
        <v>12</v>
      </c>
      <c r="G86" s="45">
        <v>213.39</v>
      </c>
      <c r="I86" s="95"/>
      <c r="J86" s="47"/>
      <c r="L86" s="48"/>
    </row>
    <row r="87" spans="2:14" ht="12" customHeight="1" x14ac:dyDescent="0.2">
      <c r="B87" s="38"/>
      <c r="C87" s="30"/>
      <c r="D87" s="30"/>
      <c r="E87" s="30"/>
      <c r="F87" s="32"/>
      <c r="G87" s="45"/>
      <c r="I87" s="95"/>
      <c r="J87" s="47"/>
      <c r="L87" s="48"/>
      <c r="N87" s="55"/>
    </row>
    <row r="88" spans="2:14" ht="12" customHeight="1" x14ac:dyDescent="0.2">
      <c r="B88" s="38">
        <v>12</v>
      </c>
      <c r="C88" s="30"/>
      <c r="D88" s="30" t="s">
        <v>51</v>
      </c>
      <c r="E88" s="30"/>
      <c r="F88" s="32"/>
      <c r="G88" s="45"/>
      <c r="I88" s="95"/>
      <c r="J88" s="47"/>
      <c r="L88" s="48"/>
      <c r="N88" s="55"/>
    </row>
    <row r="89" spans="2:14" ht="12" customHeight="1" x14ac:dyDescent="0.2">
      <c r="B89" s="38"/>
      <c r="C89" s="30"/>
      <c r="E89" s="30"/>
      <c r="F89" s="32"/>
      <c r="G89" s="45"/>
      <c r="I89" s="95"/>
      <c r="J89" s="47"/>
      <c r="L89" s="48"/>
      <c r="N89" s="55"/>
    </row>
    <row r="90" spans="2:14" ht="12" customHeight="1" x14ac:dyDescent="0.2">
      <c r="B90" s="38"/>
      <c r="C90" s="30"/>
      <c r="D90" s="3" t="s">
        <v>16</v>
      </c>
      <c r="E90" s="30"/>
      <c r="F90" s="32"/>
      <c r="G90" s="45">
        <v>572</v>
      </c>
      <c r="I90" s="95"/>
      <c r="J90" s="47"/>
      <c r="L90" s="48">
        <f>G90*I90</f>
        <v>0</v>
      </c>
      <c r="N90" s="55"/>
    </row>
    <row r="91" spans="2:14" ht="12" customHeight="1" x14ac:dyDescent="0.2">
      <c r="B91" s="38"/>
      <c r="C91" s="30"/>
      <c r="D91" s="30"/>
      <c r="E91" s="30"/>
      <c r="F91" s="32"/>
      <c r="G91" s="45"/>
      <c r="I91" s="95"/>
      <c r="J91" s="47"/>
      <c r="L91" s="48"/>
      <c r="N91" s="55"/>
    </row>
    <row r="92" spans="2:14" ht="12" customHeight="1" x14ac:dyDescent="0.2">
      <c r="B92" s="38">
        <v>13</v>
      </c>
      <c r="C92" s="30"/>
      <c r="D92" s="30" t="s">
        <v>26</v>
      </c>
      <c r="E92" s="30"/>
      <c r="F92" s="32"/>
      <c r="G92" s="45"/>
      <c r="I92" s="95"/>
      <c r="J92" s="47"/>
      <c r="L92" s="48"/>
    </row>
    <row r="93" spans="2:14" ht="12" customHeight="1" x14ac:dyDescent="0.2">
      <c r="B93" s="38"/>
      <c r="C93" s="30"/>
      <c r="E93" s="30"/>
      <c r="F93" s="32"/>
      <c r="G93" s="45"/>
      <c r="I93" s="95"/>
      <c r="J93" s="47"/>
      <c r="L93" s="48"/>
    </row>
    <row r="94" spans="2:14" ht="12" customHeight="1" x14ac:dyDescent="0.2">
      <c r="B94" s="38"/>
      <c r="C94" s="30"/>
      <c r="D94" s="3" t="s">
        <v>16</v>
      </c>
      <c r="E94" s="30"/>
      <c r="F94" s="32"/>
      <c r="G94" s="45">
        <v>80</v>
      </c>
      <c r="I94" s="95"/>
      <c r="J94" s="47"/>
      <c r="L94" s="48">
        <f>G94*I94</f>
        <v>0</v>
      </c>
    </row>
    <row r="95" spans="2:14" ht="12" customHeight="1" x14ac:dyDescent="0.2">
      <c r="B95" s="38"/>
      <c r="C95" s="30"/>
      <c r="D95" s="30"/>
      <c r="E95" s="30"/>
      <c r="F95" s="32"/>
      <c r="G95" s="45"/>
      <c r="I95" s="95"/>
      <c r="J95" s="47"/>
      <c r="L95" s="48"/>
    </row>
    <row r="96" spans="2:14" ht="12" customHeight="1" x14ac:dyDescent="0.2">
      <c r="B96" s="38">
        <v>14</v>
      </c>
      <c r="C96" s="30"/>
      <c r="D96" s="30" t="s">
        <v>23</v>
      </c>
      <c r="E96" s="30"/>
      <c r="F96" s="32"/>
      <c r="G96" s="45"/>
      <c r="I96" s="96"/>
      <c r="J96" s="48"/>
      <c r="K96" s="50"/>
      <c r="L96" s="48"/>
    </row>
    <row r="97" spans="2:12" ht="12" customHeight="1" x14ac:dyDescent="0.2">
      <c r="B97" s="38"/>
      <c r="C97" s="30"/>
      <c r="D97" s="30"/>
      <c r="E97" s="30"/>
      <c r="F97" s="32"/>
      <c r="G97" s="45"/>
      <c r="I97" s="96"/>
      <c r="J97" s="48"/>
      <c r="K97" s="50"/>
      <c r="L97" s="48"/>
    </row>
    <row r="98" spans="2:12" ht="12" customHeight="1" x14ac:dyDescent="0.2">
      <c r="B98" s="38"/>
      <c r="C98" s="30"/>
      <c r="D98" s="30" t="s">
        <v>24</v>
      </c>
      <c r="E98" s="30"/>
      <c r="F98" s="52"/>
      <c r="G98" s="45">
        <f>(48.52+4.33+1.9)*1.5+(0.2*3599.26*0.28)*1.25+118.61*1.25+63.37*1.25</f>
        <v>561.54820000000007</v>
      </c>
      <c r="I98" s="95"/>
      <c r="J98" s="47"/>
      <c r="L98" s="48">
        <f>I98*G98</f>
        <v>0</v>
      </c>
    </row>
    <row r="99" spans="2:12" ht="12" customHeight="1" x14ac:dyDescent="0.2">
      <c r="B99" s="38"/>
      <c r="C99" s="30"/>
      <c r="D99" s="30"/>
      <c r="E99" s="30"/>
      <c r="F99" s="32"/>
      <c r="G99" s="45"/>
      <c r="I99" s="95"/>
      <c r="J99" s="47"/>
      <c r="L99" s="48"/>
    </row>
    <row r="100" spans="2:12" ht="12" customHeight="1" x14ac:dyDescent="0.2">
      <c r="B100" s="38">
        <v>15</v>
      </c>
      <c r="C100" s="30"/>
      <c r="D100" s="30" t="s">
        <v>92</v>
      </c>
      <c r="E100" s="30"/>
      <c r="F100" s="32"/>
      <c r="G100" s="45"/>
      <c r="I100" s="94"/>
      <c r="J100" s="47"/>
      <c r="L100" s="48"/>
    </row>
    <row r="101" spans="2:12" ht="12" customHeight="1" x14ac:dyDescent="0.2">
      <c r="B101" s="38"/>
      <c r="C101" s="30"/>
      <c r="D101" s="30"/>
      <c r="E101" s="30"/>
      <c r="F101" s="32"/>
      <c r="G101" s="45"/>
      <c r="I101" s="94"/>
      <c r="J101" s="47"/>
      <c r="L101" s="48"/>
    </row>
    <row r="102" spans="2:12" ht="12" customHeight="1" x14ac:dyDescent="0.2">
      <c r="B102" s="38"/>
      <c r="C102" s="30"/>
      <c r="D102" s="30" t="s">
        <v>10</v>
      </c>
      <c r="E102" s="30"/>
      <c r="F102" s="32"/>
      <c r="G102" s="45">
        <v>1</v>
      </c>
      <c r="I102" s="95"/>
      <c r="J102" s="47"/>
      <c r="L102" s="48">
        <f>G102*I102</f>
        <v>0</v>
      </c>
    </row>
    <row r="103" spans="2:12" ht="12" customHeight="1" x14ac:dyDescent="0.2">
      <c r="B103" s="38"/>
      <c r="C103" s="30"/>
      <c r="D103" s="30"/>
      <c r="E103" s="30"/>
      <c r="F103" s="32"/>
      <c r="G103" s="45"/>
      <c r="I103" s="95"/>
      <c r="J103" s="47"/>
      <c r="L103" s="48"/>
    </row>
    <row r="104" spans="2:12" ht="12" customHeight="1" x14ac:dyDescent="0.2">
      <c r="B104" s="38">
        <v>16</v>
      </c>
      <c r="C104" s="30"/>
      <c r="D104" s="30" t="s">
        <v>56</v>
      </c>
      <c r="F104" s="32"/>
      <c r="G104" s="45"/>
      <c r="H104" s="47"/>
      <c r="I104" s="97"/>
      <c r="J104" s="47"/>
      <c r="L104" s="48"/>
    </row>
    <row r="105" spans="2:12" ht="12" customHeight="1" x14ac:dyDescent="0.2">
      <c r="B105" s="38"/>
      <c r="C105" s="30"/>
      <c r="D105" s="30"/>
      <c r="E105" s="56"/>
      <c r="F105" s="32"/>
      <c r="G105" s="45"/>
      <c r="I105" s="94"/>
      <c r="J105" s="47"/>
      <c r="L105" s="48"/>
    </row>
    <row r="106" spans="2:12" ht="12" customHeight="1" x14ac:dyDescent="0.2">
      <c r="B106" s="38"/>
      <c r="D106" s="30">
        <v>1</v>
      </c>
      <c r="E106" s="30"/>
      <c r="F106" s="32"/>
      <c r="G106" s="45"/>
      <c r="H106" s="47"/>
      <c r="I106" s="98"/>
      <c r="J106" s="47"/>
      <c r="L106" s="48">
        <f>I106</f>
        <v>0</v>
      </c>
    </row>
    <row r="107" spans="2:12" ht="12" customHeight="1" x14ac:dyDescent="0.25">
      <c r="B107" s="38"/>
      <c r="D107" s="30"/>
      <c r="E107" s="30"/>
      <c r="F107" s="32"/>
      <c r="G107" s="57"/>
      <c r="H107" s="47"/>
      <c r="I107" s="97"/>
      <c r="J107" s="47"/>
      <c r="L107" s="48"/>
    </row>
    <row r="108" spans="2:12" ht="12" customHeight="1" x14ac:dyDescent="0.2">
      <c r="B108" s="58"/>
      <c r="C108" s="59"/>
      <c r="D108" s="60"/>
      <c r="E108" s="61"/>
      <c r="F108" s="62"/>
      <c r="G108" s="63"/>
      <c r="H108" s="59"/>
      <c r="I108" s="99"/>
      <c r="J108" s="64"/>
      <c r="K108" s="65"/>
      <c r="L108" s="66"/>
    </row>
    <row r="109" spans="2:12" ht="12" customHeight="1" x14ac:dyDescent="0.2">
      <c r="B109" s="67" t="s">
        <v>18</v>
      </c>
      <c r="C109" s="68"/>
      <c r="D109" s="69" t="s">
        <v>30</v>
      </c>
      <c r="E109" s="68"/>
      <c r="F109" s="70"/>
      <c r="G109" s="71"/>
      <c r="H109" s="72"/>
      <c r="I109" s="100"/>
      <c r="J109" s="73"/>
      <c r="K109" s="74"/>
      <c r="L109" s="75">
        <f>SUM(L16:L108)</f>
        <v>0</v>
      </c>
    </row>
    <row r="110" spans="2:12" ht="12" customHeight="1" x14ac:dyDescent="0.2">
      <c r="B110" s="42"/>
      <c r="C110" s="30"/>
      <c r="D110" s="43"/>
      <c r="E110" s="30"/>
      <c r="F110" s="32"/>
      <c r="G110" s="45"/>
      <c r="I110" s="95"/>
      <c r="J110" s="47"/>
      <c r="K110" s="46"/>
      <c r="L110" s="76"/>
    </row>
    <row r="111" spans="2:12" ht="12" customHeight="1" x14ac:dyDescent="0.2">
      <c r="B111" s="38"/>
      <c r="D111" s="30"/>
      <c r="E111" s="77"/>
      <c r="F111" s="32"/>
      <c r="G111" s="45"/>
      <c r="I111" s="95"/>
      <c r="J111" s="47"/>
      <c r="K111" s="46"/>
      <c r="L111" s="48"/>
    </row>
    <row r="112" spans="2:12" ht="12" customHeight="1" x14ac:dyDescent="0.25">
      <c r="B112" s="42" t="s">
        <v>19</v>
      </c>
      <c r="C112" s="30"/>
      <c r="D112" s="43" t="s">
        <v>70</v>
      </c>
      <c r="E112" s="30"/>
      <c r="F112" s="32"/>
      <c r="G112" s="33"/>
      <c r="H112" s="39"/>
      <c r="I112" s="1"/>
      <c r="J112" s="40"/>
      <c r="K112" s="35"/>
      <c r="L112" s="41"/>
    </row>
    <row r="113" spans="2:24" ht="12" customHeight="1" x14ac:dyDescent="0.25">
      <c r="B113" s="38"/>
      <c r="C113" s="30"/>
      <c r="D113" s="31"/>
      <c r="E113" s="30"/>
      <c r="F113" s="32"/>
      <c r="G113" s="33"/>
      <c r="H113" s="39"/>
      <c r="I113" s="1"/>
      <c r="J113" s="40"/>
      <c r="K113" s="35"/>
      <c r="L113" s="41"/>
    </row>
    <row r="114" spans="2:24" ht="12" customHeight="1" x14ac:dyDescent="0.2">
      <c r="B114" s="38"/>
      <c r="C114" s="30"/>
      <c r="D114" s="30"/>
      <c r="E114" s="44"/>
      <c r="F114" s="32"/>
      <c r="G114" s="45"/>
      <c r="I114" s="94"/>
      <c r="J114" s="47"/>
      <c r="L114" s="48"/>
    </row>
    <row r="115" spans="2:24" ht="12" customHeight="1" x14ac:dyDescent="0.2">
      <c r="B115" s="38">
        <v>1</v>
      </c>
      <c r="D115" s="30" t="s">
        <v>52</v>
      </c>
      <c r="F115" s="32"/>
      <c r="G115" s="45"/>
      <c r="I115" s="94"/>
      <c r="J115" s="47"/>
      <c r="L115" s="48"/>
    </row>
    <row r="116" spans="2:24" ht="12" customHeight="1" x14ac:dyDescent="0.2">
      <c r="B116" s="38"/>
      <c r="D116" s="30" t="s">
        <v>53</v>
      </c>
      <c r="F116" s="32"/>
      <c r="G116" s="45"/>
      <c r="I116" s="94"/>
      <c r="J116" s="47"/>
      <c r="L116" s="48"/>
    </row>
    <row r="117" spans="2:24" ht="12" customHeight="1" x14ac:dyDescent="0.2">
      <c r="B117" s="38"/>
      <c r="D117" s="30"/>
      <c r="F117" s="32"/>
      <c r="G117" s="45"/>
      <c r="I117" s="94"/>
      <c r="J117" s="47"/>
      <c r="L117" s="48"/>
    </row>
    <row r="118" spans="2:24" ht="12" customHeight="1" x14ac:dyDescent="0.2">
      <c r="B118" s="38"/>
      <c r="D118" s="3" t="s">
        <v>9</v>
      </c>
      <c r="F118" s="32"/>
      <c r="G118" s="45">
        <v>1</v>
      </c>
      <c r="I118" s="95"/>
      <c r="J118" s="48"/>
      <c r="K118" s="50"/>
      <c r="L118" s="48">
        <f>G118*I118</f>
        <v>0</v>
      </c>
    </row>
    <row r="119" spans="2:24" ht="12" customHeight="1" x14ac:dyDescent="0.2">
      <c r="B119" s="38"/>
      <c r="F119" s="32"/>
      <c r="G119" s="45"/>
      <c r="I119" s="95"/>
      <c r="J119" s="48"/>
      <c r="K119" s="50"/>
      <c r="L119" s="48"/>
    </row>
    <row r="120" spans="2:24" ht="12" customHeight="1" x14ac:dyDescent="0.2">
      <c r="B120" s="38">
        <v>2</v>
      </c>
      <c r="D120" s="30" t="s">
        <v>74</v>
      </c>
      <c r="F120" s="32"/>
      <c r="G120" s="45"/>
      <c r="I120" s="94"/>
      <c r="J120" s="47"/>
      <c r="L120" s="48"/>
    </row>
    <row r="121" spans="2:24" ht="12" customHeight="1" x14ac:dyDescent="0.2">
      <c r="B121" s="38"/>
      <c r="D121" s="30" t="s">
        <v>57</v>
      </c>
      <c r="F121" s="32"/>
      <c r="G121" s="45"/>
      <c r="I121" s="94"/>
      <c r="J121" s="47"/>
      <c r="L121" s="48"/>
    </row>
    <row r="122" spans="2:24" ht="12" customHeight="1" x14ac:dyDescent="0.2">
      <c r="B122" s="38"/>
      <c r="D122" s="30" t="s">
        <v>58</v>
      </c>
      <c r="F122" s="32"/>
      <c r="G122" s="45"/>
      <c r="I122" s="94"/>
      <c r="J122" s="47"/>
      <c r="L122" s="48"/>
    </row>
    <row r="123" spans="2:24" ht="12" customHeight="1" x14ac:dyDescent="0.2">
      <c r="B123" s="38"/>
      <c r="C123" s="30"/>
      <c r="E123" s="30"/>
      <c r="F123" s="32"/>
      <c r="G123" s="45"/>
      <c r="I123" s="95"/>
      <c r="J123" s="47"/>
      <c r="L123" s="48"/>
    </row>
    <row r="124" spans="2:24" ht="12" customHeight="1" x14ac:dyDescent="0.2">
      <c r="B124" s="38"/>
      <c r="C124" s="30"/>
      <c r="D124" s="3" t="s">
        <v>16</v>
      </c>
      <c r="E124" s="30"/>
      <c r="G124" s="52">
        <v>14</v>
      </c>
      <c r="I124" s="95"/>
      <c r="J124" s="47"/>
      <c r="L124" s="48"/>
    </row>
    <row r="125" spans="2:24" ht="12" customHeight="1" x14ac:dyDescent="0.2">
      <c r="B125" s="38"/>
      <c r="C125" s="30"/>
      <c r="D125" s="3" t="s">
        <v>75</v>
      </c>
      <c r="E125" s="30"/>
      <c r="F125" s="32"/>
      <c r="G125" s="45">
        <f>133+11.2</f>
        <v>144.19999999999999</v>
      </c>
      <c r="I125" s="95"/>
      <c r="J125" s="47"/>
      <c r="L125" s="48">
        <f>G125*I125</f>
        <v>0</v>
      </c>
      <c r="O125" s="30"/>
      <c r="P125" s="30"/>
      <c r="Q125" s="32"/>
      <c r="R125" s="45"/>
      <c r="T125" s="46"/>
      <c r="U125" s="47"/>
      <c r="W125" s="48"/>
    </row>
    <row r="126" spans="2:24" ht="12" customHeight="1" x14ac:dyDescent="0.2">
      <c r="B126" s="38"/>
      <c r="C126" s="30"/>
      <c r="D126" s="30" t="s">
        <v>67</v>
      </c>
      <c r="E126" s="30"/>
      <c r="F126" s="32" t="s">
        <v>66</v>
      </c>
      <c r="G126" s="45">
        <v>8940</v>
      </c>
      <c r="I126" s="95"/>
      <c r="J126" s="47"/>
      <c r="L126" s="48"/>
      <c r="M126" s="53"/>
      <c r="O126" s="30"/>
      <c r="P126" s="30"/>
      <c r="Q126" s="32"/>
      <c r="R126" s="45"/>
      <c r="T126" s="46"/>
      <c r="U126" s="47"/>
      <c r="W126" s="48"/>
    </row>
    <row r="127" spans="2:24" ht="12" customHeight="1" x14ac:dyDescent="0.2">
      <c r="B127" s="38"/>
      <c r="C127" s="30"/>
      <c r="D127" s="78" t="s">
        <v>76</v>
      </c>
      <c r="E127" s="30"/>
      <c r="F127" s="32"/>
      <c r="G127" s="45"/>
      <c r="I127" s="95"/>
      <c r="J127" s="47"/>
      <c r="L127" s="48"/>
      <c r="M127" s="53"/>
      <c r="O127" s="30"/>
      <c r="P127" s="30"/>
      <c r="Q127" s="32"/>
      <c r="R127" s="45"/>
      <c r="T127" s="46"/>
      <c r="U127" s="47"/>
      <c r="W127" s="48"/>
    </row>
    <row r="128" spans="2:24" ht="12" customHeight="1" x14ac:dyDescent="0.2">
      <c r="B128" s="38"/>
      <c r="C128" s="30"/>
      <c r="D128" s="30" t="s">
        <v>94</v>
      </c>
      <c r="E128" s="30"/>
      <c r="F128" s="32"/>
      <c r="G128" s="45"/>
      <c r="I128" s="95"/>
      <c r="J128" s="47"/>
      <c r="L128" s="48"/>
      <c r="M128" s="53"/>
      <c r="N128" s="30"/>
      <c r="O128" s="30"/>
      <c r="P128" s="30"/>
      <c r="Q128" s="32"/>
      <c r="R128" s="45"/>
      <c r="T128" s="46"/>
      <c r="U128" s="47"/>
      <c r="W128" s="48"/>
      <c r="X128" s="46"/>
    </row>
    <row r="129" spans="2:23" ht="12" customHeight="1" x14ac:dyDescent="0.2">
      <c r="B129" s="38"/>
      <c r="C129" s="30"/>
      <c r="E129" s="30"/>
      <c r="F129" s="32"/>
      <c r="G129" s="45"/>
      <c r="I129" s="95"/>
      <c r="J129" s="47"/>
      <c r="L129" s="48"/>
      <c r="M129" s="53"/>
      <c r="N129" s="30"/>
      <c r="O129" s="30"/>
      <c r="P129" s="30"/>
      <c r="Q129" s="32"/>
      <c r="R129" s="45"/>
      <c r="T129" s="49"/>
      <c r="U129" s="47"/>
      <c r="W129" s="48"/>
    </row>
    <row r="130" spans="2:23" ht="12" customHeight="1" x14ac:dyDescent="0.2">
      <c r="B130" s="38">
        <v>3</v>
      </c>
      <c r="D130" s="30" t="s">
        <v>59</v>
      </c>
      <c r="F130" s="32"/>
      <c r="G130" s="45"/>
      <c r="I130" s="94"/>
      <c r="J130" s="47"/>
      <c r="L130" s="48"/>
      <c r="M130" s="53"/>
      <c r="N130" s="30"/>
    </row>
    <row r="131" spans="2:23" ht="12" customHeight="1" x14ac:dyDescent="0.2">
      <c r="B131" s="38"/>
      <c r="D131" s="30" t="s">
        <v>57</v>
      </c>
      <c r="F131" s="32"/>
      <c r="G131" s="45"/>
      <c r="I131" s="94"/>
      <c r="J131" s="47"/>
      <c r="L131" s="48"/>
      <c r="M131" s="79"/>
      <c r="N131" s="30"/>
    </row>
    <row r="132" spans="2:23" ht="12" customHeight="1" x14ac:dyDescent="0.2">
      <c r="B132" s="38"/>
      <c r="D132" s="30" t="s">
        <v>58</v>
      </c>
      <c r="F132" s="32"/>
      <c r="G132" s="45"/>
      <c r="I132" s="94"/>
      <c r="J132" s="47"/>
      <c r="L132" s="48"/>
      <c r="N132" s="30"/>
    </row>
    <row r="133" spans="2:23" ht="12" customHeight="1" x14ac:dyDescent="0.2">
      <c r="B133" s="38"/>
      <c r="C133" s="30"/>
      <c r="E133" s="30"/>
      <c r="F133" s="32"/>
      <c r="G133" s="45"/>
      <c r="I133" s="95"/>
      <c r="J133" s="47"/>
      <c r="L133" s="48"/>
      <c r="N133" s="30"/>
    </row>
    <row r="134" spans="2:23" ht="12" customHeight="1" x14ac:dyDescent="0.2">
      <c r="B134" s="38"/>
      <c r="C134" s="30"/>
      <c r="D134" s="3" t="s">
        <v>16</v>
      </c>
      <c r="E134" s="30"/>
      <c r="G134" s="52">
        <v>90</v>
      </c>
      <c r="I134" s="95"/>
      <c r="J134" s="47"/>
      <c r="L134" s="48"/>
    </row>
    <row r="135" spans="2:23" ht="12" customHeight="1" x14ac:dyDescent="0.2">
      <c r="B135" s="38"/>
      <c r="C135" s="30"/>
      <c r="D135" s="3" t="s">
        <v>75</v>
      </c>
      <c r="E135" s="30"/>
      <c r="F135" s="32"/>
      <c r="G135" s="45">
        <v>720</v>
      </c>
      <c r="I135" s="95"/>
      <c r="J135" s="47"/>
      <c r="L135" s="48">
        <f>G135*I135</f>
        <v>0</v>
      </c>
    </row>
    <row r="136" spans="2:23" ht="12" customHeight="1" x14ac:dyDescent="0.2">
      <c r="B136" s="38"/>
      <c r="C136" s="30"/>
      <c r="D136" s="3" t="s">
        <v>67</v>
      </c>
      <c r="E136" s="30"/>
      <c r="F136" s="32" t="s">
        <v>66</v>
      </c>
      <c r="G136" s="45"/>
      <c r="I136" s="95"/>
      <c r="J136" s="47"/>
      <c r="L136" s="48"/>
    </row>
    <row r="137" spans="2:23" ht="12" customHeight="1" x14ac:dyDescent="0.2">
      <c r="B137" s="38"/>
      <c r="C137" s="30"/>
      <c r="D137" s="78" t="s">
        <v>76</v>
      </c>
      <c r="E137" s="30"/>
      <c r="F137" s="32"/>
      <c r="G137" s="45"/>
      <c r="I137" s="95"/>
      <c r="J137" s="47"/>
      <c r="L137" s="48"/>
    </row>
    <row r="138" spans="2:23" ht="12" customHeight="1" x14ac:dyDescent="0.2">
      <c r="B138" s="38"/>
      <c r="C138" s="30"/>
      <c r="D138" s="30" t="s">
        <v>94</v>
      </c>
      <c r="E138" s="30"/>
      <c r="F138" s="32"/>
      <c r="G138" s="45"/>
      <c r="I138" s="95"/>
      <c r="J138" s="47"/>
      <c r="L138" s="48"/>
    </row>
    <row r="139" spans="2:23" ht="12" customHeight="1" x14ac:dyDescent="0.2">
      <c r="B139" s="38"/>
      <c r="C139" s="30"/>
      <c r="D139" s="30"/>
      <c r="E139" s="30"/>
      <c r="F139" s="32"/>
      <c r="G139" s="45"/>
      <c r="I139" s="95"/>
      <c r="J139" s="47"/>
      <c r="L139" s="48"/>
    </row>
    <row r="140" spans="2:23" ht="12" customHeight="1" x14ac:dyDescent="0.2">
      <c r="B140" s="38">
        <v>4</v>
      </c>
      <c r="C140" s="30"/>
      <c r="D140" s="3" t="s">
        <v>101</v>
      </c>
      <c r="E140" s="30"/>
      <c r="F140" s="32"/>
      <c r="G140" s="45"/>
      <c r="I140" s="95"/>
      <c r="J140" s="47"/>
      <c r="L140" s="48"/>
    </row>
    <row r="141" spans="2:23" ht="12" customHeight="1" x14ac:dyDescent="0.2">
      <c r="B141" s="38"/>
      <c r="C141" s="30"/>
      <c r="D141" s="3" t="s">
        <v>15</v>
      </c>
      <c r="E141" s="30"/>
      <c r="F141" s="32"/>
      <c r="G141" s="45"/>
      <c r="I141" s="95"/>
      <c r="J141" s="47"/>
      <c r="L141" s="48"/>
    </row>
    <row r="142" spans="2:23" ht="12" customHeight="1" x14ac:dyDescent="0.2">
      <c r="B142" s="38"/>
      <c r="C142" s="30"/>
      <c r="D142" s="3" t="s">
        <v>100</v>
      </c>
      <c r="E142" s="30"/>
      <c r="F142" s="32"/>
      <c r="G142" s="45"/>
      <c r="I142" s="95"/>
      <c r="J142" s="47"/>
      <c r="L142" s="48"/>
    </row>
    <row r="143" spans="2:23" ht="12" customHeight="1" x14ac:dyDescent="0.2">
      <c r="B143" s="38"/>
      <c r="C143" s="30"/>
      <c r="E143" s="30"/>
      <c r="F143" s="32"/>
      <c r="G143" s="45"/>
      <c r="I143" s="95"/>
      <c r="J143" s="47"/>
      <c r="L143" s="48"/>
    </row>
    <row r="144" spans="2:23" ht="12" customHeight="1" x14ac:dyDescent="0.2">
      <c r="B144" s="38"/>
      <c r="C144" s="30"/>
      <c r="D144" s="30" t="s">
        <v>60</v>
      </c>
      <c r="E144" s="30"/>
      <c r="F144" s="32" t="s">
        <v>16</v>
      </c>
      <c r="G144" s="45">
        <v>2613</v>
      </c>
      <c r="I144" s="95"/>
      <c r="J144" s="47"/>
      <c r="L144" s="48"/>
    </row>
    <row r="145" spans="2:12" ht="12" customHeight="1" x14ac:dyDescent="0.2">
      <c r="B145" s="38"/>
      <c r="C145" s="30"/>
      <c r="D145" s="30" t="s">
        <v>63</v>
      </c>
      <c r="E145" s="30"/>
      <c r="F145" s="32" t="s">
        <v>62</v>
      </c>
      <c r="G145" s="45">
        <v>10452</v>
      </c>
      <c r="I145" s="95"/>
      <c r="J145" s="47"/>
      <c r="L145" s="48">
        <f>I145*G145</f>
        <v>0</v>
      </c>
    </row>
    <row r="146" spans="2:12" ht="12" customHeight="1" x14ac:dyDescent="0.2">
      <c r="B146" s="38"/>
      <c r="C146" s="30"/>
      <c r="D146" s="30" t="s">
        <v>65</v>
      </c>
      <c r="E146" s="30"/>
      <c r="F146" s="32" t="s">
        <v>62</v>
      </c>
      <c r="G146" s="45">
        <v>1137.2</v>
      </c>
      <c r="I146" s="95"/>
      <c r="J146" s="47"/>
      <c r="L146" s="48">
        <f>I146*G146</f>
        <v>0</v>
      </c>
    </row>
    <row r="147" spans="2:12" ht="12" customHeight="1" x14ac:dyDescent="0.2">
      <c r="B147" s="38"/>
      <c r="C147" s="30"/>
      <c r="D147" s="30" t="s">
        <v>93</v>
      </c>
      <c r="E147" s="30"/>
      <c r="F147" s="32"/>
      <c r="G147" s="45"/>
      <c r="I147" s="95"/>
      <c r="J147" s="47"/>
      <c r="L147" s="48"/>
    </row>
    <row r="148" spans="2:12" ht="12" customHeight="1" x14ac:dyDescent="0.2">
      <c r="B148" s="38"/>
      <c r="C148" s="30"/>
      <c r="D148" s="78" t="s">
        <v>77</v>
      </c>
      <c r="E148" s="30"/>
      <c r="F148" s="32"/>
      <c r="G148" s="45"/>
      <c r="I148" s="95"/>
      <c r="J148" s="47"/>
      <c r="L148" s="48"/>
    </row>
    <row r="149" spans="2:12" ht="12" customHeight="1" x14ac:dyDescent="0.2">
      <c r="B149" s="38"/>
      <c r="C149" s="30"/>
      <c r="D149" s="78" t="s">
        <v>78</v>
      </c>
      <c r="E149" s="30"/>
      <c r="F149" s="32"/>
      <c r="G149" s="45"/>
      <c r="I149" s="95"/>
      <c r="J149" s="47"/>
      <c r="L149" s="48"/>
    </row>
    <row r="150" spans="2:12" ht="12" customHeight="1" x14ac:dyDescent="0.2">
      <c r="B150" s="38"/>
      <c r="C150" s="30"/>
      <c r="D150" s="30"/>
      <c r="E150" s="30"/>
      <c r="F150" s="32"/>
      <c r="G150" s="45"/>
      <c r="I150" s="95"/>
      <c r="J150" s="47"/>
      <c r="L150" s="48"/>
    </row>
    <row r="151" spans="2:12" ht="12" customHeight="1" x14ac:dyDescent="0.2">
      <c r="B151" s="38"/>
      <c r="C151" s="30"/>
      <c r="D151" s="3" t="s">
        <v>68</v>
      </c>
      <c r="E151" s="30"/>
      <c r="F151" s="32" t="s">
        <v>16</v>
      </c>
      <c r="G151" s="45">
        <v>260</v>
      </c>
      <c r="H151" s="47"/>
      <c r="I151" s="97"/>
      <c r="J151" s="47"/>
      <c r="L151" s="47"/>
    </row>
    <row r="152" spans="2:12" ht="12" customHeight="1" x14ac:dyDescent="0.2">
      <c r="B152" s="38"/>
      <c r="C152" s="30"/>
      <c r="D152" s="30" t="s">
        <v>61</v>
      </c>
      <c r="E152" s="30"/>
      <c r="F152" s="32" t="s">
        <v>62</v>
      </c>
      <c r="G152" s="45">
        <v>1220.5</v>
      </c>
      <c r="H152" s="47"/>
      <c r="I152" s="95"/>
      <c r="J152" s="47"/>
      <c r="L152" s="48">
        <f>G152*I152</f>
        <v>0</v>
      </c>
    </row>
    <row r="153" spans="2:12" ht="12" customHeight="1" x14ac:dyDescent="0.2">
      <c r="B153" s="38"/>
      <c r="C153" s="30"/>
      <c r="D153" s="30" t="s">
        <v>64</v>
      </c>
      <c r="E153" s="30"/>
      <c r="F153" s="32" t="s">
        <v>62</v>
      </c>
      <c r="G153" s="3">
        <v>184.8</v>
      </c>
      <c r="H153" s="47"/>
      <c r="I153" s="95"/>
      <c r="J153" s="50"/>
      <c r="K153" s="49"/>
      <c r="L153" s="48">
        <f>G153*I153</f>
        <v>0</v>
      </c>
    </row>
    <row r="154" spans="2:12" ht="12" customHeight="1" x14ac:dyDescent="0.2">
      <c r="B154" s="38"/>
      <c r="C154" s="30"/>
      <c r="D154" s="30" t="s">
        <v>79</v>
      </c>
      <c r="E154" s="30"/>
      <c r="F154" s="32"/>
      <c r="I154" s="95"/>
      <c r="J154" s="48"/>
      <c r="K154" s="50"/>
      <c r="L154" s="48"/>
    </row>
    <row r="155" spans="2:12" ht="12" customHeight="1" x14ac:dyDescent="0.2">
      <c r="B155" s="38"/>
      <c r="C155" s="30"/>
      <c r="D155" s="78" t="s">
        <v>77</v>
      </c>
      <c r="E155" s="30"/>
      <c r="F155" s="32"/>
      <c r="I155" s="95"/>
      <c r="J155" s="48"/>
      <c r="K155" s="50"/>
      <c r="L155" s="48"/>
    </row>
    <row r="156" spans="2:12" ht="12" customHeight="1" x14ac:dyDescent="0.2">
      <c r="B156" s="38"/>
      <c r="C156" s="30"/>
      <c r="D156" s="78" t="s">
        <v>78</v>
      </c>
      <c r="E156" s="30"/>
      <c r="F156" s="32"/>
      <c r="I156" s="95"/>
      <c r="J156" s="48"/>
      <c r="K156" s="50"/>
      <c r="L156" s="48"/>
    </row>
    <row r="157" spans="2:12" ht="12" customHeight="1" x14ac:dyDescent="0.2">
      <c r="B157" s="38"/>
      <c r="C157" s="30"/>
      <c r="E157" s="30"/>
      <c r="F157" s="32"/>
      <c r="G157" s="45"/>
      <c r="I157" s="95"/>
      <c r="J157" s="47"/>
      <c r="L157" s="48"/>
    </row>
    <row r="158" spans="2:12" ht="12" customHeight="1" x14ac:dyDescent="0.2">
      <c r="B158" s="38">
        <v>5</v>
      </c>
      <c r="C158" s="30"/>
      <c r="D158" s="30" t="s">
        <v>27</v>
      </c>
      <c r="E158" s="30"/>
      <c r="F158" s="32"/>
      <c r="G158" s="45"/>
      <c r="I158" s="95"/>
      <c r="J158" s="47"/>
      <c r="L158" s="48"/>
    </row>
    <row r="159" spans="2:12" ht="12" customHeight="1" x14ac:dyDescent="0.2">
      <c r="B159" s="38"/>
      <c r="C159" s="30"/>
      <c r="E159" s="30"/>
      <c r="F159" s="32"/>
      <c r="G159" s="45"/>
      <c r="I159" s="95"/>
      <c r="J159" s="47"/>
      <c r="L159" s="48"/>
    </row>
    <row r="160" spans="2:12" ht="12" customHeight="1" x14ac:dyDescent="0.2">
      <c r="B160" s="54"/>
      <c r="C160" s="30"/>
      <c r="D160" s="3" t="s">
        <v>28</v>
      </c>
      <c r="E160" s="30"/>
      <c r="F160" s="32"/>
      <c r="G160" s="45">
        <v>104</v>
      </c>
      <c r="I160" s="95"/>
      <c r="J160" s="47"/>
      <c r="L160" s="48">
        <f>G160*I160</f>
        <v>0</v>
      </c>
    </row>
    <row r="161" spans="2:12" ht="12" customHeight="1" x14ac:dyDescent="0.2">
      <c r="B161" s="54"/>
      <c r="C161" s="30"/>
      <c r="D161" s="3" t="s">
        <v>29</v>
      </c>
      <c r="E161" s="30"/>
      <c r="F161" s="32"/>
      <c r="G161" s="45">
        <f>260+2613</f>
        <v>2873</v>
      </c>
      <c r="I161" s="95"/>
      <c r="J161" s="47"/>
      <c r="L161" s="48">
        <f>G161*I161</f>
        <v>0</v>
      </c>
    </row>
    <row r="162" spans="2:12" ht="12" customHeight="1" x14ac:dyDescent="0.2">
      <c r="B162" s="38"/>
      <c r="C162" s="30"/>
      <c r="E162" s="30"/>
      <c r="F162" s="32"/>
      <c r="G162" s="45"/>
      <c r="I162" s="95"/>
      <c r="J162" s="47"/>
      <c r="L162" s="48"/>
    </row>
    <row r="163" spans="2:12" ht="12" customHeight="1" x14ac:dyDescent="0.2">
      <c r="B163" s="38">
        <v>6</v>
      </c>
      <c r="C163" s="30"/>
      <c r="D163" s="30" t="s">
        <v>82</v>
      </c>
      <c r="E163" s="30"/>
      <c r="F163" s="32"/>
      <c r="G163" s="45"/>
      <c r="I163" s="96"/>
      <c r="J163" s="48"/>
      <c r="K163" s="50"/>
      <c r="L163" s="48"/>
    </row>
    <row r="164" spans="2:12" ht="12" customHeight="1" x14ac:dyDescent="0.2">
      <c r="B164" s="38"/>
      <c r="C164" s="30"/>
      <c r="D164" s="30" t="s">
        <v>80</v>
      </c>
      <c r="E164" s="30"/>
      <c r="F164" s="32"/>
      <c r="G164" s="45"/>
      <c r="I164" s="96"/>
      <c r="J164" s="48"/>
      <c r="K164" s="50"/>
      <c r="L164" s="48"/>
    </row>
    <row r="165" spans="2:12" ht="12" customHeight="1" x14ac:dyDescent="0.2">
      <c r="B165" s="38"/>
      <c r="C165" s="30"/>
      <c r="D165" s="30"/>
      <c r="E165" s="30"/>
      <c r="F165" s="52"/>
      <c r="G165" s="45"/>
      <c r="I165" s="95"/>
      <c r="J165" s="47"/>
      <c r="L165" s="48"/>
    </row>
    <row r="166" spans="2:12" ht="12" customHeight="1" x14ac:dyDescent="0.2">
      <c r="B166" s="38"/>
      <c r="C166" s="30"/>
      <c r="D166" s="30" t="s">
        <v>24</v>
      </c>
      <c r="E166" s="30"/>
      <c r="F166" s="52"/>
      <c r="G166" s="45">
        <f>1.25*((853*0.55)+(11.2*0.55)*2+(104*0.5*0.6)+(2873*0.3*0.3))</f>
        <v>964.05</v>
      </c>
      <c r="I166" s="95"/>
      <c r="J166" s="47"/>
      <c r="L166" s="48">
        <f>I166*G166</f>
        <v>0</v>
      </c>
    </row>
    <row r="167" spans="2:12" ht="12" customHeight="1" x14ac:dyDescent="0.2">
      <c r="B167" s="38"/>
      <c r="C167" s="30"/>
      <c r="D167" s="30"/>
      <c r="E167" s="30"/>
      <c r="F167" s="52"/>
      <c r="G167" s="45"/>
      <c r="I167" s="95"/>
      <c r="J167" s="47"/>
      <c r="L167" s="48"/>
    </row>
    <row r="168" spans="2:12" ht="12" customHeight="1" x14ac:dyDescent="0.2">
      <c r="B168" s="38">
        <v>7</v>
      </c>
      <c r="C168" s="30"/>
      <c r="D168" s="30" t="s">
        <v>81</v>
      </c>
      <c r="E168" s="30"/>
      <c r="F168" s="52"/>
      <c r="G168" s="45"/>
      <c r="I168" s="95"/>
      <c r="J168" s="47"/>
      <c r="L168" s="48"/>
    </row>
    <row r="169" spans="2:12" ht="12" customHeight="1" x14ac:dyDescent="0.2">
      <c r="B169" s="38"/>
      <c r="C169" s="30"/>
      <c r="D169" s="30" t="s">
        <v>89</v>
      </c>
      <c r="E169" s="30"/>
      <c r="F169" s="52"/>
      <c r="G169" s="45"/>
      <c r="I169" s="95"/>
      <c r="J169" s="47"/>
      <c r="L169" s="48"/>
    </row>
    <row r="170" spans="2:12" ht="12" customHeight="1" x14ac:dyDescent="0.2">
      <c r="B170" s="38"/>
      <c r="C170" s="30"/>
      <c r="D170" s="30"/>
      <c r="E170" s="30"/>
      <c r="F170" s="52"/>
      <c r="G170" s="45"/>
      <c r="I170" s="95"/>
      <c r="J170" s="47"/>
      <c r="L170" s="48"/>
    </row>
    <row r="171" spans="2:12" ht="12" customHeight="1" x14ac:dyDescent="0.2">
      <c r="B171" s="38"/>
      <c r="C171" s="30"/>
      <c r="D171" s="30" t="s">
        <v>16</v>
      </c>
      <c r="E171" s="30"/>
      <c r="F171" s="52"/>
      <c r="G171" s="45">
        <v>104</v>
      </c>
      <c r="H171" s="80"/>
      <c r="I171" s="95"/>
      <c r="J171" s="47"/>
      <c r="L171" s="48">
        <f>G171*I171</f>
        <v>0</v>
      </c>
    </row>
    <row r="172" spans="2:12" ht="12" customHeight="1" x14ac:dyDescent="0.2">
      <c r="B172" s="38"/>
      <c r="C172" s="30"/>
      <c r="D172" s="30"/>
      <c r="E172" s="30"/>
      <c r="F172" s="52"/>
      <c r="G172" s="45"/>
      <c r="I172" s="95"/>
      <c r="J172" s="47"/>
      <c r="L172" s="48"/>
    </row>
    <row r="173" spans="2:12" ht="12" customHeight="1" x14ac:dyDescent="0.2">
      <c r="B173" s="38">
        <v>8</v>
      </c>
      <c r="C173" s="30"/>
      <c r="D173" s="30" t="s">
        <v>55</v>
      </c>
      <c r="E173" s="30"/>
      <c r="F173" s="32"/>
      <c r="G173" s="45"/>
      <c r="I173" s="94"/>
      <c r="J173" s="47"/>
      <c r="L173" s="48"/>
    </row>
    <row r="174" spans="2:12" ht="12" customHeight="1" x14ac:dyDescent="0.2">
      <c r="B174" s="38"/>
      <c r="C174" s="30"/>
      <c r="D174" s="30"/>
      <c r="E174" s="30"/>
      <c r="F174" s="32"/>
      <c r="G174" s="45"/>
      <c r="I174" s="94"/>
      <c r="J174" s="47"/>
      <c r="L174" s="48"/>
    </row>
    <row r="175" spans="2:12" ht="12" customHeight="1" x14ac:dyDescent="0.2">
      <c r="B175" s="38"/>
      <c r="C175" s="30"/>
      <c r="D175" s="30" t="s">
        <v>10</v>
      </c>
      <c r="E175" s="30"/>
      <c r="F175" s="32"/>
      <c r="G175" s="45">
        <v>1</v>
      </c>
      <c r="I175" s="95"/>
      <c r="J175" s="47"/>
      <c r="L175" s="48">
        <f>G175*I175</f>
        <v>0</v>
      </c>
    </row>
    <row r="176" spans="2:12" ht="12" customHeight="1" x14ac:dyDescent="0.2">
      <c r="B176" s="38"/>
      <c r="C176" s="30"/>
      <c r="D176" s="30"/>
      <c r="E176" s="30"/>
      <c r="F176" s="32"/>
      <c r="G176" s="45"/>
      <c r="H176" s="47"/>
      <c r="I176" s="97"/>
      <c r="J176" s="47"/>
      <c r="L176" s="48"/>
    </row>
    <row r="177" spans="2:13" ht="12" customHeight="1" x14ac:dyDescent="0.2">
      <c r="B177" s="38">
        <v>9</v>
      </c>
      <c r="D177" s="30" t="s">
        <v>85</v>
      </c>
      <c r="E177" s="30"/>
      <c r="F177" s="32"/>
      <c r="G177" s="45"/>
      <c r="I177" s="95"/>
      <c r="J177" s="47"/>
      <c r="L177" s="48"/>
    </row>
    <row r="178" spans="2:13" ht="12" customHeight="1" x14ac:dyDescent="0.2">
      <c r="B178" s="38"/>
      <c r="D178" s="30" t="s">
        <v>86</v>
      </c>
      <c r="E178" s="30"/>
      <c r="F178" s="32"/>
      <c r="G178" s="45"/>
      <c r="I178" s="95"/>
      <c r="J178" s="47"/>
      <c r="L178" s="48"/>
    </row>
    <row r="179" spans="2:13" ht="12" customHeight="1" x14ac:dyDescent="0.2">
      <c r="B179" s="38"/>
      <c r="D179" s="30"/>
      <c r="E179" s="30"/>
      <c r="F179" s="32"/>
      <c r="G179" s="45"/>
      <c r="I179" s="95"/>
      <c r="J179" s="47"/>
      <c r="L179" s="48"/>
    </row>
    <row r="180" spans="2:13" ht="12" customHeight="1" x14ac:dyDescent="0.2">
      <c r="B180" s="38"/>
      <c r="D180" s="30" t="s">
        <v>83</v>
      </c>
      <c r="E180" s="30"/>
      <c r="F180" s="32"/>
      <c r="G180" s="45">
        <f>24*90*4</f>
        <v>8640</v>
      </c>
      <c r="I180" s="95"/>
      <c r="J180" s="47"/>
      <c r="L180" s="48">
        <f>G180*I180</f>
        <v>0</v>
      </c>
    </row>
    <row r="181" spans="2:13" ht="12" customHeight="1" x14ac:dyDescent="0.2">
      <c r="B181" s="38"/>
      <c r="D181" s="30"/>
      <c r="E181" s="30"/>
      <c r="F181" s="32"/>
      <c r="G181" s="45"/>
      <c r="H181" s="47"/>
      <c r="I181" s="101"/>
      <c r="J181" s="47"/>
      <c r="L181" s="48"/>
    </row>
    <row r="182" spans="2:13" ht="12" customHeight="1" x14ac:dyDescent="0.2">
      <c r="B182" s="38">
        <v>10</v>
      </c>
      <c r="D182" s="30" t="s">
        <v>95</v>
      </c>
      <c r="E182" s="30"/>
      <c r="F182" s="32"/>
      <c r="G182" s="45"/>
      <c r="H182" s="47"/>
      <c r="I182" s="101"/>
      <c r="J182" s="47"/>
      <c r="L182" s="48"/>
    </row>
    <row r="183" spans="2:13" ht="12" customHeight="1" x14ac:dyDescent="0.2">
      <c r="B183" s="38"/>
      <c r="D183" s="30"/>
      <c r="E183" s="30"/>
      <c r="F183" s="32"/>
      <c r="G183" s="45"/>
      <c r="H183" s="47"/>
      <c r="I183" s="101"/>
      <c r="J183" s="47"/>
      <c r="L183" s="48"/>
    </row>
    <row r="184" spans="2:13" ht="12" customHeight="1" x14ac:dyDescent="0.2">
      <c r="B184" s="38"/>
      <c r="D184" s="30" t="s">
        <v>16</v>
      </c>
      <c r="E184" s="30"/>
      <c r="F184" s="32"/>
      <c r="G184" s="45">
        <v>2</v>
      </c>
      <c r="H184" s="47"/>
      <c r="I184" s="95"/>
      <c r="J184" s="47"/>
      <c r="L184" s="48">
        <f>I184</f>
        <v>0</v>
      </c>
    </row>
    <row r="185" spans="2:13" ht="12" customHeight="1" x14ac:dyDescent="0.2">
      <c r="B185" s="38"/>
      <c r="D185" s="30"/>
      <c r="E185" s="30"/>
      <c r="F185" s="32"/>
      <c r="G185" s="45"/>
      <c r="H185" s="47"/>
      <c r="I185" s="101"/>
      <c r="J185" s="47"/>
      <c r="L185" s="48"/>
    </row>
    <row r="186" spans="2:13" ht="12" customHeight="1" x14ac:dyDescent="0.2">
      <c r="B186" s="38">
        <v>11</v>
      </c>
      <c r="D186" s="30" t="s">
        <v>102</v>
      </c>
      <c r="E186" s="30"/>
      <c r="F186" s="32"/>
      <c r="G186" s="45"/>
      <c r="H186" s="47"/>
      <c r="I186" s="101"/>
      <c r="J186" s="47"/>
      <c r="L186" s="48"/>
    </row>
    <row r="187" spans="2:13" ht="12" customHeight="1" x14ac:dyDescent="0.2">
      <c r="B187" s="38"/>
      <c r="D187" s="30"/>
      <c r="E187" s="30"/>
      <c r="F187" s="32"/>
      <c r="G187" s="45"/>
      <c r="H187" s="47"/>
      <c r="I187" s="101"/>
      <c r="J187" s="47"/>
      <c r="L187" s="48"/>
    </row>
    <row r="188" spans="2:13" ht="12" customHeight="1" x14ac:dyDescent="0.2">
      <c r="B188" s="38"/>
      <c r="D188" s="30" t="s">
        <v>16</v>
      </c>
      <c r="E188" s="30"/>
      <c r="F188" s="32"/>
      <c r="G188" s="45">
        <v>14</v>
      </c>
      <c r="H188" s="47"/>
      <c r="I188" s="95"/>
      <c r="J188" s="47"/>
      <c r="L188" s="48">
        <f>G188*I188</f>
        <v>0</v>
      </c>
    </row>
    <row r="189" spans="2:13" ht="12" customHeight="1" x14ac:dyDescent="0.2">
      <c r="B189" s="38"/>
      <c r="D189" s="30"/>
      <c r="E189" s="30"/>
      <c r="F189" s="32"/>
      <c r="G189" s="45"/>
      <c r="H189" s="47"/>
      <c r="I189" s="101"/>
      <c r="J189" s="47"/>
      <c r="L189" s="48"/>
    </row>
    <row r="190" spans="2:13" ht="12" customHeight="1" x14ac:dyDescent="0.2">
      <c r="B190" s="58"/>
      <c r="C190" s="59"/>
      <c r="D190" s="60"/>
      <c r="E190" s="61"/>
      <c r="F190" s="62"/>
      <c r="G190" s="63"/>
      <c r="H190" s="59"/>
      <c r="I190" s="99"/>
      <c r="J190" s="64"/>
      <c r="K190" s="65"/>
      <c r="L190" s="66"/>
    </row>
    <row r="191" spans="2:13" ht="12" customHeight="1" x14ac:dyDescent="0.2">
      <c r="B191" s="67" t="s">
        <v>19</v>
      </c>
      <c r="C191" s="68"/>
      <c r="D191" s="69" t="s">
        <v>70</v>
      </c>
      <c r="E191" s="68"/>
      <c r="F191" s="70"/>
      <c r="G191" s="71"/>
      <c r="H191" s="72"/>
      <c r="I191" s="100"/>
      <c r="J191" s="73"/>
      <c r="K191" s="74"/>
      <c r="L191" s="75">
        <f>SUM(L118:L190)</f>
        <v>0</v>
      </c>
    </row>
    <row r="192" spans="2:13" ht="12" customHeight="1" x14ac:dyDescent="0.2">
      <c r="B192" s="81"/>
      <c r="C192" s="82"/>
      <c r="D192" s="56"/>
      <c r="E192" s="30"/>
      <c r="F192" s="32"/>
      <c r="G192" s="45"/>
      <c r="I192" s="102"/>
      <c r="K192" s="83"/>
      <c r="L192" s="50"/>
      <c r="M192" s="46"/>
    </row>
    <row r="193" spans="2:13" ht="12" customHeight="1" x14ac:dyDescent="0.2">
      <c r="B193" s="46"/>
      <c r="C193" s="46"/>
      <c r="I193" s="94"/>
      <c r="K193" s="46"/>
      <c r="M193" s="46"/>
    </row>
    <row r="194" spans="2:13" ht="12" customHeight="1" x14ac:dyDescent="0.25">
      <c r="B194" s="84" t="s">
        <v>84</v>
      </c>
      <c r="C194" s="85"/>
      <c r="D194" s="43" t="s">
        <v>107</v>
      </c>
      <c r="E194" s="30"/>
      <c r="F194" s="32"/>
      <c r="G194" s="33"/>
      <c r="H194" s="86"/>
      <c r="I194" s="2"/>
      <c r="J194" s="30"/>
      <c r="K194" s="87"/>
      <c r="L194" s="88"/>
      <c r="M194" s="46"/>
    </row>
    <row r="195" spans="2:13" ht="12" customHeight="1" x14ac:dyDescent="0.2">
      <c r="B195" s="89"/>
      <c r="C195" s="85"/>
      <c r="D195" s="56"/>
      <c r="E195" s="30"/>
      <c r="F195" s="32"/>
      <c r="G195" s="45"/>
      <c r="I195" s="94"/>
      <c r="K195" s="46"/>
      <c r="L195" s="50"/>
      <c r="M195" s="46"/>
    </row>
    <row r="196" spans="2:13" ht="12" customHeight="1" x14ac:dyDescent="0.2">
      <c r="B196" s="89"/>
      <c r="C196" s="85"/>
      <c r="D196" s="56"/>
      <c r="E196" s="30"/>
      <c r="F196" s="32"/>
      <c r="G196" s="45"/>
      <c r="I196" s="94"/>
      <c r="K196" s="46"/>
      <c r="L196" s="50"/>
      <c r="M196" s="46"/>
    </row>
    <row r="197" spans="2:13" ht="12" customHeight="1" x14ac:dyDescent="0.2">
      <c r="B197" s="38">
        <v>1</v>
      </c>
      <c r="D197" s="30" t="s">
        <v>108</v>
      </c>
      <c r="F197" s="32"/>
      <c r="G197" s="45"/>
      <c r="I197" s="94"/>
      <c r="J197" s="47"/>
      <c r="L197" s="48"/>
      <c r="M197" s="46"/>
    </row>
    <row r="198" spans="2:13" ht="12" customHeight="1" x14ac:dyDescent="0.2">
      <c r="B198" s="38"/>
      <c r="D198" s="30" t="s">
        <v>109</v>
      </c>
      <c r="F198" s="32"/>
      <c r="G198" s="45"/>
      <c r="I198" s="94"/>
      <c r="J198" s="47"/>
      <c r="L198" s="48"/>
      <c r="M198" s="46"/>
    </row>
    <row r="199" spans="2:13" ht="12" customHeight="1" x14ac:dyDescent="0.2">
      <c r="B199" s="38"/>
      <c r="D199" s="30"/>
      <c r="F199" s="32"/>
      <c r="G199" s="45"/>
      <c r="I199" s="94"/>
      <c r="J199" s="47"/>
      <c r="L199" s="48"/>
      <c r="M199" s="46"/>
    </row>
    <row r="200" spans="2:13" ht="12" customHeight="1" x14ac:dyDescent="0.2">
      <c r="B200" s="38"/>
      <c r="D200" s="3" t="s">
        <v>9</v>
      </c>
      <c r="F200" s="32"/>
      <c r="G200" s="45">
        <v>1</v>
      </c>
      <c r="I200" s="95"/>
      <c r="J200" s="48"/>
      <c r="K200" s="50"/>
      <c r="L200" s="48">
        <f>G200*I200</f>
        <v>0</v>
      </c>
      <c r="M200" s="46"/>
    </row>
    <row r="201" spans="2:13" ht="12" customHeight="1" x14ac:dyDescent="0.2">
      <c r="B201" s="38"/>
      <c r="F201" s="32"/>
      <c r="G201" s="45"/>
      <c r="I201" s="95"/>
      <c r="J201" s="48"/>
      <c r="K201" s="50"/>
      <c r="L201" s="48"/>
    </row>
    <row r="202" spans="2:13" ht="12" customHeight="1" x14ac:dyDescent="0.2">
      <c r="B202" s="38">
        <v>2</v>
      </c>
      <c r="D202" s="30" t="s">
        <v>37</v>
      </c>
      <c r="F202" s="32"/>
      <c r="G202" s="45"/>
      <c r="I202" s="94"/>
      <c r="J202" s="47"/>
      <c r="L202" s="48"/>
    </row>
    <row r="203" spans="2:13" ht="12" customHeight="1" x14ac:dyDescent="0.2">
      <c r="B203" s="38"/>
      <c r="D203" s="30" t="s">
        <v>35</v>
      </c>
      <c r="F203" s="32"/>
      <c r="G203" s="45"/>
      <c r="I203" s="94"/>
      <c r="J203" s="47"/>
      <c r="L203" s="48"/>
    </row>
    <row r="204" spans="2:13" ht="12" customHeight="1" x14ac:dyDescent="0.2">
      <c r="B204" s="38"/>
      <c r="D204" s="30" t="s">
        <v>110</v>
      </c>
      <c r="F204" s="32"/>
      <c r="G204" s="45"/>
      <c r="I204" s="94"/>
      <c r="J204" s="47"/>
      <c r="L204" s="48"/>
    </row>
    <row r="205" spans="2:13" ht="12" customHeight="1" x14ac:dyDescent="0.2">
      <c r="B205" s="38"/>
      <c r="D205" s="30"/>
      <c r="F205" s="32"/>
      <c r="G205" s="45"/>
      <c r="I205" s="94"/>
      <c r="J205" s="47"/>
      <c r="L205" s="48"/>
    </row>
    <row r="206" spans="2:13" ht="12" customHeight="1" x14ac:dyDescent="0.2">
      <c r="B206" s="38"/>
      <c r="D206" s="30" t="s">
        <v>36</v>
      </c>
      <c r="G206" s="51" t="s">
        <v>111</v>
      </c>
      <c r="I206" s="94"/>
      <c r="J206" s="47"/>
      <c r="L206" s="48"/>
    </row>
    <row r="207" spans="2:13" ht="12" customHeight="1" x14ac:dyDescent="0.2">
      <c r="B207" s="38"/>
      <c r="D207" s="3" t="s">
        <v>7</v>
      </c>
      <c r="F207" s="32"/>
      <c r="G207" s="45">
        <v>59.6</v>
      </c>
      <c r="I207" s="95"/>
      <c r="J207" s="48"/>
      <c r="K207" s="50"/>
      <c r="L207" s="48">
        <f>G207*I207</f>
        <v>0</v>
      </c>
    </row>
    <row r="208" spans="2:13" ht="12" customHeight="1" x14ac:dyDescent="0.2">
      <c r="B208" s="38"/>
      <c r="I208" s="94"/>
      <c r="K208" s="46"/>
    </row>
    <row r="209" spans="2:13" ht="12" customHeight="1" x14ac:dyDescent="0.2">
      <c r="B209" s="38">
        <v>3</v>
      </c>
      <c r="D209" s="30" t="s">
        <v>22</v>
      </c>
      <c r="F209" s="32"/>
      <c r="G209" s="45"/>
      <c r="I209" s="94"/>
      <c r="J209" s="47"/>
      <c r="L209" s="48"/>
    </row>
    <row r="210" spans="2:13" ht="12" customHeight="1" x14ac:dyDescent="0.2">
      <c r="B210" s="38"/>
      <c r="D210" s="30" t="s">
        <v>13</v>
      </c>
      <c r="F210" s="32"/>
      <c r="G210" s="45"/>
      <c r="I210" s="94"/>
      <c r="J210" s="47"/>
      <c r="L210" s="48"/>
    </row>
    <row r="211" spans="2:13" ht="12" customHeight="1" x14ac:dyDescent="0.2">
      <c r="B211" s="38"/>
      <c r="C211" s="30"/>
      <c r="E211" s="30"/>
      <c r="F211" s="32"/>
      <c r="G211" s="45"/>
      <c r="I211" s="95"/>
      <c r="J211" s="47"/>
      <c r="L211" s="48"/>
    </row>
    <row r="212" spans="2:13" ht="12" customHeight="1" x14ac:dyDescent="0.2">
      <c r="B212" s="38"/>
      <c r="C212" s="30"/>
      <c r="D212" s="3" t="s">
        <v>16</v>
      </c>
      <c r="E212" s="30"/>
      <c r="F212" s="52">
        <v>23</v>
      </c>
      <c r="G212" s="45"/>
      <c r="I212" s="95"/>
      <c r="J212" s="47"/>
      <c r="L212" s="48"/>
      <c r="M212" s="46"/>
    </row>
    <row r="213" spans="2:13" ht="12" customHeight="1" x14ac:dyDescent="0.2">
      <c r="B213" s="38"/>
      <c r="C213" s="30"/>
      <c r="D213" s="3" t="s">
        <v>7</v>
      </c>
      <c r="E213" s="30"/>
      <c r="F213" s="32"/>
      <c r="G213" s="45">
        <v>176</v>
      </c>
      <c r="I213" s="95"/>
      <c r="J213" s="47"/>
      <c r="L213" s="48">
        <f>G213*I213</f>
        <v>0</v>
      </c>
    </row>
    <row r="214" spans="2:13" ht="12" customHeight="1" x14ac:dyDescent="0.2">
      <c r="B214" s="38"/>
      <c r="C214" s="30"/>
      <c r="D214" s="30" t="s">
        <v>14</v>
      </c>
      <c r="E214" s="30"/>
      <c r="F214" s="32" t="s">
        <v>12</v>
      </c>
      <c r="G214" s="45">
        <v>5315.13</v>
      </c>
      <c r="I214" s="95"/>
      <c r="J214" s="47"/>
      <c r="L214" s="48"/>
    </row>
    <row r="215" spans="2:13" ht="12" customHeight="1" x14ac:dyDescent="0.2">
      <c r="B215" s="38"/>
      <c r="C215" s="30"/>
      <c r="D215" s="30"/>
      <c r="E215" s="30"/>
      <c r="F215" s="32"/>
      <c r="G215" s="45"/>
      <c r="I215" s="95"/>
      <c r="J215" s="47"/>
      <c r="L215" s="48"/>
    </row>
    <row r="216" spans="2:13" ht="12" customHeight="1" x14ac:dyDescent="0.2">
      <c r="B216" s="38">
        <v>4</v>
      </c>
      <c r="C216" s="30"/>
      <c r="D216" s="30" t="s">
        <v>105</v>
      </c>
      <c r="E216" s="30"/>
      <c r="F216" s="32"/>
      <c r="G216" s="45"/>
      <c r="I216" s="94"/>
      <c r="J216" s="47"/>
      <c r="L216" s="48"/>
    </row>
    <row r="217" spans="2:13" ht="12" customHeight="1" x14ac:dyDescent="0.2">
      <c r="B217" s="38"/>
      <c r="C217" s="30"/>
      <c r="D217" s="30" t="s">
        <v>106</v>
      </c>
      <c r="E217" s="30"/>
      <c r="F217" s="32"/>
      <c r="G217" s="45"/>
      <c r="I217" s="94"/>
      <c r="J217" s="47"/>
      <c r="L217" s="48"/>
    </row>
    <row r="218" spans="2:13" ht="12" customHeight="1" x14ac:dyDescent="0.2">
      <c r="B218" s="38"/>
      <c r="C218" s="30"/>
      <c r="D218" s="30"/>
      <c r="E218" s="30"/>
      <c r="F218" s="32"/>
      <c r="G218" s="45"/>
      <c r="I218" s="94"/>
      <c r="J218" s="47"/>
      <c r="L218" s="48"/>
    </row>
    <row r="219" spans="2:13" ht="12" customHeight="1" x14ac:dyDescent="0.2">
      <c r="B219" s="38"/>
      <c r="C219" s="30"/>
      <c r="D219" s="30" t="s">
        <v>25</v>
      </c>
      <c r="E219" s="30"/>
      <c r="F219" s="32" t="s">
        <v>8</v>
      </c>
      <c r="G219" s="45">
        <v>13.5</v>
      </c>
      <c r="I219" s="95"/>
      <c r="J219" s="47"/>
      <c r="L219" s="48">
        <f>G219*I219</f>
        <v>0</v>
      </c>
    </row>
    <row r="220" spans="2:13" ht="12" customHeight="1" x14ac:dyDescent="0.2">
      <c r="B220" s="38"/>
      <c r="C220" s="30"/>
      <c r="D220" s="30" t="s">
        <v>45</v>
      </c>
      <c r="E220" s="30"/>
      <c r="F220" s="32" t="s">
        <v>12</v>
      </c>
      <c r="G220" s="45">
        <v>47.85</v>
      </c>
      <c r="I220" s="95"/>
      <c r="J220" s="47"/>
      <c r="L220" s="48"/>
    </row>
    <row r="221" spans="2:13" ht="12" customHeight="1" x14ac:dyDescent="0.2">
      <c r="B221" s="38"/>
      <c r="C221" s="30"/>
      <c r="D221" s="30"/>
      <c r="E221" s="30"/>
      <c r="F221" s="32"/>
      <c r="G221" s="45"/>
      <c r="I221" s="95"/>
      <c r="J221" s="47"/>
      <c r="L221" s="48"/>
    </row>
    <row r="222" spans="2:13" ht="12" customHeight="1" x14ac:dyDescent="0.2">
      <c r="B222" s="38">
        <v>5</v>
      </c>
      <c r="C222" s="30"/>
      <c r="D222" s="30" t="s">
        <v>20</v>
      </c>
      <c r="E222" s="30"/>
      <c r="F222" s="32"/>
      <c r="G222" s="45"/>
      <c r="I222" s="94"/>
      <c r="J222" s="47"/>
      <c r="L222" s="48"/>
    </row>
    <row r="223" spans="2:13" ht="12" customHeight="1" x14ac:dyDescent="0.2">
      <c r="B223" s="38"/>
      <c r="C223" s="30"/>
      <c r="D223" s="30" t="s">
        <v>21</v>
      </c>
      <c r="E223" s="30"/>
      <c r="F223" s="32"/>
      <c r="G223" s="45"/>
      <c r="I223" s="94"/>
      <c r="J223" s="47"/>
      <c r="L223" s="48"/>
    </row>
    <row r="224" spans="2:13" ht="12" customHeight="1" x14ac:dyDescent="0.2">
      <c r="B224" s="38"/>
      <c r="C224" s="30"/>
      <c r="D224" s="30" t="s">
        <v>90</v>
      </c>
      <c r="E224" s="30"/>
      <c r="F224" s="32"/>
      <c r="G224" s="45"/>
      <c r="I224" s="94"/>
      <c r="J224" s="47"/>
      <c r="L224" s="48"/>
    </row>
    <row r="225" spans="2:12" ht="12" customHeight="1" x14ac:dyDescent="0.2">
      <c r="B225" s="38"/>
      <c r="C225" s="30"/>
      <c r="D225" s="30"/>
      <c r="E225" s="30"/>
      <c r="F225" s="32"/>
      <c r="G225" s="45"/>
      <c r="I225" s="94"/>
      <c r="J225" s="47"/>
      <c r="L225" s="48"/>
    </row>
    <row r="226" spans="2:12" ht="12" customHeight="1" x14ac:dyDescent="0.2">
      <c r="B226" s="38"/>
      <c r="C226" s="30"/>
      <c r="D226" s="30" t="s">
        <v>25</v>
      </c>
      <c r="E226" s="30"/>
      <c r="F226" s="32" t="s">
        <v>8</v>
      </c>
      <c r="G226" s="45">
        <v>53.82</v>
      </c>
      <c r="I226" s="95"/>
      <c r="J226" s="47"/>
      <c r="L226" s="48">
        <f>G226*I226</f>
        <v>0</v>
      </c>
    </row>
    <row r="227" spans="2:12" ht="12" customHeight="1" x14ac:dyDescent="0.2">
      <c r="B227" s="38"/>
      <c r="C227" s="30"/>
      <c r="D227" s="30" t="s">
        <v>45</v>
      </c>
      <c r="E227" s="30"/>
      <c r="F227" s="32" t="s">
        <v>12</v>
      </c>
      <c r="G227" s="45">
        <v>190.74</v>
      </c>
      <c r="I227" s="95"/>
      <c r="J227" s="47"/>
      <c r="L227" s="48"/>
    </row>
    <row r="228" spans="2:12" ht="12" customHeight="1" x14ac:dyDescent="0.2">
      <c r="B228" s="38"/>
      <c r="C228" s="30"/>
      <c r="D228" s="30"/>
      <c r="E228" s="30"/>
      <c r="F228" s="32"/>
      <c r="G228" s="45"/>
      <c r="I228" s="95"/>
      <c r="J228" s="47"/>
      <c r="L228" s="48"/>
    </row>
    <row r="229" spans="2:12" ht="12" customHeight="1" x14ac:dyDescent="0.2">
      <c r="B229" s="38">
        <v>6</v>
      </c>
      <c r="C229" s="30"/>
      <c r="D229" s="30" t="s">
        <v>23</v>
      </c>
      <c r="E229" s="30"/>
      <c r="F229" s="32"/>
      <c r="G229" s="45"/>
      <c r="I229" s="96"/>
      <c r="J229" s="48"/>
      <c r="K229" s="50"/>
      <c r="L229" s="48"/>
    </row>
    <row r="230" spans="2:12" ht="12" customHeight="1" x14ac:dyDescent="0.2">
      <c r="B230" s="38"/>
      <c r="C230" s="30"/>
      <c r="D230" s="30"/>
      <c r="E230" s="30"/>
      <c r="F230" s="32"/>
      <c r="G230" s="45"/>
      <c r="I230" s="96"/>
      <c r="J230" s="48"/>
      <c r="K230" s="50"/>
      <c r="L230" s="48"/>
    </row>
    <row r="231" spans="2:12" ht="12" customHeight="1" x14ac:dyDescent="0.2">
      <c r="B231" s="38"/>
      <c r="C231" s="30"/>
      <c r="D231" s="30" t="s">
        <v>24</v>
      </c>
      <c r="E231" s="30"/>
      <c r="F231" s="52"/>
      <c r="G231" s="45">
        <f>(0.15*1.25*59.6*0.28)+(1.25*176*0.21)+(1.25*13.5*0.1)</f>
        <v>51.016499999999994</v>
      </c>
      <c r="I231" s="95"/>
      <c r="J231" s="47"/>
      <c r="L231" s="48">
        <f>I231*G231</f>
        <v>0</v>
      </c>
    </row>
    <row r="232" spans="2:12" ht="12" customHeight="1" x14ac:dyDescent="0.2">
      <c r="B232" s="38"/>
      <c r="C232" s="30"/>
      <c r="D232" s="30"/>
      <c r="E232" s="30"/>
      <c r="F232" s="32"/>
      <c r="G232" s="45"/>
      <c r="I232" s="95"/>
      <c r="J232" s="47"/>
      <c r="L232" s="48"/>
    </row>
    <row r="233" spans="2:12" ht="12" customHeight="1" x14ac:dyDescent="0.2">
      <c r="B233" s="38">
        <v>7</v>
      </c>
      <c r="C233" s="30"/>
      <c r="D233" s="30" t="s">
        <v>92</v>
      </c>
      <c r="E233" s="30"/>
      <c r="F233" s="32"/>
      <c r="G233" s="45"/>
      <c r="I233" s="94"/>
      <c r="J233" s="47"/>
      <c r="L233" s="48"/>
    </row>
    <row r="234" spans="2:12" ht="12" customHeight="1" x14ac:dyDescent="0.2">
      <c r="B234" s="38"/>
      <c r="C234" s="30"/>
      <c r="D234" s="30"/>
      <c r="E234" s="30"/>
      <c r="F234" s="32"/>
      <c r="G234" s="45"/>
      <c r="I234" s="94"/>
      <c r="J234" s="47"/>
      <c r="L234" s="48"/>
    </row>
    <row r="235" spans="2:12" ht="12" customHeight="1" x14ac:dyDescent="0.2">
      <c r="B235" s="38"/>
      <c r="C235" s="30"/>
      <c r="D235" s="30" t="s">
        <v>114</v>
      </c>
      <c r="E235" s="30"/>
      <c r="F235" s="32"/>
      <c r="G235" s="45"/>
      <c r="I235" s="95"/>
      <c r="J235" s="47"/>
      <c r="L235" s="48">
        <f>G235*I235</f>
        <v>0</v>
      </c>
    </row>
    <row r="236" spans="2:12" ht="12" customHeight="1" x14ac:dyDescent="0.2">
      <c r="B236" s="38"/>
      <c r="C236" s="30"/>
      <c r="D236" s="30"/>
      <c r="E236" s="30"/>
      <c r="F236" s="32"/>
      <c r="G236" s="45"/>
      <c r="I236" s="95"/>
      <c r="J236" s="47"/>
      <c r="L236" s="48"/>
    </row>
    <row r="237" spans="2:12" ht="12" customHeight="1" x14ac:dyDescent="0.2">
      <c r="B237" s="38">
        <v>8</v>
      </c>
      <c r="C237" s="30"/>
      <c r="D237" s="30" t="s">
        <v>115</v>
      </c>
      <c r="F237" s="32"/>
      <c r="G237" s="45"/>
      <c r="H237" s="47"/>
      <c r="I237" s="97"/>
      <c r="J237" s="47"/>
      <c r="L237" s="48"/>
    </row>
    <row r="238" spans="2:12" ht="12" customHeight="1" x14ac:dyDescent="0.2">
      <c r="B238" s="38"/>
      <c r="C238" s="30"/>
      <c r="D238" s="30"/>
      <c r="E238" s="56"/>
      <c r="F238" s="32"/>
      <c r="G238" s="45"/>
      <c r="I238" s="94"/>
      <c r="J238" s="47"/>
      <c r="L238" s="48"/>
    </row>
    <row r="239" spans="2:12" ht="12" customHeight="1" x14ac:dyDescent="0.2">
      <c r="B239" s="38"/>
      <c r="D239" s="30">
        <v>1</v>
      </c>
      <c r="E239" s="30"/>
      <c r="F239" s="32"/>
      <c r="G239" s="45"/>
      <c r="H239" s="47"/>
      <c r="I239" s="95"/>
      <c r="J239" s="47"/>
      <c r="L239" s="48">
        <f>I239</f>
        <v>0</v>
      </c>
    </row>
    <row r="240" spans="2:12" ht="12" customHeight="1" x14ac:dyDescent="0.25">
      <c r="B240" s="38"/>
      <c r="D240" s="30"/>
      <c r="E240" s="30"/>
      <c r="F240" s="32"/>
      <c r="G240" s="57"/>
      <c r="H240" s="47"/>
      <c r="I240" s="97"/>
      <c r="J240" s="47"/>
      <c r="L240" s="48"/>
    </row>
    <row r="241" spans="2:14" ht="12" customHeight="1" x14ac:dyDescent="0.2">
      <c r="B241" s="58"/>
      <c r="C241" s="59"/>
      <c r="D241" s="60"/>
      <c r="E241" s="61"/>
      <c r="F241" s="62"/>
      <c r="G241" s="63"/>
      <c r="H241" s="59"/>
      <c r="I241" s="99"/>
      <c r="J241" s="64"/>
      <c r="K241" s="65"/>
      <c r="L241" s="66"/>
    </row>
    <row r="242" spans="2:14" ht="12" customHeight="1" x14ac:dyDescent="0.2">
      <c r="B242" s="67" t="s">
        <v>84</v>
      </c>
      <c r="C242" s="68"/>
      <c r="D242" s="69" t="s">
        <v>113</v>
      </c>
      <c r="E242" s="68"/>
      <c r="F242" s="70"/>
      <c r="G242" s="71"/>
      <c r="H242" s="72"/>
      <c r="I242" s="100"/>
      <c r="J242" s="73"/>
      <c r="K242" s="74"/>
      <c r="L242" s="75">
        <f>SUM(L200:L241)</f>
        <v>0</v>
      </c>
    </row>
    <row r="243" spans="2:14" ht="12" customHeight="1" x14ac:dyDescent="0.2">
      <c r="B243" s="90"/>
      <c r="C243" s="30"/>
      <c r="D243" s="56"/>
      <c r="E243" s="30"/>
      <c r="F243" s="32"/>
      <c r="G243" s="45"/>
      <c r="I243" s="97"/>
      <c r="L243" s="50"/>
    </row>
    <row r="244" spans="2:14" ht="12" customHeight="1" x14ac:dyDescent="0.2">
      <c r="B244" s="67" t="s">
        <v>112</v>
      </c>
      <c r="C244" s="68"/>
      <c r="D244" s="69" t="s">
        <v>71</v>
      </c>
      <c r="E244" s="68"/>
      <c r="F244" s="70"/>
      <c r="G244" s="71"/>
      <c r="H244" s="72"/>
      <c r="I244" s="100"/>
      <c r="J244" s="73"/>
      <c r="K244" s="74"/>
      <c r="L244" s="75">
        <f>L109+L191+L242</f>
        <v>0</v>
      </c>
      <c r="N244" s="75"/>
    </row>
    <row r="245" spans="2:14" ht="12" customHeight="1" x14ac:dyDescent="0.2">
      <c r="B245" s="67"/>
      <c r="C245" s="68"/>
      <c r="D245" s="69" t="s">
        <v>31</v>
      </c>
      <c r="E245" s="68"/>
      <c r="F245" s="70"/>
      <c r="G245" s="71"/>
      <c r="H245" s="72"/>
      <c r="I245" s="100"/>
      <c r="J245" s="73"/>
      <c r="K245" s="74"/>
      <c r="L245" s="75">
        <f>L244*0.22</f>
        <v>0</v>
      </c>
    </row>
    <row r="246" spans="2:14" ht="12" customHeight="1" x14ac:dyDescent="0.2">
      <c r="B246" s="67"/>
      <c r="C246" s="68"/>
      <c r="D246" s="69" t="s">
        <v>30</v>
      </c>
      <c r="E246" s="68"/>
      <c r="F246" s="70"/>
      <c r="G246" s="71"/>
      <c r="H246" s="72"/>
      <c r="I246" s="100"/>
      <c r="J246" s="73"/>
      <c r="K246" s="74"/>
      <c r="L246" s="75">
        <f>L244+L245</f>
        <v>0</v>
      </c>
    </row>
    <row r="247" spans="2:14" ht="12" customHeight="1" x14ac:dyDescent="0.2">
      <c r="B247" s="79"/>
      <c r="C247" s="30"/>
      <c r="D247" s="56"/>
      <c r="E247" s="30"/>
      <c r="F247" s="32"/>
      <c r="G247" s="45"/>
      <c r="L247" s="50"/>
    </row>
    <row r="248" spans="2:14" ht="12" customHeight="1" x14ac:dyDescent="0.2">
      <c r="B248" s="91" t="s">
        <v>97</v>
      </c>
      <c r="C248" s="30"/>
      <c r="D248" s="56"/>
      <c r="E248" s="30"/>
      <c r="F248" s="32"/>
      <c r="G248" s="45"/>
      <c r="L248" s="50"/>
    </row>
    <row r="249" spans="2:14" ht="12" customHeight="1" x14ac:dyDescent="0.2">
      <c r="B249" s="90" t="s">
        <v>96</v>
      </c>
      <c r="C249" s="30"/>
      <c r="D249" s="56" t="s">
        <v>98</v>
      </c>
      <c r="E249" s="30"/>
      <c r="F249" s="32"/>
      <c r="G249" s="45"/>
      <c r="L249" s="50"/>
    </row>
    <row r="250" spans="2:14" ht="12" customHeight="1" x14ac:dyDescent="0.2">
      <c r="B250" s="90" t="s">
        <v>96</v>
      </c>
      <c r="C250" s="30"/>
      <c r="D250" s="56" t="s">
        <v>99</v>
      </c>
      <c r="E250" s="30"/>
      <c r="F250" s="32"/>
      <c r="G250" s="45"/>
      <c r="L250" s="50"/>
    </row>
    <row r="251" spans="2:14" ht="12" customHeight="1" x14ac:dyDescent="0.2">
      <c r="B251" s="90"/>
      <c r="C251" s="30"/>
      <c r="D251" s="56"/>
      <c r="E251" s="30"/>
      <c r="F251" s="32"/>
      <c r="G251" s="45"/>
      <c r="L251" s="50"/>
    </row>
    <row r="252" spans="2:14" ht="12" customHeight="1" x14ac:dyDescent="0.2">
      <c r="E252" s="56"/>
    </row>
    <row r="253" spans="2:14" ht="12" customHeight="1" x14ac:dyDescent="0.2">
      <c r="B253" s="79"/>
      <c r="C253" s="30"/>
      <c r="D253" s="56"/>
      <c r="E253" s="56"/>
      <c r="F253" s="32"/>
      <c r="G253" s="45"/>
      <c r="L253" s="50"/>
    </row>
    <row r="254" spans="2:14" ht="12" customHeight="1" x14ac:dyDescent="0.2"/>
    <row r="255" spans="2:14" ht="12" customHeight="1" x14ac:dyDescent="0.2">
      <c r="B255" s="92" t="s">
        <v>87</v>
      </c>
      <c r="G255" s="92" t="s">
        <v>88</v>
      </c>
    </row>
    <row r="256" spans="2:14" ht="12" customHeight="1" x14ac:dyDescent="0.2"/>
    <row r="257" spans="14:14" ht="12" customHeight="1" x14ac:dyDescent="0.2"/>
    <row r="258" spans="14:14" ht="12" customHeight="1" x14ac:dyDescent="0.2"/>
    <row r="259" spans="14:14" ht="12" customHeight="1" x14ac:dyDescent="0.2"/>
    <row r="260" spans="14:14" ht="12" customHeight="1" x14ac:dyDescent="0.2"/>
    <row r="261" spans="14:14" ht="12" customHeight="1" x14ac:dyDescent="0.2"/>
    <row r="262" spans="14:14" ht="12" customHeight="1" x14ac:dyDescent="0.2"/>
    <row r="263" spans="14:14" ht="12" customHeight="1" x14ac:dyDescent="0.2"/>
    <row r="264" spans="14:14" ht="12" customHeight="1" x14ac:dyDescent="0.2">
      <c r="N264" s="93"/>
    </row>
    <row r="265" spans="14:14" ht="12" customHeight="1" x14ac:dyDescent="0.2"/>
    <row r="266" spans="14:14" ht="12" customHeight="1" x14ac:dyDescent="0.2"/>
    <row r="267" spans="14:14" ht="12" customHeight="1" x14ac:dyDescent="0.2"/>
    <row r="268" spans="14:14" ht="12" customHeight="1" x14ac:dyDescent="0.2"/>
    <row r="269" spans="14:14" ht="12" customHeight="1" x14ac:dyDescent="0.2"/>
    <row r="270" spans="14:14" ht="12" customHeight="1" x14ac:dyDescent="0.2"/>
    <row r="271" spans="14:14" ht="12" customHeight="1" x14ac:dyDescent="0.2"/>
    <row r="272" spans="14:14" ht="12" customHeight="1" x14ac:dyDescent="0.2"/>
    <row r="273" s="3" customFormat="1" ht="12" customHeight="1" x14ac:dyDescent="0.2"/>
    <row r="274" s="3" customFormat="1" ht="12" customHeight="1" x14ac:dyDescent="0.2"/>
    <row r="275" s="3" customFormat="1" ht="12" customHeight="1" x14ac:dyDescent="0.2"/>
    <row r="276" s="3" customFormat="1" ht="12" customHeight="1" x14ac:dyDescent="0.2"/>
    <row r="277" s="3" customFormat="1" ht="12" customHeight="1" x14ac:dyDescent="0.2"/>
    <row r="278" s="3" customFormat="1" ht="12" customHeight="1" x14ac:dyDescent="0.2"/>
    <row r="279" s="3" customFormat="1" ht="12" customHeight="1" x14ac:dyDescent="0.2"/>
    <row r="1866" s="3" customFormat="1" ht="17.45" customHeight="1" x14ac:dyDescent="0.2"/>
  </sheetData>
  <sheetProtection algorithmName="SHA-512" hashValue="L3p4b+lrNAkLP/H+g/kX0snIYppOJxgzlFy0YiJu40lPbRPdhW1PzCqOe3xP+qg2RZamXqGjEc7gj6flPcXgow==" saltValue="C7ScDO4G1+gefCRGF7pgXg==" spinCount="100000" sheet="1" objects="1" scenarios="1"/>
  <phoneticPr fontId="0" type="noConversion"/>
  <pageMargins left="1.5748031496062993" right="0.35433070866141736" top="0.86614173228346458" bottom="0.78740157480314965" header="0.39370078740157483" footer="0.35433070866141736"/>
  <pageSetup paperSize="9" scale="77" fitToHeight="3" orientation="portrait" r:id="rId1"/>
  <headerFooter alignWithMargins="0">
    <oddHeader>&amp;R&amp;9stran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PREDRAČUN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Anže Čuden</cp:lastModifiedBy>
  <cp:lastPrinted>2022-02-25T09:52:53Z</cp:lastPrinted>
  <dcterms:created xsi:type="dcterms:W3CDTF">1997-01-31T12:20:41Z</dcterms:created>
  <dcterms:modified xsi:type="dcterms:W3CDTF">2022-08-05T22:45:15Z</dcterms:modified>
</cp:coreProperties>
</file>