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rojekti\8752_HKL_PZI_Hrusevska_cesta_Kamnoseska_Litijska\8752_PZI_Hrusevska_oddaja_11_nov_2020\"/>
    </mc:Choice>
  </mc:AlternateContent>
  <xr:revisionPtr revIDLastSave="0" documentId="13_ncr:1_{EA83D065-88AA-4364-BE11-F2532D81FD9A}" xr6:coauthVersionLast="46" xr6:coauthVersionMax="46" xr10:uidLastSave="{00000000-0000-0000-0000-000000000000}"/>
  <bookViews>
    <workbookView xWindow="-120" yWindow="-120" windowWidth="29040" windowHeight="17640" activeTab="1" xr2:uid="{00000000-000D-0000-FFFF-FFFF00000000}"/>
  </bookViews>
  <sheets>
    <sheet name="navodila" sheetId="19" r:id="rId1"/>
    <sheet name="Rekapitulacija" sheetId="1" r:id="rId2"/>
    <sheet name="1-PROM" sheetId="4" r:id="rId3"/>
    <sheet name="2-MET" sheetId="20" r:id="rId4"/>
    <sheet name="3-TUJE" sheetId="17" r:id="rId5"/>
    <sheet name="Info" sheetId="5" r:id="rId6"/>
  </sheets>
  <definedNames>
    <definedName name="_xlnm._FilterDatabase" localSheetId="2" hidden="1">'1-PROM'!$A$9:$F$258</definedName>
    <definedName name="_Toc103495609" localSheetId="2">'1-PROM'!#REF!</definedName>
    <definedName name="_Toc103495609" localSheetId="4">'3-TUJE'!#REF!</definedName>
    <definedName name="_Toc92683859" localSheetId="2">'1-PROM'!#REF!</definedName>
    <definedName name="_Toc92683859" localSheetId="4">'3-TUJE'!#REF!</definedName>
    <definedName name="CENA" localSheetId="2">#REF!</definedName>
    <definedName name="CENA" localSheetId="4">#REF!</definedName>
    <definedName name="KOLIC" localSheetId="2">#REF!</definedName>
    <definedName name="KOLIC" localSheetId="4">#REF!</definedName>
    <definedName name="_xlnm.Print_Area" localSheetId="2">'1-PROM'!$A$1:$F$258</definedName>
    <definedName name="_xlnm.Print_Area" localSheetId="4">'3-TUJE'!$A$1:$F$44</definedName>
    <definedName name="_xlnm.Print_Area" localSheetId="1">Rekapitulacija!$A$1:$E$27</definedName>
    <definedName name="_xlnm.Print_Titles" localSheetId="2">'1-PROM'!$6:$6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20" l="1"/>
  <c r="F40" i="4"/>
  <c r="F70" i="20"/>
  <c r="F68" i="20"/>
  <c r="F66" i="20"/>
  <c r="F64" i="20"/>
  <c r="F62" i="20"/>
  <c r="F60" i="20"/>
  <c r="F58" i="20"/>
  <c r="F56" i="20"/>
  <c r="F52" i="20"/>
  <c r="F50" i="20"/>
  <c r="F48" i="20"/>
  <c r="F46" i="20"/>
  <c r="F44" i="20"/>
  <c r="F42" i="20"/>
  <c r="F40" i="20"/>
  <c r="F38" i="20"/>
  <c r="F36" i="20"/>
  <c r="F34" i="20"/>
  <c r="F32" i="20"/>
  <c r="F30" i="20"/>
  <c r="F28" i="20"/>
  <c r="F26" i="20"/>
  <c r="F24" i="20"/>
  <c r="F22" i="20"/>
  <c r="F20" i="20"/>
  <c r="F18" i="20"/>
  <c r="F16" i="20"/>
  <c r="F14" i="20"/>
  <c r="F12" i="20"/>
  <c r="F10" i="20"/>
  <c r="F8" i="20"/>
  <c r="F6" i="20"/>
  <c r="F72" i="20" l="1"/>
  <c r="F74" i="20" s="1"/>
  <c r="D18" i="1" s="1"/>
  <c r="F204" i="4" l="1"/>
  <c r="F206" i="4" l="1"/>
  <c r="F252" i="4"/>
  <c r="F250" i="4"/>
  <c r="F16" i="17" l="1"/>
  <c r="F14" i="17"/>
  <c r="F12" i="17"/>
  <c r="F52" i="4"/>
  <c r="F128" i="4" l="1"/>
  <c r="F126" i="4"/>
  <c r="F236" i="4" l="1"/>
  <c r="F238" i="4" l="1"/>
  <c r="F222" i="4"/>
  <c r="F94" i="4" l="1"/>
  <c r="F184" i="4" l="1"/>
  <c r="F182" i="4"/>
  <c r="F196" i="4"/>
  <c r="F194" i="4"/>
  <c r="F192" i="4"/>
  <c r="F174" i="4"/>
  <c r="F172" i="4"/>
  <c r="F242" i="4"/>
  <c r="F240" i="4"/>
  <c r="F226" i="4"/>
  <c r="F224" i="4"/>
  <c r="F160" i="4"/>
  <c r="F144" i="4"/>
  <c r="F84" i="4"/>
  <c r="F70" i="4"/>
  <c r="F72" i="4"/>
  <c r="F176" i="4" l="1"/>
  <c r="F178" i="4" s="1"/>
  <c r="F186" i="4"/>
  <c r="F188" i="4" s="1"/>
  <c r="F198" i="4"/>
  <c r="F200" i="4" s="1"/>
  <c r="F208" i="4" l="1"/>
  <c r="C15" i="1"/>
  <c r="F38" i="17"/>
  <c r="F20" i="17" l="1"/>
  <c r="F50" i="4" l="1"/>
  <c r="F48" i="4"/>
  <c r="F40" i="17" l="1"/>
  <c r="F24" i="17"/>
  <c r="F26" i="17"/>
  <c r="F28" i="17"/>
  <c r="F30" i="17"/>
  <c r="F22" i="17"/>
  <c r="F36" i="17"/>
  <c r="F34" i="17"/>
  <c r="F32" i="17"/>
  <c r="F18" i="17"/>
  <c r="F10" i="17"/>
  <c r="F42" i="17" l="1"/>
  <c r="F44" i="17" l="1"/>
  <c r="C21" i="1" s="1"/>
  <c r="F244" i="4"/>
  <c r="F246" i="4"/>
  <c r="F248" i="4"/>
  <c r="F234" i="4"/>
  <c r="F220" i="4"/>
  <c r="F218" i="4"/>
  <c r="F216" i="4"/>
  <c r="F214" i="4"/>
  <c r="F158" i="4"/>
  <c r="F156" i="4"/>
  <c r="F142" i="4"/>
  <c r="F138" i="4"/>
  <c r="F228" i="4" l="1"/>
  <c r="F230" i="4" s="1"/>
  <c r="F254" i="4"/>
  <c r="F256" i="4" s="1"/>
  <c r="F162" i="4"/>
  <c r="F164" i="4" s="1"/>
  <c r="F166" i="4" s="1"/>
  <c r="C14" i="1" s="1"/>
  <c r="F258" i="4" l="1"/>
  <c r="C16" i="1" s="1"/>
  <c r="F124" i="4" l="1"/>
  <c r="F112" i="4"/>
  <c r="F114" i="4"/>
  <c r="F122" i="4"/>
  <c r="F136" i="4"/>
  <c r="F140" i="4"/>
  <c r="F110" i="4"/>
  <c r="F98" i="4"/>
  <c r="F96" i="4"/>
  <c r="F92" i="4"/>
  <c r="F82" i="4"/>
  <c r="F80" i="4"/>
  <c r="F68" i="4"/>
  <c r="F66" i="4"/>
  <c r="F64" i="4"/>
  <c r="F54" i="4"/>
  <c r="F56" i="4" s="1"/>
  <c r="F28" i="4"/>
  <c r="F30" i="4"/>
  <c r="F32" i="4"/>
  <c r="F34" i="4"/>
  <c r="F36" i="4"/>
  <c r="F38" i="4"/>
  <c r="F26" i="4"/>
  <c r="F14" i="4"/>
  <c r="F16" i="4"/>
  <c r="F18" i="4"/>
  <c r="F12" i="4"/>
  <c r="F130" i="4" l="1"/>
  <c r="F132" i="4" s="1"/>
  <c r="F100" i="4"/>
  <c r="F102" i="4" s="1"/>
  <c r="F146" i="4"/>
  <c r="F148" i="4" s="1"/>
  <c r="F20" i="4"/>
  <c r="F22" i="4" s="1"/>
  <c r="F42" i="4"/>
  <c r="F44" i="4" s="1"/>
  <c r="F116" i="4"/>
  <c r="F118" i="4" s="1"/>
  <c r="F86" i="4"/>
  <c r="F88" i="4" s="1"/>
  <c r="F74" i="4"/>
  <c r="F76" i="4" s="1"/>
  <c r="F150" i="4" l="1"/>
  <c r="C13" i="1" s="1"/>
  <c r="F58" i="4"/>
  <c r="C11" i="1" s="1"/>
  <c r="F104" i="4"/>
  <c r="C12" i="1" s="1"/>
  <c r="A1" i="17" l="1"/>
  <c r="A4" i="4"/>
  <c r="A1" i="1"/>
  <c r="D20" i="1"/>
  <c r="A1" i="4" l="1"/>
  <c r="C8" i="1"/>
  <c r="A2" i="1"/>
  <c r="A8" i="1" l="1"/>
  <c r="D10" i="1" l="1"/>
  <c r="D23" i="1" s="1"/>
  <c r="D24" i="1" l="1"/>
  <c r="D25" i="1" s="1"/>
</calcChain>
</file>

<file path=xl/sharedStrings.xml><?xml version="1.0" encoding="utf-8"?>
<sst xmlns="http://schemas.openxmlformats.org/spreadsheetml/2006/main" count="549" uniqueCount="347">
  <si>
    <t>Št. postavke</t>
  </si>
  <si>
    <t>Opis</t>
  </si>
  <si>
    <t>Znesek v EUR brez DDV</t>
  </si>
  <si>
    <t>Enota</t>
  </si>
  <si>
    <t>Cena v EUR</t>
  </si>
  <si>
    <t>Vrednost brez DDV</t>
  </si>
  <si>
    <t>Preddela</t>
  </si>
  <si>
    <t>Količina</t>
  </si>
  <si>
    <t>kos</t>
  </si>
  <si>
    <t>m2</t>
  </si>
  <si>
    <t>m3</t>
  </si>
  <si>
    <t>m1</t>
  </si>
  <si>
    <t>Rekapitulacija</t>
  </si>
  <si>
    <t>Postavitev in zavarovanje prečnega profila ostale javne ceste v ravninskem terenu</t>
  </si>
  <si>
    <t>V priloženem popisu je v nekaterih postavkah zaradi ustreznejšega opisa materialov ali opreme v informativne namene naveden tudi proizvajalec in tip materiala ali opreme. Navedba je zgolj informativne narave in se lahko ponudi material oz. oprema, ki je enakovredna (68 člen ZJN-3).</t>
  </si>
  <si>
    <t>DDV (22%)</t>
  </si>
  <si>
    <t>GEODETSKA DELA</t>
  </si>
  <si>
    <t>IZKOPI</t>
  </si>
  <si>
    <t>SKUPAJ  (BREZ DDV)</t>
  </si>
  <si>
    <t>SKUPAJ  (Z DDV)</t>
  </si>
  <si>
    <t>2.1</t>
  </si>
  <si>
    <t>2.3</t>
  </si>
  <si>
    <t>2.4</t>
  </si>
  <si>
    <t>Obnova in zavarovanje zakoličbe osi trase ostale javne ceste v ravninskem terenu</t>
  </si>
  <si>
    <t>2.5</t>
  </si>
  <si>
    <t>Tuje storitve</t>
  </si>
  <si>
    <t>ur</t>
  </si>
  <si>
    <t>kpl</t>
  </si>
  <si>
    <t>TUJE STORITVE</t>
  </si>
  <si>
    <t>Projekt</t>
  </si>
  <si>
    <t>Šifra projeka</t>
  </si>
  <si>
    <t>Faza</t>
  </si>
  <si>
    <t>PZI</t>
  </si>
  <si>
    <t>Vrsta gradnje</t>
  </si>
  <si>
    <t>Investitior</t>
  </si>
  <si>
    <t>Odgovorna oseba</t>
  </si>
  <si>
    <t>Datum</t>
  </si>
  <si>
    <t>PROMETNE POVRŠINE</t>
  </si>
  <si>
    <t>m</t>
  </si>
  <si>
    <t>Nepredvidena dela vpisana v gradbeni dnevnik in potrjena s strani odgovornega nadzornika.</t>
  </si>
  <si>
    <t>dan</t>
  </si>
  <si>
    <t>Zakoličba in zavarovanje detajlnih točk (ocena!)</t>
  </si>
  <si>
    <t>Rušenje asfaltnih plasti debeline do 15 cm, nakladanje in odvoz porušenega asfalta na ustrezno deponijo po izboru izvajalca in s plačilom deponijske takse.</t>
  </si>
  <si>
    <t>Rušenje betonskih robnikov 15/25/100, nakladanje ruševin in odvoz gradbenih odpadkov na ustrezno deponijo po izboru izvajalca ter plačilo deponijske takse</t>
  </si>
  <si>
    <t>Rušenje zidane ograje, podpornega zidu, nakladanje ruševin in odvoz gradbenih odpadkov na ustrezno deponijo po izboru izvajalca ter plačilo deponijske takse</t>
  </si>
  <si>
    <t>Obnova in zavarovanje zakoličbe trase komunalnih vodov v ravninskem terenu, ob prisotnosti upravljalca posameznega komunalnega voda.</t>
  </si>
  <si>
    <t>ČIŠČENJE TERENA</t>
  </si>
  <si>
    <t>Nepredvidena dela vpisana v gradbeni dnevnik in potrejan s strani odgovornega nadzornika.</t>
  </si>
  <si>
    <t>OSTALA PREDDELA</t>
  </si>
  <si>
    <t>Zemeljska dela</t>
  </si>
  <si>
    <t>PLANUM TEMELJNIH TAL</t>
  </si>
  <si>
    <t>Humiziranje brežin, bankin in zelenic z valjanjem, v debelini 15 cm - strojno, z zatravitvijo in posevkom travnatega semena. Uporaba predhodno odmaknjenega, odkopanega humusa.</t>
  </si>
  <si>
    <t>NASIPI, BREŽINE IN ZELENICE</t>
  </si>
  <si>
    <t>Voziščne konstrukcije</t>
  </si>
  <si>
    <t>2.3.1</t>
  </si>
  <si>
    <t>NOSILNE PLASTI</t>
  </si>
  <si>
    <t>OBRABNO-ZAPORNE PLASTI</t>
  </si>
  <si>
    <t>2.3.2</t>
  </si>
  <si>
    <t>2.3.2.1</t>
  </si>
  <si>
    <t>2.3.2.2</t>
  </si>
  <si>
    <t>ROBNI ELEMENTI VOZIŠČA</t>
  </si>
  <si>
    <t>2.3.3</t>
  </si>
  <si>
    <t>2.3.3.1</t>
  </si>
  <si>
    <t>2.3.3.2</t>
  </si>
  <si>
    <t>2.3.3.3</t>
  </si>
  <si>
    <t>2.3.3.4</t>
  </si>
  <si>
    <t>2.3.3.5</t>
  </si>
  <si>
    <t>2.3.3.6</t>
  </si>
  <si>
    <t xml:space="preserve">Dobava in vgraditev predfabriciranega robnika iz cementnega betona  s prerezom 8/20cm, dolžine 1,00m, na betonsko podlago MB 20 z obbetoniranjem in fugiranjem robnikov s cem. malto 1:3. V ceni so zajeta vsa dodatna in zaščitna dela. </t>
  </si>
  <si>
    <t>Odvodnjavanje</t>
  </si>
  <si>
    <t>2.4.1</t>
  </si>
  <si>
    <t>2.4.2.1</t>
  </si>
  <si>
    <t>2.4.2.2</t>
  </si>
  <si>
    <t>2.4.2.3</t>
  </si>
  <si>
    <t>2.4.2.4</t>
  </si>
  <si>
    <t xml:space="preserve">Izdelava tankoslojne označbe na vozišču, označbe za grbine, rumene barve; svetlostni faktor, drsnost, nočna vidnost v mokrih pogojih, kromatske koordinate morajo ustrezati vrednostim znotraj območja, ki ga določa normativ SIST EN 1436 </t>
  </si>
  <si>
    <t>Prometna oprema in signalizacija</t>
  </si>
  <si>
    <t>2.5.1</t>
  </si>
  <si>
    <t>Pokončna oprema cest</t>
  </si>
  <si>
    <t>Izdelava temelja iz cementnega betona C 12/15, globine 80 cm, premera 40 cm</t>
  </si>
  <si>
    <t>Dobava in vgraditev stebrička za prometni znak iz vroče cinkane jeklene cevi s premerom 64 mm, dolge 3500 mm</t>
  </si>
  <si>
    <t>Dobava in pritrditev trikotnega prometnega znaka, podloga iz vroče cinkane jeklene pločevine, znak z odsevno folijo RA3, dolžina stranice a = 600 mm, skladno s standardom SIST EN 12899-1.</t>
  </si>
  <si>
    <t>2.5.1.1</t>
  </si>
  <si>
    <t>2.5.1.2</t>
  </si>
  <si>
    <t>2.5.1.3</t>
  </si>
  <si>
    <t>2.5.1.4</t>
  </si>
  <si>
    <t>2.5.1.5</t>
  </si>
  <si>
    <t>2.5.1.6</t>
  </si>
  <si>
    <t>2.5.1.7</t>
  </si>
  <si>
    <t>2.5.1.8</t>
  </si>
  <si>
    <t>2.5.2</t>
  </si>
  <si>
    <t>Označbe na vozišču</t>
  </si>
  <si>
    <t>2.5.2.1</t>
  </si>
  <si>
    <t>2.5.2.2</t>
  </si>
  <si>
    <t>2.5.2.3</t>
  </si>
  <si>
    <t>2.5.2.4</t>
  </si>
  <si>
    <t>2.5.2.5</t>
  </si>
  <si>
    <t>2.5.2.6</t>
  </si>
  <si>
    <t>2.5.2.7</t>
  </si>
  <si>
    <t>Izdeleva geodetskega snemanja terena pred pričetkom del skupaj s potekom obstoječih komunalnih vodov. Geodetski posnetek mora vključevati tudi aero-foto snemnje območja zrakoplovom (brezpilotno letalo ali alterntivno). Topografski posnetki terena morajo biti geolocirani v državnem koordinatnem sistemu, ločljivost točke aero-foto snemnja mora znašati 5 cm na terenu. Geodetski posnetek je namenjen obračunu gradbenih del in se investitorju preda v 2-eh pisnih izvodih in v digitalni obliki (DWG, TIFF, TFW).</t>
  </si>
  <si>
    <t>Izdelava PID projektne dokumentacije (v šestih (6) izvodih in en (1) izvod v elektronski verziji - Acad, DWG). V ceni so zajeti vsi načrti, ki so bili izdelani tudi na nivoju PZI.</t>
  </si>
  <si>
    <t>Izdeleva geodetskega snemanja terena po končanju del skupaj s potekom obstoječih komunalnih vodov. V posnetku je potrebno zajeti celoten potek obnovljenih površin, zasaditve in potek obstoječih in novih komunalnih naprav. Geodetski posnetek mora biti opremljen s certifikatom. Del geodetskega posnetka je tudi foto aero snemanje območja gradbišča (brezpilotno letalo ali alterntivno). Topografski posnetki terena morajo biti geolocirani v državnem koordinatnem sistemu, ločljivost točke aero-foto snemanja mora znašati 5 cm na terenu. Geodetski posnetek  se investitorju preda v 4-ih pisnih izvodih in v digitalni obliki (DWG, TIFF, TFW).</t>
  </si>
  <si>
    <t>Projektantski nadzor v katerem so vključeni vsi odgovorni projektanti na projektu. Obračun po dejanskih stroških in po potrditvi s strani odgovornega nadzornika</t>
  </si>
  <si>
    <t>Zunanja kontrola vgrajenih materialov, ki jo zagotavlja akreditiran laboratorij s področja testiranja materialov in konstrukcij</t>
  </si>
  <si>
    <t>Geotehnični nadzor, prevzem gradbene jame in temeljnih tal. Obračun po dejanskih stroških in po potrditvi s strani odgovornega nadzornika.</t>
  </si>
  <si>
    <t>SPLOŠNO:</t>
  </si>
  <si>
    <t>(-) Dela je potrebno izvajati po projektni dokumentaciji, v skladu z veljavnimi tehničnimi predpisi, normativi in standardi ob upoštevanju zahtev iz varstva pri delu. Uporabljati je potrebno samo materiale, ki ustrezajo predpisom in standardom.</t>
  </si>
  <si>
    <t>(-) Za vse vgrajene materiale mora izvajalec del predložiti dokumentacijo (atesti, certifikati, meritve....).</t>
  </si>
  <si>
    <t>(-) Izvajalec del mora pri izvedbi del upoštevati navodila tehničnega poročila.</t>
  </si>
  <si>
    <t>(-) V enotnih cenah morajo biti zajeti tudi naslednji stroški:</t>
  </si>
  <si>
    <t>... ureditev gradbišča, postavitev gradbiščne table, zaščitna ograja in obvestila ter ostala pripravljalna dela, z vsemi deli in materialom ter dnevno čiščenje gradbišča,</t>
  </si>
  <si>
    <t>... ves potreben material z dobavo, transporti in vgrajevanjem,</t>
  </si>
  <si>
    <t>... izvedba dela po popisu iz postavke in načrta,</t>
  </si>
  <si>
    <t>... zavarovanja gradbišča,</t>
  </si>
  <si>
    <t>... začasne in stalne deponije in pripadajoči transporti,</t>
  </si>
  <si>
    <t>... koordinacija med investitorjem, upravljalci, izvajalci, podizvajalci in soglasodajalci,</t>
  </si>
  <si>
    <t>... sortiranje odpadkov na gradbišču (gradbiščni odpadki), stroški nakladanja, odvoza na registrirano stalno deponijo ter plačilo stroškov deponije in taks (če v postavki ni drugače določeno)</t>
  </si>
  <si>
    <t>(-) Obračun se mora izvajati na osnovi dejansko opravljenih količin, katere z vpisom v gradbeni dnevnik potrdi odgovorni nadzornik.</t>
  </si>
  <si>
    <t>Izvedba kvalitativnega nadzora predstavnika javnega vodovodnega omrežja. Vključno z izdelavo poročila o ogledu in vpisom v gradbeni dnevnik.</t>
  </si>
  <si>
    <t>Izvedba kvalitativnega nadzora predstavnika  javnega elektroenergetskega omrežja. Vključno z izdelavo poročila o ogledu in vpisom v gradbeni dnevnik.</t>
  </si>
  <si>
    <t>Izvedba kvalitativnega nadzora predstavnika  javnega kanalizacijskega omrežja. Vključno z izdelavo poročila o ogledu in vpisom v gradbeni dnevnik.</t>
  </si>
  <si>
    <t>Izvedba kvalitativnega nadzora predstavnika  javnega plinovodnega omrežja. Vključno z izdelavo poročila o ogledu in vpisom v gradbeni dnevnik.</t>
  </si>
  <si>
    <t>Izvedba kvalitativnega nadzora predstavnika  javnega telekomunikacijskega omrežja. Vključno z izdelavo poročila o ogledu in vpisom v gradbeni dnevnik.</t>
  </si>
  <si>
    <t>Izdelava elaborata zapore ceste za vse faze gradnje in pridobitev dovoljenja za zaporo ceste.</t>
  </si>
  <si>
    <t>Izdelava dokazila zanesljivosti objekta DZO, vključno z navodili za obratovanje in vzdrževanje objekta skladno z gradbenim zakonom.</t>
  </si>
  <si>
    <t>Rekonstrukcija</t>
  </si>
  <si>
    <t>Mestna občina Ljubljana, Mestni trg 1, 1000 Ljubljana</t>
  </si>
  <si>
    <t>Odstranitev grmovja, živih mej in posek dreves z debli, vejami ter odstranitev panjev. Odvoz na ustrezno deponijo in plačilom deponijske takse. Opomba: posek in odstranitev živih mej ob cesti. Vključno z odvozom na deponijo in plačilom dpeonijske takse.</t>
  </si>
  <si>
    <t>Gradnja pod lokalnim prometom, postavitev in vzdrževanje semaforja (upoštevati ceno dnevnega najema in vzdrževanja). Vključno z izdelavo elaborata začasne prometne ureditve in pridobitvijo dovoljenja za cestno zaporo.</t>
  </si>
  <si>
    <t>Ureditev gradbišča ter postavitev in dovoz začasne prometne signalizacije. Po končanju del se začasna proemtna signalizacija odstrani.</t>
  </si>
  <si>
    <t>Rezanje asfaltne plasti s talno diamantno žago, globine do največ 15 cm. Normalna debelina asfalta je 8 cm.</t>
  </si>
  <si>
    <t>Ureditev planuma temeljnih tal slabo nosilne zemljine – 3. kategorije. Obračun po dejanskih izmerah. Območje ceste.</t>
  </si>
  <si>
    <t>Ročno planiranje dna kanalskih rovov, propustov, z točnostjo +/- 3 cm. Podporni zid.</t>
  </si>
  <si>
    <t>Izdelava nasipa iz zrnate kamnine 3. kategorije z dobavo iz kamnoloma po izboru izvajalca, vgrajevanje v plasteh do debeline 0,3 m, s komprimiranjem do predpisane zgoščenosti Ev2=60Mpa. Vključno z vsemi dodatnimi in zaščitnimi deli in preizkusom nosilnosti z merilno ploščo. Obračun po izkazu kubatur.</t>
  </si>
  <si>
    <t>Nabava, dobava in vgradnja ločilnega geosintetika nosilnosti 16 kN/m na stiku med voziščno konstrukcijo in temeljnimi tlemi.</t>
  </si>
  <si>
    <t>Nabava, dobava in izdelava nosilne plasti bituminizirane zmesi AC 22 base B 50/70 A3, v debelini 8 cm. V ceni je zajeta izdelava v projektiranih padcih in naklonih, ter vsa dodatna in zaščitna dela. Območje ceste.</t>
  </si>
  <si>
    <t>Nabava, dobava in izdelava obrabne in zaporne plasti bituminizirane zmesi AC 11 surf B 50/70 A3, v debelini 4 cm. V ceni je zajeta izdelava v projektiranih padcih in naklonih, ter vsa dodatna in zaščitna dela. Območje ceste.</t>
  </si>
  <si>
    <t>JAŠKI IN VEZNA KANALIZACIJA</t>
  </si>
  <si>
    <t>1</t>
  </si>
  <si>
    <t>2</t>
  </si>
  <si>
    <t>Izgradnja kanalov iz PVC cevi, profila DN 160mm SN8, za priklop cestnih požiralnikov na meteorni kanal, skupaj z vsemi potrebnimi fazonskimi kosi. Vezna kanalizacija se obbetonira s pustim betonom (C16/20). V ceni zajeta vsa pomožna dela (izkop, zasip), sedlast priključek na meteorni kanal, vsi materiali in prenosi.</t>
  </si>
  <si>
    <t>Dobava in pritrditev okroglega prometnega znaka, podloga iz vroče cinkane jeklene pločevine, znak z odsevno folijo RA3, premera 600 mm, skladno s standardom SIST EN 12899-1.</t>
  </si>
  <si>
    <t>Dobava in vgradnja prometnega ogledala.</t>
  </si>
  <si>
    <t>Gradbeno obrtniška dela</t>
  </si>
  <si>
    <t>Tesarska dela</t>
  </si>
  <si>
    <t>2.5.3</t>
  </si>
  <si>
    <t>Nepredvidena dela vpisana v gradbeni dnevnik in potrjena s strani dogovornega nadzornika.</t>
  </si>
  <si>
    <t>Delo z jeklom za ojačitev</t>
  </si>
  <si>
    <t>kg</t>
  </si>
  <si>
    <t>2.5.3.1</t>
  </si>
  <si>
    <t>Dela s cementnim betonom</t>
  </si>
  <si>
    <t>2.5.3.2</t>
  </si>
  <si>
    <t>2.5.3.3</t>
  </si>
  <si>
    <t>2.5.3.4</t>
  </si>
  <si>
    <t>Izdelava dilatacije s trikotno letvico.</t>
  </si>
  <si>
    <t>1.1</t>
  </si>
  <si>
    <t>1.2</t>
  </si>
  <si>
    <t>1.3</t>
  </si>
  <si>
    <t>1.4</t>
  </si>
  <si>
    <t>1.5</t>
  </si>
  <si>
    <t>1.6</t>
  </si>
  <si>
    <t>1.1.1</t>
  </si>
  <si>
    <t>1.1.1.1</t>
  </si>
  <si>
    <t>1.1.1.2</t>
  </si>
  <si>
    <t>1.1.1.3</t>
  </si>
  <si>
    <t>1.1.1.4</t>
  </si>
  <si>
    <t>1.1.1.5</t>
  </si>
  <si>
    <t>1.1.1.</t>
  </si>
  <si>
    <t>1.1.2</t>
  </si>
  <si>
    <t>1.1.2.1</t>
  </si>
  <si>
    <t>1.1.2.2</t>
  </si>
  <si>
    <t>1.1.2.3</t>
  </si>
  <si>
    <t>1.1.2.4</t>
  </si>
  <si>
    <t>1.1.2.5</t>
  </si>
  <si>
    <t>1.1.2.6</t>
  </si>
  <si>
    <t>1.1.2.7</t>
  </si>
  <si>
    <t>1.1.2.8</t>
  </si>
  <si>
    <t>1.2.1</t>
  </si>
  <si>
    <t>1.3.1</t>
  </si>
  <si>
    <t>1.3.1.1</t>
  </si>
  <si>
    <t>1.1.3</t>
  </si>
  <si>
    <t>1.1.3.1</t>
  </si>
  <si>
    <t>1.1.3.2</t>
  </si>
  <si>
    <t>1.1.3.3</t>
  </si>
  <si>
    <t>1.2.1.1</t>
  </si>
  <si>
    <t>1.2.1.2</t>
  </si>
  <si>
    <t>1.2.1.3</t>
  </si>
  <si>
    <t>1.2.1.4</t>
  </si>
  <si>
    <t>1.2.1.5</t>
  </si>
  <si>
    <t>1.2.1.6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</si>
  <si>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</si>
  <si>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</si>
  <si>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</si>
  <si>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</si>
  <si>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</si>
  <si>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</si>
  <si>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</si>
  <si>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</si>
  <si>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</si>
  <si>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</si>
  <si>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1.2.3.</t>
  </si>
  <si>
    <t>1.3.1.2</t>
  </si>
  <si>
    <t>1.3.1.3</t>
  </si>
  <si>
    <t>1.3.1.4</t>
  </si>
  <si>
    <t>Široki izkop slabo nosilne zemljine – 3. kategorije – strojno z nakladanjem z odvozom na ustrezno deponijo po izboru izvajalca, skupaj z razgrinjanjem in plačilom deponijske takse. Izkop za cesto. OBRAČUN PO IZKAZU KUBATUR.</t>
  </si>
  <si>
    <t>Izkop vezljive zemljine/zrnate kamnine – 3. kategorije za temelje, kanalske rove, prepuste, jaške in drenaže, širine do 1,0 m in globine do 2,0 m – strojno, planiranje dna ročno. Vključno z odvozom na deponijo po izboru izvajalca in plačilom deponijske takse. Temelj podpornga zidu. OBRAČUN PO IZKAZU KUBATUR.</t>
  </si>
  <si>
    <t>Izdelava zasipa  iz zrnate kamnine 3. kategorije z dobavo iz kamnoloma po izboru izvajalca, vgrajevanje v plasteh do debeline 0,3 m, s komprimiranjem do predpisane zgoščenosti Ev2=60Mpa. Vključno z vsemi dodatnimi in zaščitnimi deli in preizkusom nosilnosti z merilno ploščo. Obračun po izkazu kubatur. Zasip podpornega zidu</t>
  </si>
  <si>
    <t>Nepredvidena dela vpisana v gradbeni dnevnik in potrjen s strani odgovornega nadzornika.</t>
  </si>
  <si>
    <t xml:space="preserve">Vgraditev posteljice iz kamnitega materiala 0 -125mm v debelini do 50 cm. V ceni je zajeta nabava in dobava materiala na gradbišče, vgrajevanje v plasteh do 40cm pri optimalni vlagi in s sprotnim komprimiranjem na nosilnost EV2=80Mpa. Vključno z vsemi dodatnimi in zaščitnimi deli in preizkusom nosilnosti z merilno ploščo. Obračun po izkazu kubatur v raščenem stanju.  </t>
  </si>
  <si>
    <t>Nabava, dobava in izdelava nosilne plasti bituminizirane zmesi AC 22 base B 50/70 A3, v debelini 6 cm. V ceni je zajeta izdelava v projektiranih padcih in naklonih, ter vsa dodatna in zaščitna dela. Območje uvozov.</t>
  </si>
  <si>
    <t>2.6</t>
  </si>
  <si>
    <t>2.6.1</t>
  </si>
  <si>
    <t>Dobava in vgraditev cementnega betona C12/15 v prerez do 0,15 m3/m2-m1. Podložni beton. Dodatek XC 1.</t>
  </si>
  <si>
    <t>Izdelava vključno z dobavo in nabavo materiala, betonskega cestnega požiralnika iz cevi fi 50 cm, z vtokom pod robnikom,  globine do 2.0 m. Cena vključuje tudi dobavo, nabavo in montažo dvignjenega robnika iz cementnega betona  s prerezom 15/25cm z vtokom, svetle višine 12 cm in priklop PVC cevi na požiralnik. Vključno s LTŽ pokrovom, ki ustreza SIST EN 124-2:2015</t>
  </si>
  <si>
    <t>Rekonstrukcija Hruševske ceste na doseku med Kamnoseško ulico in Litijsko cesto</t>
  </si>
  <si>
    <t>Rušenje obstoječega cestnega požiralnika premera med 50 in 100 cm vključno z LTŽ pokrovom. V ceni je poleg rušenja zajet tudi odvoz na deponijo po izboru izvajalca in plačilo deponijske takse.</t>
  </si>
  <si>
    <t>Površinski izkop plodne zemljine – 1. kategorije – strojno z nakladanjem oz. odmikom za humiziranje brežin, zelenic. Povprena debelina humusa znaša 20 cm.</t>
  </si>
  <si>
    <t>Ročni izkop slabo nosilne zemljine 3.kategorije - z nakladanjem na prevozno sredstvo odvozom na deponijo gradbenih odpadkov in plačilom deponijske takse. Ocena 2% izkopa.</t>
  </si>
  <si>
    <t>Izdelava nevezane nosilne plasti drobljenca iz kamnine v debelini 21 do 30 cm (D32). Dobava na mesto vgradnje in izdelava nosilne plasti z enakomerno zrnatim drobljencem zrnavosti 0-32mm, s sprotno komprimacijo do zahtevane zbitosti. Zaključna plast mora dosegati modul nosilnosti Ev2 =120 Mpa. V ceni so zajete tudi meritve zbitosti in nosilnosti s togo krožno ploščo ter izvedba finega planuma iz drobljenca 0/8 v debelini do 2 cm pred pričetkom polaganja nosilne asfaltne plasti. PO IZKAZU KUBATUR</t>
  </si>
  <si>
    <t>Nabava, dobava in izdelava obrabne in zaporne plasti bituminizirane zmesi AC 11 surf B 70/100 A5, v debelini 5 cm. Hodnik za pešce, uvozi. Vgradnja tudi ročno.</t>
  </si>
  <si>
    <t>Prilagoditev pokrovov jaškov novemu poteku ceste in pločnika. V ceni je zajeta porušitev obstoječega pokrova jaška, prilagoditev novi niveleti ter vsa dodatna in zaščitna dela.</t>
  </si>
  <si>
    <t>Rušenje in odvoz obstoječe prometne signalizacije na ustrezno deponijo po izboru izvajalca in s plačilom deponijske takse.</t>
  </si>
  <si>
    <t>Dobava, nabava in izdelava vzdolžne drenaže vozišča iz gibljivih drenažnih PVC cevi premera 160 mm. V ceni je zajet izkop za drenažo pod planumom voziščne konstrukcije, planiranje dna kanala, izdelave podložne plasti betona kvalitete C20/25, vgraditev ločilnega geostintetika, nasutje drobljenca 16/32 ter vsa dodatna in zaključna dela.</t>
  </si>
  <si>
    <r>
      <t xml:space="preserve">Dobava in vgraditev predfabriciranega </t>
    </r>
    <r>
      <rPr>
        <b/>
        <sz val="10"/>
        <rFont val="Segoe UI"/>
        <family val="2"/>
        <charset val="238"/>
      </rPr>
      <t>dvignjenega robnika</t>
    </r>
    <r>
      <rPr>
        <sz val="10"/>
        <rFont val="Segoe UI"/>
        <family val="2"/>
        <charset val="238"/>
      </rPr>
      <t xml:space="preserve"> iz cementnega betona  s prerezom 15/25cm, dolžine 1,00m, na betonsko podlago MB 20 z obbetoniranjem in fugiranjem robnikov s cem. malto 1:3. V ceni so zajeta vsa dodatna in zaščitna dela. </t>
    </r>
  </si>
  <si>
    <r>
      <t xml:space="preserve">Dobava in vgraditev predfabriciranega </t>
    </r>
    <r>
      <rPr>
        <b/>
        <sz val="10"/>
        <rFont val="Segoe UI"/>
        <family val="2"/>
        <charset val="238"/>
      </rPr>
      <t>pogreznjenega robnika</t>
    </r>
    <r>
      <rPr>
        <sz val="10"/>
        <rFont val="Segoe UI"/>
        <family val="2"/>
        <charset val="238"/>
      </rPr>
      <t xml:space="preserve"> iz cementnega betona  s prerezom 15/25cm, dolžine 1,00m, na betonsko podlago MB 20 z obbetoniranjem in fugiranjem robnikov s cem. malto 1:3. V ceni so zajeta vsa dodatna in zaščitna dela. </t>
    </r>
  </si>
  <si>
    <r>
      <t xml:space="preserve">Dobava in vgraditev predfabriciranega </t>
    </r>
    <r>
      <rPr>
        <b/>
        <sz val="10"/>
        <rFont val="Segoe UI"/>
        <family val="2"/>
        <charset val="238"/>
      </rPr>
      <t>zvrnjenega robnika</t>
    </r>
    <r>
      <rPr>
        <sz val="10"/>
        <rFont val="Segoe UI"/>
        <family val="2"/>
        <charset val="238"/>
      </rPr>
      <t xml:space="preserve"> iz cementnega betona  s prerezom 15/25cm, dolžine 1,00m, na betonsko podlago MB 20 z obbetoniranjem in fugiranjem robnikov s cem. malto 1:3. V ceni so zajeta vsa dodatna in zaščitna dela. </t>
    </r>
  </si>
  <si>
    <r>
      <t>Dobava in pritrditev osmerokotnega prometnega znaka (stop znak), podloga iz vroče cinkane jeklene pločevine, znak z belo in rdečo barvo-folijo RA3, velikost od 0,11 do 0,20 m</t>
    </r>
    <r>
      <rPr>
        <vertAlign val="superscript"/>
        <sz val="10"/>
        <color theme="1"/>
        <rFont val="Segoe UI"/>
        <family val="2"/>
        <charset val="238"/>
      </rPr>
      <t>2</t>
    </r>
    <r>
      <rPr>
        <sz val="10"/>
        <color theme="1"/>
        <rFont val="Segoe UI"/>
        <family val="2"/>
        <charset val="238"/>
      </rPr>
      <t>, skladno s standardom SIST EN 12899-1.</t>
    </r>
  </si>
  <si>
    <t>Dobava in pritrditev pravokotnega prometnega znaka, podloga iz vroče cinkane jeklene pločevine, znak z odsevno folijo RA3, premera 600 mm, skladno s standardom SIST EN 12899-1.</t>
  </si>
  <si>
    <r>
      <t>Izdelava tankoslojne vzdolžne označbe na vozišču z enokomponentno rdečo barvo (RAL 3011), vključno 250 g/m</t>
    </r>
    <r>
      <rPr>
        <vertAlign val="superscript"/>
        <sz val="10"/>
        <color theme="1"/>
        <rFont val="Segoe UI"/>
        <family val="2"/>
        <charset val="238"/>
      </rPr>
      <t>2</t>
    </r>
    <r>
      <rPr>
        <sz val="10"/>
        <color theme="1"/>
        <rFont val="Segoe UI"/>
        <family val="2"/>
        <charset val="238"/>
      </rPr>
      <t xml:space="preserve"> posipa z drobci / kroglicami stekla, strojno, debelina plasti suhe snovi 200 um, širina črte 20 cm.</t>
    </r>
  </si>
  <si>
    <r>
      <t>Izdelava debeloslojne prečne in ostalih označb na vozišču z večkomponentno hladno plastiko z vmešanimi drobci / kroglicami stekla, vključno 250 g/m</t>
    </r>
    <r>
      <rPr>
        <vertAlign val="superscript"/>
        <sz val="10"/>
        <rFont val="Segoe UI"/>
        <family val="2"/>
        <charset val="238"/>
      </rPr>
      <t>2</t>
    </r>
    <r>
      <rPr>
        <sz val="10"/>
        <rFont val="Segoe UI"/>
        <family val="2"/>
        <charset val="238"/>
      </rPr>
      <t xml:space="preserve"> dodatnega posipa z drobci stekla, strojno, debelina plasti 3 mm, bele barve posamezna površina označbe do 1 m</t>
    </r>
    <r>
      <rPr>
        <vertAlign val="superscript"/>
        <sz val="10"/>
        <rFont val="Segoe UI"/>
        <family val="2"/>
        <charset val="238"/>
      </rPr>
      <t>2</t>
    </r>
    <r>
      <rPr>
        <sz val="10"/>
        <rFont val="Segoe UI"/>
        <family val="2"/>
        <charset val="238"/>
      </rPr>
      <t xml:space="preserve"> .</t>
    </r>
  </si>
  <si>
    <r>
      <t>Izdelava debeloslojne prečne in ostalih označb na vozišču z večkomponentno hladno plastiko z vmešanimi drobci / kroglicami stekla, vključno 250 g/m</t>
    </r>
    <r>
      <rPr>
        <vertAlign val="superscript"/>
        <sz val="10"/>
        <rFont val="Segoe UI"/>
        <family val="2"/>
        <charset val="238"/>
      </rPr>
      <t>2</t>
    </r>
    <r>
      <rPr>
        <sz val="10"/>
        <rFont val="Segoe UI"/>
        <family val="2"/>
        <charset val="238"/>
      </rPr>
      <t xml:space="preserve"> dodatnega posipa z drobci stekla, strojno, debelina plasti 3 mm, bele barve posamezna površina označbe nad 1 m</t>
    </r>
    <r>
      <rPr>
        <vertAlign val="superscript"/>
        <sz val="10"/>
        <rFont val="Segoe UI"/>
        <family val="2"/>
        <charset val="238"/>
      </rPr>
      <t>2</t>
    </r>
    <r>
      <rPr>
        <sz val="10"/>
        <rFont val="Segoe UI"/>
        <family val="2"/>
        <charset val="238"/>
      </rPr>
      <t xml:space="preserve"> .</t>
    </r>
  </si>
  <si>
    <t>2.5.2.8</t>
  </si>
  <si>
    <t>2.3.2.3</t>
  </si>
  <si>
    <t>Izdelava debeloslojne vzdolžne označbe bele barve na vozišču z večkomponentno hladno plastiko z vmešanimi drobci / kroglicami stekla, vključno 250 g/m2 dodatnega posipa z drobci stekla, strojno, debelina plasti 3 mm, širina črte 10 cm, bele barve, raster 1-1-1, skladno s standardom SIST EN 1436+A1.</t>
  </si>
  <si>
    <t>Izdelava debeloslojne vzdolžne označbe bele barve na vozišču z večkomponentno hladno plastiko z vmešanimi drobci / kroglicami stekla, vključno 250 g/m2 dodatnega posipa z drobci stekla, strojno, debelina plasti 3 mm, širina črte 15 cm, bele barve, skladno s standardom SIST EN 1436+A1.</t>
  </si>
  <si>
    <r>
      <t>Izdelava tankoslojne vzdolžne označbe na pločniku z enokomponentno belo barvo, vključno 250 g/m</t>
    </r>
    <r>
      <rPr>
        <vertAlign val="superscript"/>
        <sz val="10"/>
        <color theme="1"/>
        <rFont val="Segoe UI"/>
        <family val="2"/>
        <charset val="238"/>
      </rPr>
      <t>2</t>
    </r>
    <r>
      <rPr>
        <sz val="10"/>
        <color theme="1"/>
        <rFont val="Segoe UI"/>
        <family val="2"/>
        <charset val="238"/>
      </rPr>
      <t xml:space="preserve"> posipa z drobci / kroglicami stekla, strojno, debelina plasti suhe snovi 200 um, širina črte 10 cm.</t>
    </r>
  </si>
  <si>
    <r>
      <t>Izdelava debeloslojne prečne in ostalih označb na vozišču z večkomponentno hladno plastiko z vmešanimi drobci / kroglicami stekla, vključno 250 g/m</t>
    </r>
    <r>
      <rPr>
        <vertAlign val="superscript"/>
        <sz val="10"/>
        <rFont val="Segoe UI"/>
        <family val="2"/>
        <charset val="238"/>
      </rPr>
      <t>2</t>
    </r>
    <r>
      <rPr>
        <sz val="10"/>
        <rFont val="Segoe UI"/>
        <family val="2"/>
        <charset val="238"/>
      </rPr>
      <t xml:space="preserve"> dodatnega posipa z drobci stekla, strojno, debelina plasti 3 mm, rumene barve (RAL 1023), bus postajališče.</t>
    </r>
  </si>
  <si>
    <t>Izkop 3.kategorije za lokalno izboljšanje temeljnih tal v območju ceste v globini do 50 cm skladno z geomehanskim nazdorom po vpisu v gradbeni dnevnik. V ceni je zajet odvoz materiala na gradbeno deponijo po izboru izvajalca ter plačilo dpeonijske takse. OBRAČUN PO IZKAZU KUBATUR.</t>
  </si>
  <si>
    <t>2.5.2.9</t>
  </si>
  <si>
    <t>Izdelava stikov med starim in novim asfaltom z bitumensko pasto.</t>
  </si>
  <si>
    <t>2.3.2.4</t>
  </si>
  <si>
    <t>2.3.2.5</t>
  </si>
  <si>
    <t>Pobrizg s cestogradbenim bitumnom 0,3 kg/m2.</t>
  </si>
  <si>
    <t>Izdelava 1x cevne kabelske kanalizacije za potrebe izvajanja GJS in širokopasovne optične infrastrukture MOL s cevmi premera DN110 (npr. Stigmaflex cevi), po navodilih izdelovalca cevi in upravljalca. Izkop jarka globine 0,8m, planiranje dna kanala, polaganje cevi na 10 cm sloj peska (granul. 3-7 mm), dobava in zasutje z izkopanim materialom ali dobava in obbetoniranje cevi z betonom c12/15 pod cestiščem (v 10% trase), dobava in polaganje opozorilnega traku. V ceno je vključena tudi izdelava jaškov na kabelski kanalizaciji na razdalji 30m.</t>
  </si>
  <si>
    <t>1.2.3.5</t>
  </si>
  <si>
    <t>1.1.3.4</t>
  </si>
  <si>
    <t>Strokovni nadzor certificiranega arborista nad gradbeni deli v bližini naravne vrednote.</t>
  </si>
  <si>
    <t>Dobava in vgradnja drevesne rešetke za zaščiteno drevo. Vključena vsa potrebna dela.</t>
  </si>
  <si>
    <t>2.5.2.10</t>
  </si>
  <si>
    <t>2.5.2.11</t>
  </si>
  <si>
    <t>Nabava, dobava in montaža predfabricirane betonske rebraste (vodilne) taktilne plošče 30/30/8, stiki zaliti s trajnoelastično zmesjo, vključeno vse stroške montaže in fugiranja, ter zalitja z dilatacijsko maso.</t>
  </si>
  <si>
    <t>Nabava, dobava in montaža predfabricirane betonske čepaste taktilne plošče 30/30/8, stiki zaliti s trajnoelastično zmesjo, vključeno vse stroške montaže in fugiranja, ter zalitja z dilatacijsko maso.</t>
  </si>
  <si>
    <t>Izdelava dvostranskega vezanega opaža za raven zid.</t>
  </si>
  <si>
    <t>Izdelava dvostranskega vezanega opaža za raven temelj.</t>
  </si>
  <si>
    <t>Dobava in postavitev rebrastih žic iz visokovrednega naravno trdega jekla S500 s premerom do 12 mm, za srednje zahtevno ojačitev.</t>
  </si>
  <si>
    <t>Dobava in postavitev rebrastih palic iz visokovrednega naravno trdega jekla S500 z nastavki za vijačenje palic brez preklopa, z večjim in vključno s premerom 12 mm.</t>
  </si>
  <si>
    <t>Dobava in vgraditev cementnega betona C30/37 v prerez nad 0,50 m3/m2-m1.  Zid.</t>
  </si>
  <si>
    <t>Prestavitev obstoječega semaforja, skupaj z vsemni potrebnimi deli (odklop, novi temelji,  nova namestitev...)</t>
  </si>
  <si>
    <t>2.5.4</t>
  </si>
  <si>
    <t>2.5.4.1</t>
  </si>
  <si>
    <t>Dobava in vgradnja panelne ograje na oporni zid in parapetni zid, višina ograje 1,5m.</t>
  </si>
  <si>
    <t>METEORNA KANALIZACIJA</t>
  </si>
  <si>
    <t>1101 - Zakoličenje osi kanalizacije, z zavarovanjem osi in oznako revizijskih jaškov in vsa druga geodetska dela v času gradnje, ki so potrebna za nemoteno izvajanje del (smeri, višine, vmesne, začasne in končne zakoličbe…)</t>
  </si>
  <si>
    <t>1102 - Postavitev gradbenih profilov na vzpostavljeno os trase cevovoda, ter določitev nivoja za merjenje globine izkopa in polaganje cevovoda.</t>
  </si>
  <si>
    <t>kom</t>
  </si>
  <si>
    <t>1201 - Priprava gradbišča, odstranitev eventuelnih ovir in utrditev delovnega platoja. Po končanih delih se gradbišče pospravi in vzpostavi v prvotno stanje.</t>
  </si>
  <si>
    <t>1202 - Vzdrževanje vseh prekopanih javnih površin v času od rušitve cestišča do vzpostavitve v prvotno stanje, ki zajema polivanje-protiprašna zaščito, dosip udarnih jam, izdelava nasipov za dostope do objektov, utrjevanje in planiranje vključno z dobavo materiala in delom.</t>
  </si>
  <si>
    <t>2101 - Zavarovanje gradbene jame z razpiranjem z  jeklenimi opaži -sistem z vodili (SBH, KRINGS ali podobno) . Globina jarka do 4,0m.  Vključno z vsemi pomožnimi materiali,  deli in transporti.</t>
  </si>
  <si>
    <t>2106 - Vertikalni strojni izkop gradbene jame globine 0-4m, v terenu III. kat. z nakladanjem na kamion in odvozom na trajno gradbeno deponijo po izboru izvajalca, vključno s stroški deponije.</t>
  </si>
  <si>
    <t>2121 - Ročni izkop jarka globine 0 - 2 m, z nakladanjem na kamion in odvozom na začasno gradbeno deponijo po izboru izvajalca , s stroškom začasne deponije</t>
  </si>
  <si>
    <t>2202 - Ročno planiranje dna jarka s točnostjo +/- 3 cm po projektiranem padcu.</t>
  </si>
  <si>
    <t>Dobava in vgraditev posteljice iz enakometno zrnatega drobljenca 0/32 mmm, zbitega na nosilnost Ev2 = 80 Mpa v debelini 30 cm. Vključno z vsemi dodatnimi, pomožnimi in zaključnimi deli.</t>
  </si>
  <si>
    <t>2203 - Dobava in vgraditev peščenega materiala granulacije 8 do 16 mm za peščeno ležišče cevi (POSTELJICA) s sprotno višinsko kontrolo do predpisane kote dna cevi (10cm + D/10) z komprimacijo do stopnje 97% SPP (standardni Proctorjev preizkus), vključno z nabavo in transportom materiala.</t>
  </si>
  <si>
    <t>2204 - Dobava in vgraditev peščenega materiala granulacije 8 do 16 mm s komprimacijo, v coni cevovoda v debelini 30 cm nad temenom, s komprimacijo v plasteh po 20 cm, zbitost 95% po proctorju, vključno z nabavo in transportom materiala.</t>
  </si>
  <si>
    <t>2207 - Nabava, dobava in vgraditev geotekstila za ločilno plast in ovijanje obsipa cevi, natezna trdnost 14 do 16 kN/m2, gostote minimalno 300 g/m2. V ceni so zajeti preklopi in ves potreben pritrdilni material.</t>
  </si>
  <si>
    <t>2209 - Zasip jarka z dovozom novega gramoznega zasipnega materiala  z utrjevanjem v slojih po 30 cm do 95 % trdnosti po standardnem Proctorjevem postopku; vključno z  nabavo in dobavo  zasipnega materiala.</t>
  </si>
  <si>
    <t>4102 - Nabava, dobava in montaža kanalizacijskih cevi DN 250 mm iz armiranega poliestra (GRP) izdelane po SIST EN 14364: 2013, nazivne togosti SN 10.000 N/m2, kompletno z potrebnimi spojkami. Cev ima na eni strani montirano spojko iz poliestra z EPDM tesnilom. Spoj (tesnilo) mora biti zaradi zagotovitve kvalitete spoja preizkušen skupaj s cevmi (certifikat). Notranji zaščitni sloj cevi iz čistega poliestra, brez polnila in ojačitve, mora imeti minimalno debelino 1,0 mm s ciljem doseganja tesnosti, kemijske in abrazijske obstojnosti in odpornosti na obrus pri visokotlačnem čiščenju. Vključen je tudi prevoz in prenos kanalizacijskih cevi iz deponije do mesta vgradnje.</t>
  </si>
  <si>
    <t>4103 - Nabava, dobava in montaža kanalizacijskih cevi DN 300 mm iz armiranega poliestra (GRP) izdelane po SIST EN 14364: 2013, nazivne togosti SN 10.000 N/m2, kompletno z potrebnimi spojkami. Cev ima na eni strani montirano spojko iz poliestra z EPDM tesnilom. Spoj (tesnilo) mora biti zaradi zagotovitve kvalitete spoja preizkušen skupaj s cevmi (certifikat). Notranji zaščitni sloj cevi iz čistega poliestra, brez polnila in ojačitve, mora imeti minimalno debelino 1,0 mm s ciljem doseganja tesnosti, kemijske in abrazijske obstojnosti in odpornosti na obrus pri visokotlačnem čiščenju. Vključen je tudi prevoz in prenos kanalizacijskih cevi iz deponije do mesta vgradnje.</t>
  </si>
  <si>
    <t>4105 - Nabava, dobava in montaža kanalizacijskih cevi DN 400 mm iz armiranega poliestra (GRP) izdelane po SIST EN 14364: 2013, nazivne togosti SN 10.000 N/m2, kompletno z potrebnimi spojkami. Cev ima na eni strani montirano spojko iz poliestra z EPDM tesnilom. Spoj (tesnilo) mora biti zaradi zagotovitve kvalitete spoja preizkušen skupaj s cevmi (certifikat). Notranji zaščitni sloj cevi iz čistega poliestra, brez polnila in ojačitve, mora imeti minimalno debelino 1,0 mm s ciljem doseganja tesnosti, kemijske in abrazijske obstojnosti in odpornosti na obrus pri visokotlačnem čiščenju. Vključen je tudi prevoz in prenos kanalizacijskih cevi iz deponije do mesta vgradnje.</t>
  </si>
  <si>
    <t>4117 - Nabava, dobava in montaža kanalizacijskih cevi DN 1500 mm iz armiranega poliestra (GRP) izdelane po SIST EN 14364: 2013, nazivne togosti SN 10.000 N/m2, kompletno z potrebnimi spojkami. Cev ima na eni strani montirano spojko iz poliestra z EPDM tesnilom. Spoj (tesnilo) mora biti zaradi zagotovitve kvalitete spoja preizkušen skupaj s cevmi (certifikat). Notranji zaščitni sloj cevi iz čistega poliestra, brez polnila in ojačitve, mora imeti minimalno debelino 1,0 mm s ciljem doseganja tesnosti, kemijske in abrazijske obstojnosti in odpornosti na obrus pri visokotlačnem čiščenju. Vključen je tudi prevoz in prenos kanalizacijskih cevi iz deponije do mesta vgradnje.</t>
  </si>
  <si>
    <t>4204 - Nabava, dobava in vgradnja kanalizacijskih cevi DN 315 iz PVC izdelane po SIST EN 1410-1:2009 in SIST EN 13476-1: 2007, nazivne togosti SN 8, kompletno z potrebnimi spojkami in tesnili. V ceni je vključen prenos kanalizacijskih cevi iz deponije do mesta vgraditve.</t>
  </si>
  <si>
    <t>5102 - Nabava, dobava in montaža revizijskih jaškov iz armiranega poliestra  po SIST EN 14 364: 2013, komplet z izdelano muldo. Premer jaška 1000mm, globina 1 - 2 m. Minimalna debelina sten revizijskega jaška je 8mm. V ceni je vključena tudi izdelava AB temeljne plošče jaška debeline 20cm, iz betona C25/30.</t>
  </si>
  <si>
    <t>5103 - Nabava, dobava in montaža revizijskih jaškov iz armiranega poliestra  po SIST EN 14 364: 2013, komplet z izdelano muldo. Premer jaška 1000mm, globina 2 - 3 m. Minimalna debelina sten revizijskega jaška je 8mm. V ceni je vključena tudi izdelava AB temeljne plošče jaška debeline 20cm, iz betona C25/30.</t>
  </si>
  <si>
    <t>5116 - Nabava, dobava in montaža revizijskih jaškov iz armiranega poliestra  po SIST EN 14 364: 2013, komplet z izdelano muldo. Premer jaška 2000mm, globina 2 - 3 m. Minimalna debelina sten revizijskega jaška je 8mm. V ceni je vključena tudi izdelava AB temeljne plošče jaška debeline 20cm, iz betona C25/30.</t>
  </si>
  <si>
    <t>5603 - Dobava in vgradnja LTŽ pokrova fi 600mm, skladno s SIST EN 124-1:2015 nosilnosti D 400 kN. Pokrov izveden na zaklep z odprtinami za zračenje. Tip Norinco, PAM ali enakovredno. Skupaj z razbremenilno AB ploščo za montažo na cev DN 1000 mm, ter vsemi potrebnimi deli in materiali. Vključno z AB vencem za vgradnjo LTŽ pokrova ter  dobavo  in vgrajevanjem betona C16/20 in vso potrebno armaturo za betoniranje pete revizijskih jaškov.</t>
  </si>
  <si>
    <r>
      <t>5603 - Dobava in vgradnja LTŽ pokrova fi 600mm, skladno s SIST EN 124-1:2015 nosilnosti D 400 kN. Pokrov izveden na zaklep z odprtinami za zračenje. Tip Norinco, PAM ali enakovredno. Skupaj z razbremenilno AB ploščo za montažo na cev DN</t>
    </r>
    <r>
      <rPr>
        <sz val="10"/>
        <color rgb="FFFF0000"/>
        <rFont val="Segoe UI"/>
        <family val="2"/>
        <charset val="238"/>
      </rPr>
      <t xml:space="preserve"> 2000</t>
    </r>
    <r>
      <rPr>
        <sz val="10"/>
        <rFont val="Segoe UI"/>
        <family val="2"/>
        <charset val="238"/>
      </rPr>
      <t xml:space="preserve"> mm, ter vsemi potrebnimi deli in materiali. Vključno z AB vencem za vgradnjo LTŽ pokrova ter  dobavo  in vgrajevanjem betona C16/20 in vso potrebno armaturo za betoniranje pete revizijskih jaškov.</t>
    </r>
  </si>
  <si>
    <t>5513 - Nabava, dobava in montaža perforirane cevi iz cementnega betona  po SIST EN 1916: 2003 za ponikovalnico. Premer jaška 1200mm, globina 5 - 6 m. V ceni je vključen ves filterski in ločilni material sklando z načrtom za izvedbo ter vsa dodatni in zaključna dela.</t>
  </si>
  <si>
    <t>6101 - Pregled in čiščenje kanala pred izvedbo preizkusa tesnosti.</t>
  </si>
  <si>
    <t>6102 - Preizkus tesnosti kanala po standardu SIST EN 1610 ali DIN 4033 - gravitacijski kanal. Vključno z vsemi dodatnimi in zaščitnimi deli.</t>
  </si>
  <si>
    <t>6105 - Pregled in snemanje s TV kamero vseh gravitacijskih kanalizacijskih cevi,  jaškov in vseh cevnih odsekov. Snemanje kanala po standardu SIST EN 13508-2:2003 in skladno z nemškimi smernicami ATV-M 143-2.</t>
  </si>
  <si>
    <t>6201 - Izvedba križanja z obstoječim vodovodom.</t>
  </si>
  <si>
    <t>6203 - Izvedba križanja z obstoječim podzemnim telekomunikacijskim vodom</t>
  </si>
  <si>
    <t>6204 - Izvedba križanja z obstoječim podzemnim elektroenergetskim vodom</t>
  </si>
  <si>
    <t>6206 - Izvedba križanja z obstoječim kanalom za odpadno vodo.</t>
  </si>
  <si>
    <t>6207 - Izvedba križanja z obstoječim plinovodom.</t>
  </si>
  <si>
    <t>Nepredvidena dela vpisana v gradbeni dnevnik in potrjena s strani odg. Nadzornika.</t>
  </si>
  <si>
    <t>%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</si>
  <si>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</si>
  <si>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</si>
  <si>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</si>
  <si>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</si>
  <si>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</si>
  <si>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</si>
  <si>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</si>
  <si>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</si>
  <si>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</si>
  <si>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</si>
  <si>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</si>
  <si>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</si>
  <si>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</si>
  <si>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</si>
  <si>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</si>
  <si>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</si>
  <si>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</si>
  <si>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</si>
  <si>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1.1.2.9</t>
  </si>
  <si>
    <t>Odstranitev in porušitev obstoječega mešanega kanala iz betonskih cevi DN300. Vključno z odvozom na dpeonijo po izboru izvajalca in plačilom deponijske takse.</t>
  </si>
  <si>
    <t>2.2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</si>
  <si>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</si>
  <si>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</si>
  <si>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</si>
  <si>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</si>
  <si>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</si>
  <si>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</si>
  <si>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</si>
  <si>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</si>
  <si>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</si>
  <si>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</si>
  <si>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</si>
  <si>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</si>
  <si>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</si>
  <si>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</si>
  <si>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</si>
  <si>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</si>
  <si>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</si>
  <si>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</si>
  <si>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</si>
  <si>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</si>
  <si>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</si>
  <si>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</si>
  <si>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</si>
  <si>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</si>
  <si>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</si>
  <si>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</si>
  <si>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</si>
  <si>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</si>
  <si>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Rekonstrukcija priklopa stanovanjskega objekta na naslovu Hruševska cesta 8 na obstoječ kanalizacijski sistem za odpadno vodo. V ceni je zajeta preureditev priklopa dolžine do 10 m, vključno z novo PVC cevjo DN160 ter vsemi fazonskimi kosi, izvedbo izkopa, zasipa in povrnitve utrjenih površin v obstoječe stanje.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</si>
</sst>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S_I_T_-;\-* #,##0.00\ _S_I_T_-;_-* &quot;-&quot;??\ _S_I_T_-;_-@_-"/>
    <numFmt numFmtId="166" formatCode="#,##0."/>
    <numFmt numFmtId="167" formatCode="\$#."/>
    <numFmt numFmtId="168" formatCode="#.00"/>
    <numFmt numFmtId="169" formatCode="#,"/>
    <numFmt numFmtId="170" formatCode="_-* #,##0.00\ &quot;SIT&quot;_-;\-* #,##0.00\ &quot;SIT&quot;_-;_-* &quot;-&quot;??\ &quot;SIT&quot;_-;_-@_-"/>
    <numFmt numFmtId="171" formatCode="0.000"/>
    <numFmt numFmtId="172" formatCode="#,##0.00\ &quot;€&quot;"/>
  </numFmts>
  <fonts count="6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0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"/>
      <color indexed="8"/>
      <name val="Courier"/>
      <family val="3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4"/>
      <name val="Arial CE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Times New Roman CE"/>
      <family val="1"/>
      <charset val="238"/>
    </font>
    <font>
      <b/>
      <sz val="12"/>
      <name val="Arial CE"/>
      <family val="2"/>
      <charset val="238"/>
    </font>
    <font>
      <sz val="10"/>
      <name val="Times New Roman"/>
      <family val="1"/>
      <charset val="238"/>
    </font>
    <font>
      <b/>
      <sz val="15"/>
      <color indexed="56"/>
      <name val="Calibri"/>
      <family val="2"/>
      <charset val="238"/>
    </font>
    <font>
      <sz val="10"/>
      <color indexed="8"/>
      <name val="MS Sans Serif"/>
      <family val="2"/>
      <charset val="238"/>
    </font>
    <font>
      <b/>
      <sz val="11"/>
      <name val="Arial CE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theme="1"/>
      <name val="Segoe UI"/>
      <family val="2"/>
      <charset val="238"/>
    </font>
    <font>
      <b/>
      <sz val="10"/>
      <color theme="1"/>
      <name val="Segoe UI"/>
      <family val="2"/>
      <charset val="238"/>
    </font>
    <font>
      <b/>
      <sz val="10"/>
      <name val="Segoe UI"/>
      <family val="2"/>
      <charset val="238"/>
    </font>
    <font>
      <sz val="10"/>
      <name val="Segoe UI"/>
      <family val="2"/>
      <charset val="238"/>
    </font>
    <font>
      <b/>
      <sz val="10"/>
      <color indexed="9"/>
      <name val="Segoe UI"/>
      <family val="2"/>
      <charset val="238"/>
    </font>
    <font>
      <b/>
      <sz val="12"/>
      <color indexed="8"/>
      <name val="Segoe UI"/>
      <family val="2"/>
      <charset val="238"/>
    </font>
    <font>
      <i/>
      <sz val="10"/>
      <name val="Segoe UI"/>
      <family val="2"/>
      <charset val="238"/>
    </font>
    <font>
      <i/>
      <sz val="10"/>
      <color indexed="8"/>
      <name val="Segoe UI"/>
      <family val="2"/>
      <charset val="238"/>
    </font>
    <font>
      <b/>
      <i/>
      <sz val="8"/>
      <color theme="0" tint="-0.249977111117893"/>
      <name val="Segoe UI"/>
      <family val="2"/>
      <charset val="238"/>
    </font>
    <font>
      <sz val="10"/>
      <color indexed="8"/>
      <name val="Segoe UI"/>
      <family val="2"/>
      <charset val="238"/>
    </font>
    <font>
      <sz val="12"/>
      <name val="Segoe UI"/>
      <family val="2"/>
      <charset val="238"/>
    </font>
    <font>
      <b/>
      <sz val="12"/>
      <name val="Segoe UI"/>
      <family val="2"/>
      <charset val="238"/>
    </font>
    <font>
      <b/>
      <sz val="12"/>
      <color theme="0"/>
      <name val="Segoe UI"/>
      <family val="2"/>
      <charset val="238"/>
    </font>
    <font>
      <b/>
      <sz val="10"/>
      <color indexed="10"/>
      <name val="Segoe UI"/>
      <family val="2"/>
      <charset val="238"/>
    </font>
    <font>
      <sz val="12"/>
      <color indexed="8"/>
      <name val="Segoe UI"/>
      <family val="2"/>
      <charset val="238"/>
    </font>
    <font>
      <b/>
      <sz val="14"/>
      <color rgb="FF43B033"/>
      <name val="Segoe UI"/>
      <family val="2"/>
      <charset val="238"/>
    </font>
    <font>
      <b/>
      <sz val="12"/>
      <color rgb="FF43B033"/>
      <name val="Segoe UI"/>
      <family val="2"/>
      <charset val="238"/>
    </font>
    <font>
      <b/>
      <sz val="11"/>
      <color indexed="10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color indexed="10"/>
      <name val="Segoe UI"/>
      <family val="2"/>
      <charset val="238"/>
    </font>
    <font>
      <vertAlign val="superscript"/>
      <sz val="10"/>
      <color theme="1"/>
      <name val="Segoe UI"/>
      <family val="2"/>
      <charset val="238"/>
    </font>
    <font>
      <vertAlign val="superscript"/>
      <sz val="10"/>
      <name val="Segoe UI"/>
      <family val="2"/>
      <charset val="238"/>
    </font>
    <font>
      <sz val="10"/>
      <color rgb="FFFF0000"/>
      <name val="Segoe U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000000"/>
      <name val="Segoe UI"/>
      <family val="2"/>
      <charset val="238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43B033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theme="6" tint="0.79998168889431442"/>
        <bgColor indexed="64"/>
      </patternFill>
    </fill>
  </fills>
  <borders count="9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98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1" applyNumberFormat="0" applyAlignment="0" applyProtection="0"/>
    <xf numFmtId="0" fontId="14" fillId="21" borderId="2" applyNumberFormat="0" applyAlignment="0" applyProtection="0"/>
    <xf numFmtId="165" fontId="4" fillId="0" borderId="0" applyFont="0" applyFill="0" applyBorder="0" applyAlignment="0" applyProtection="0"/>
    <xf numFmtId="166" fontId="15" fillId="0" borderId="0">
      <protection locked="0"/>
    </xf>
    <xf numFmtId="167" fontId="15" fillId="0" borderId="0">
      <protection locked="0"/>
    </xf>
    <xf numFmtId="0" fontId="15" fillId="0" borderId="0">
      <protection locked="0"/>
    </xf>
    <xf numFmtId="0" fontId="17" fillId="4" borderId="0" applyNumberFormat="0" applyBorder="0" applyAlignment="0" applyProtection="0"/>
    <xf numFmtId="0" fontId="3" fillId="0" borderId="0"/>
    <xf numFmtId="0" fontId="16" fillId="0" borderId="0" applyNumberFormat="0" applyFill="0" applyBorder="0" applyAlignment="0" applyProtection="0"/>
    <xf numFmtId="168" fontId="15" fillId="0" borderId="0">
      <protection locked="0"/>
    </xf>
    <xf numFmtId="0" fontId="17" fillId="4" borderId="0" applyNumberFormat="0" applyBorder="0" applyAlignment="0" applyProtection="0"/>
    <xf numFmtId="0" fontId="18" fillId="0" borderId="0" applyNumberFormat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169" fontId="21" fillId="0" borderId="0">
      <protection locked="0"/>
    </xf>
    <xf numFmtId="169" fontId="21" fillId="0" borderId="0">
      <protection locked="0"/>
    </xf>
    <xf numFmtId="0" fontId="22" fillId="7" borderId="1" applyNumberFormat="0" applyAlignment="0" applyProtection="0"/>
    <xf numFmtId="0" fontId="25" fillId="20" borderId="5" applyNumberFormat="0" applyAlignment="0" applyProtection="0"/>
    <xf numFmtId="39" fontId="2" fillId="0" borderId="6">
      <alignment horizontal="right" vertical="top" wrapText="1"/>
    </xf>
    <xf numFmtId="0" fontId="23" fillId="0" borderId="7" applyNumberFormat="0" applyFill="0" applyAlignment="0" applyProtection="0"/>
    <xf numFmtId="0" fontId="32" fillId="0" borderId="8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0" fontId="7" fillId="0" borderId="0">
      <alignment vertical="top" wrapText="1"/>
    </xf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4" fillId="0" borderId="0"/>
    <xf numFmtId="0" fontId="3" fillId="0" borderId="0" applyFont="0" applyBorder="0"/>
    <xf numFmtId="0" fontId="3" fillId="0" borderId="0"/>
    <xf numFmtId="0" fontId="3" fillId="0" borderId="0"/>
    <xf numFmtId="0" fontId="3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5" fillId="0" borderId="0"/>
    <xf numFmtId="0" fontId="3" fillId="0" borderId="0"/>
    <xf numFmtId="0" fontId="3" fillId="0" borderId="0"/>
    <xf numFmtId="0" fontId="4" fillId="0" borderId="0"/>
    <xf numFmtId="0" fontId="33" fillId="0" borderId="0"/>
    <xf numFmtId="0" fontId="2" fillId="0" borderId="0"/>
    <xf numFmtId="0" fontId="5" fillId="0" borderId="0"/>
    <xf numFmtId="0" fontId="7" fillId="0" borderId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34" fillId="0" borderId="0">
      <alignment horizontal="left" vertical="top" wrapText="1" readingOrder="1"/>
    </xf>
    <xf numFmtId="0" fontId="3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" fillId="0" borderId="0"/>
    <xf numFmtId="0" fontId="3" fillId="0" borderId="0"/>
    <xf numFmtId="0" fontId="8" fillId="0" borderId="0" applyNumberFormat="0" applyFill="0" applyBorder="0" applyAlignment="0" applyProtection="0"/>
    <xf numFmtId="0" fontId="3" fillId="0" borderId="0"/>
    <xf numFmtId="0" fontId="2" fillId="0" borderId="0"/>
    <xf numFmtId="0" fontId="3" fillId="23" borderId="9" applyNumberFormat="0" applyFont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0" fillId="23" borderId="9" applyNumberFormat="0" applyFont="0" applyAlignment="0" applyProtection="0"/>
    <xf numFmtId="0" fontId="28" fillId="0" borderId="0" applyNumberFormat="0" applyFill="0" applyBorder="0" applyAlignment="0" applyProtection="0"/>
    <xf numFmtId="0" fontId="25" fillId="20" borderId="5" applyNumberFormat="0" applyAlignment="0" applyProtection="0"/>
    <xf numFmtId="0" fontId="16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3" fillId="0" borderId="7" applyNumberFormat="0" applyFill="0" applyAlignment="0" applyProtection="0"/>
    <xf numFmtId="0" fontId="14" fillId="21" borderId="2" applyNumberFormat="0" applyAlignment="0" applyProtection="0"/>
    <xf numFmtId="0" fontId="13" fillId="20" borderId="1" applyNumberFormat="0" applyAlignment="0" applyProtection="0"/>
    <xf numFmtId="0" fontId="12" fillId="3" borderId="0" applyNumberFormat="0" applyBorder="0" applyAlignment="0" applyProtection="0"/>
    <xf numFmtId="0" fontId="7" fillId="0" borderId="0"/>
    <xf numFmtId="0" fontId="7" fillId="0" borderId="0"/>
    <xf numFmtId="0" fontId="2" fillId="0" borderId="10">
      <alignment horizontal="left" vertical="top" wrapText="1"/>
    </xf>
    <xf numFmtId="0" fontId="2" fillId="0" borderId="10">
      <alignment horizontal="left" vertical="top" wrapText="1"/>
    </xf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30" fillId="0" borderId="12" applyNumberFormat="0"/>
    <xf numFmtId="170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171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22" fillId="7" borderId="1" applyNumberFormat="0" applyAlignment="0" applyProtection="0"/>
    <xf numFmtId="0" fontId="27" fillId="0" borderId="11" applyNumberFormat="0" applyFill="0" applyAlignment="0" applyProtection="0"/>
    <xf numFmtId="0" fontId="28" fillId="0" borderId="0" applyNumberFormat="0" applyFill="0" applyBorder="0" applyAlignment="0" applyProtection="0"/>
    <xf numFmtId="49" fontId="29" fillId="0" borderId="0">
      <alignment vertical="top"/>
      <protection locked="0"/>
    </xf>
    <xf numFmtId="0" fontId="37" fillId="0" borderId="0"/>
    <xf numFmtId="0" fontId="4" fillId="0" borderId="0"/>
    <xf numFmtId="0" fontId="4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9" applyNumberFormat="0" applyFon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1" fillId="28" borderId="0" applyNumberFormat="0" applyBorder="0" applyAlignment="0" applyProtection="0"/>
    <xf numFmtId="0" fontId="11" fillId="19" borderId="0" applyNumberFormat="0" applyBorder="0" applyAlignment="0" applyProtection="0"/>
    <xf numFmtId="0" fontId="11" fillId="11" borderId="0" applyNumberFormat="0" applyBorder="0" applyAlignment="0" applyProtection="0"/>
    <xf numFmtId="0" fontId="11" fillId="29" borderId="0" applyNumberFormat="0" applyBorder="0" applyAlignment="0" applyProtection="0"/>
    <xf numFmtId="0" fontId="11" fillId="17" borderId="0" applyNumberFormat="0" applyBorder="0" applyAlignment="0" applyProtection="0"/>
    <xf numFmtId="0" fontId="12" fillId="5" borderId="0" applyNumberFormat="0" applyBorder="0" applyAlignment="0" applyProtection="0"/>
    <xf numFmtId="0" fontId="55" fillId="30" borderId="1" applyNumberFormat="0" applyAlignment="0" applyProtection="0"/>
    <xf numFmtId="0" fontId="56" fillId="0" borderId="80" applyNumberFormat="0" applyFill="0" applyAlignment="0" applyProtection="0"/>
    <xf numFmtId="0" fontId="57" fillId="0" borderId="81" applyNumberFormat="0" applyFill="0" applyAlignment="0" applyProtection="0"/>
    <xf numFmtId="0" fontId="58" fillId="0" borderId="82" applyNumberFormat="0" applyFill="0" applyAlignment="0" applyProtection="0"/>
    <xf numFmtId="0" fontId="58" fillId="0" borderId="0" applyNumberFormat="0" applyFill="0" applyBorder="0" applyAlignment="0" applyProtection="0"/>
    <xf numFmtId="0" fontId="22" fillId="22" borderId="1" applyNumberFormat="0" applyAlignment="0" applyProtection="0"/>
    <xf numFmtId="0" fontId="28" fillId="0" borderId="83" applyNumberFormat="0" applyFill="0" applyAlignment="0" applyProtection="0"/>
    <xf numFmtId="0" fontId="59" fillId="22" borderId="0" applyNumberFormat="0" applyBorder="0" applyAlignment="0" applyProtection="0"/>
    <xf numFmtId="0" fontId="4" fillId="23" borderId="9" applyNumberFormat="0" applyFont="0" applyAlignment="0" applyProtection="0"/>
    <xf numFmtId="0" fontId="27" fillId="0" borderId="84" applyNumberFormat="0" applyFill="0" applyAlignment="0" applyProtection="0"/>
    <xf numFmtId="165" fontId="3" fillId="0" borderId="0" applyFont="0" applyFill="0" applyBorder="0" applyAlignment="0" applyProtection="0"/>
    <xf numFmtId="39" fontId="2" fillId="0" borderId="6">
      <alignment horizontal="right" vertical="top" wrapText="1"/>
    </xf>
  </cellStyleXfs>
  <cellXfs count="260">
    <xf numFmtId="0" fontId="0" fillId="0" borderId="0" xfId="0"/>
    <xf numFmtId="49" fontId="6" fillId="0" borderId="14" xfId="0" applyNumberFormat="1" applyFont="1" applyBorder="1" applyAlignment="1">
      <alignment vertical="top" wrapText="1"/>
    </xf>
    <xf numFmtId="0" fontId="6" fillId="0" borderId="14" xfId="0" applyFont="1" applyBorder="1" applyAlignment="1"/>
    <xf numFmtId="0" fontId="9" fillId="0" borderId="14" xfId="0" applyFont="1" applyBorder="1" applyAlignment="1">
      <alignment vertical="top" wrapText="1"/>
    </xf>
    <xf numFmtId="0" fontId="6" fillId="0" borderId="14" xfId="0" applyFont="1" applyBorder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16" xfId="0" applyFont="1" applyBorder="1"/>
    <xf numFmtId="0" fontId="6" fillId="0" borderId="14" xfId="0" applyFont="1" applyFill="1" applyBorder="1" applyAlignment="1">
      <alignment horizontal="left"/>
    </xf>
    <xf numFmtId="0" fontId="6" fillId="0" borderId="14" xfId="0" applyFont="1" applyFill="1" applyBorder="1" applyAlignment="1">
      <alignment horizontal="left" wrapText="1"/>
    </xf>
    <xf numFmtId="0" fontId="9" fillId="0" borderId="0" xfId="339" applyFont="1" applyAlignment="1">
      <alignment horizontal="center" vertical="top"/>
    </xf>
    <xf numFmtId="0" fontId="6" fillId="0" borderId="14" xfId="0" applyFont="1" applyBorder="1"/>
    <xf numFmtId="0" fontId="9" fillId="0" borderId="0" xfId="339" applyFont="1" applyFill="1" applyAlignment="1">
      <alignment horizontal="center" vertical="top"/>
    </xf>
    <xf numFmtId="0" fontId="9" fillId="0" borderId="15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6" fillId="0" borderId="15" xfId="0" applyFont="1" applyBorder="1" applyAlignment="1"/>
    <xf numFmtId="49" fontId="6" fillId="0" borderId="15" xfId="0" applyNumberFormat="1" applyFont="1" applyBorder="1" applyAlignment="1">
      <alignment vertical="top" wrapText="1"/>
    </xf>
    <xf numFmtId="0" fontId="41" fillId="0" borderId="13" xfId="338" applyFont="1" applyBorder="1" applyAlignment="1" applyProtection="1">
      <alignment horizontal="center" vertical="top"/>
    </xf>
    <xf numFmtId="0" fontId="41" fillId="0" borderId="13" xfId="338" applyFont="1" applyBorder="1" applyAlignment="1" applyProtection="1">
      <alignment horizontal="justify"/>
    </xf>
    <xf numFmtId="4" fontId="41" fillId="0" borderId="13" xfId="338" applyNumberFormat="1" applyFont="1" applyBorder="1" applyAlignment="1" applyProtection="1">
      <alignment horizontal="center"/>
    </xf>
    <xf numFmtId="0" fontId="41" fillId="0" borderId="0" xfId="338" applyFont="1" applyBorder="1" applyAlignment="1" applyProtection="1">
      <alignment horizontal="center" vertical="center"/>
    </xf>
    <xf numFmtId="0" fontId="41" fillId="0" borderId="0" xfId="338" applyFont="1" applyBorder="1" applyAlignment="1" applyProtection="1">
      <alignment horizontal="justify"/>
    </xf>
    <xf numFmtId="4" fontId="41" fillId="0" borderId="0" xfId="338" applyNumberFormat="1" applyFont="1" applyBorder="1" applyAlignment="1" applyProtection="1">
      <alignment horizontal="center"/>
    </xf>
    <xf numFmtId="49" fontId="40" fillId="25" borderId="53" xfId="0" applyNumberFormat="1" applyFont="1" applyFill="1" applyBorder="1" applyAlignment="1">
      <alignment horizontal="center" wrapText="1"/>
    </xf>
    <xf numFmtId="172" fontId="40" fillId="25" borderId="54" xfId="0" applyNumberFormat="1" applyFont="1" applyFill="1" applyBorder="1" applyAlignment="1">
      <alignment horizontal="center" vertical="top" wrapText="1"/>
    </xf>
    <xf numFmtId="0" fontId="45" fillId="26" borderId="17" xfId="0" applyNumberFormat="1" applyFont="1" applyFill="1" applyBorder="1" applyAlignment="1">
      <alignment vertical="top" wrapText="1"/>
    </xf>
    <xf numFmtId="172" fontId="46" fillId="26" borderId="52" xfId="0" applyNumberFormat="1" applyFont="1" applyFill="1" applyBorder="1" applyAlignment="1">
      <alignment horizontal="center" vertical="top" wrapText="1"/>
    </xf>
    <xf numFmtId="0" fontId="47" fillId="26" borderId="59" xfId="0" applyFont="1" applyFill="1" applyBorder="1" applyAlignment="1"/>
    <xf numFmtId="49" fontId="44" fillId="26" borderId="55" xfId="0" applyNumberFormat="1" applyFont="1" applyFill="1" applyBorder="1" applyAlignment="1">
      <alignment horizontal="center" wrapText="1"/>
    </xf>
    <xf numFmtId="0" fontId="45" fillId="26" borderId="62" xfId="0" applyNumberFormat="1" applyFont="1" applyFill="1" applyBorder="1" applyAlignment="1">
      <alignment vertical="top" wrapText="1"/>
    </xf>
    <xf numFmtId="172" fontId="46" fillId="26" borderId="63" xfId="0" applyNumberFormat="1" applyFont="1" applyFill="1" applyBorder="1" applyAlignment="1">
      <alignment horizontal="center" vertical="top" wrapText="1"/>
    </xf>
    <xf numFmtId="0" fontId="47" fillId="26" borderId="61" xfId="0" applyFont="1" applyFill="1" applyBorder="1" applyAlignment="1"/>
    <xf numFmtId="49" fontId="40" fillId="0" borderId="64" xfId="0" applyNumberFormat="1" applyFont="1" applyBorder="1" applyAlignment="1">
      <alignment vertical="top" wrapText="1"/>
    </xf>
    <xf numFmtId="0" fontId="40" fillId="0" borderId="15" xfId="0" applyNumberFormat="1" applyFont="1" applyBorder="1" applyAlignment="1">
      <alignment vertical="top" wrapText="1"/>
    </xf>
    <xf numFmtId="4" fontId="40" fillId="0" borderId="57" xfId="0" applyNumberFormat="1" applyFont="1" applyBorder="1" applyAlignment="1"/>
    <xf numFmtId="49" fontId="44" fillId="26" borderId="56" xfId="0" applyNumberFormat="1" applyFont="1" applyFill="1" applyBorder="1" applyAlignment="1">
      <alignment horizontal="center" wrapText="1"/>
    </xf>
    <xf numFmtId="0" fontId="45" fillId="26" borderId="20" xfId="0" applyNumberFormat="1" applyFont="1" applyFill="1" applyBorder="1" applyAlignment="1">
      <alignment vertical="top" wrapText="1"/>
    </xf>
    <xf numFmtId="0" fontId="47" fillId="26" borderId="60" xfId="0" applyFont="1" applyFill="1" applyBorder="1" applyAlignment="1"/>
    <xf numFmtId="49" fontId="44" fillId="26" borderId="58" xfId="0" applyNumberFormat="1" applyFont="1" applyFill="1" applyBorder="1" applyAlignment="1">
      <alignment horizontal="center" wrapText="1"/>
    </xf>
    <xf numFmtId="0" fontId="40" fillId="0" borderId="0" xfId="351" applyFont="1" applyBorder="1" applyAlignment="1" applyProtection="1">
      <alignment horizontal="center" wrapText="1"/>
    </xf>
    <xf numFmtId="172" fontId="48" fillId="0" borderId="27" xfId="351" applyNumberFormat="1" applyFont="1" applyFill="1" applyBorder="1" applyAlignment="1" applyProtection="1">
      <alignment horizontal="center" vertical="center"/>
    </xf>
    <xf numFmtId="172" fontId="49" fillId="0" borderId="27" xfId="351" applyNumberFormat="1" applyFont="1" applyFill="1" applyBorder="1" applyAlignment="1" applyProtection="1">
      <alignment horizontal="center" vertical="center"/>
    </xf>
    <xf numFmtId="0" fontId="47" fillId="0" borderId="0" xfId="0" applyFont="1" applyBorder="1" applyAlignment="1">
      <alignment vertical="top"/>
    </xf>
    <xf numFmtId="49" fontId="41" fillId="0" borderId="15" xfId="350" applyNumberFormat="1" applyFont="1" applyFill="1" applyBorder="1" applyAlignment="1" applyProtection="1">
      <alignment horizontal="left" vertical="top"/>
    </xf>
    <xf numFmtId="4" fontId="40" fillId="0" borderId="15" xfId="279" applyNumberFormat="1" applyFont="1" applyFill="1" applyBorder="1" applyAlignment="1">
      <alignment vertical="top"/>
    </xf>
    <xf numFmtId="172" fontId="40" fillId="0" borderId="15" xfId="279" applyNumberFormat="1" applyFont="1" applyFill="1" applyBorder="1" applyAlignment="1">
      <alignment vertical="top"/>
    </xf>
    <xf numFmtId="172" fontId="41" fillId="0" borderId="15" xfId="0" applyNumberFormat="1" applyFont="1" applyBorder="1" applyAlignment="1">
      <alignment vertical="top"/>
    </xf>
    <xf numFmtId="0" fontId="41" fillId="0" borderId="0" xfId="339" applyFont="1" applyFill="1" applyAlignment="1">
      <alignment horizontal="center" vertical="top"/>
    </xf>
    <xf numFmtId="49" fontId="42" fillId="0" borderId="21" xfId="0" applyNumberFormat="1" applyFont="1" applyFill="1" applyBorder="1" applyAlignment="1">
      <alignment horizontal="left" vertical="top" wrapText="1"/>
    </xf>
    <xf numFmtId="0" fontId="40" fillId="0" borderId="21" xfId="183" applyNumberFormat="1" applyFont="1" applyFill="1" applyBorder="1" applyAlignment="1">
      <alignment horizontal="left" vertical="top" wrapText="1"/>
    </xf>
    <xf numFmtId="4" fontId="42" fillId="0" borderId="21" xfId="183" applyNumberFormat="1" applyFont="1" applyFill="1" applyBorder="1" applyAlignment="1">
      <alignment horizontal="right" vertical="top" wrapText="1"/>
    </xf>
    <xf numFmtId="172" fontId="42" fillId="0" borderId="21" xfId="183" applyNumberFormat="1" applyFont="1" applyFill="1" applyBorder="1" applyAlignment="1">
      <alignment horizontal="right" vertical="top" wrapText="1"/>
    </xf>
    <xf numFmtId="0" fontId="41" fillId="0" borderId="0" xfId="339" applyFont="1" applyAlignment="1">
      <alignment vertical="top"/>
    </xf>
    <xf numFmtId="0" fontId="42" fillId="24" borderId="0" xfId="351" applyNumberFormat="1" applyFont="1" applyFill="1" applyBorder="1" applyAlignment="1" applyProtection="1">
      <alignment horizontal="center" vertical="top" wrapText="1"/>
      <protection locked="0"/>
    </xf>
    <xf numFmtId="0" fontId="42" fillId="24" borderId="0" xfId="372" applyFont="1" applyFill="1" applyBorder="1" applyAlignment="1" applyProtection="1">
      <alignment horizontal="center" vertical="top" wrapText="1"/>
      <protection locked="0"/>
    </xf>
    <xf numFmtId="0" fontId="42" fillId="24" borderId="0" xfId="372" applyFont="1" applyFill="1" applyBorder="1" applyAlignment="1" applyProtection="1">
      <alignment horizontal="center" vertical="top"/>
      <protection locked="0"/>
    </xf>
    <xf numFmtId="4" fontId="42" fillId="24" borderId="0" xfId="372" applyNumberFormat="1" applyFont="1" applyFill="1" applyBorder="1" applyAlignment="1" applyProtection="1">
      <alignment horizontal="center" vertical="top" wrapText="1"/>
      <protection locked="0"/>
    </xf>
    <xf numFmtId="172" fontId="42" fillId="24" borderId="0" xfId="372" applyNumberFormat="1" applyFont="1" applyFill="1" applyBorder="1" applyAlignment="1" applyProtection="1">
      <alignment horizontal="center" vertical="top" wrapText="1"/>
      <protection locked="0"/>
    </xf>
    <xf numFmtId="0" fontId="41" fillId="0" borderId="0" xfId="339" applyFont="1" applyAlignment="1">
      <alignment horizontal="center" vertical="top"/>
    </xf>
    <xf numFmtId="49" fontId="51" fillId="0" borderId="0" xfId="0" applyNumberFormat="1" applyFont="1" applyBorder="1" applyAlignment="1">
      <alignment horizontal="left" vertical="top" wrapText="1"/>
    </xf>
    <xf numFmtId="0" fontId="51" fillId="0" borderId="0" xfId="0" applyNumberFormat="1" applyFont="1" applyBorder="1" applyAlignment="1">
      <alignment vertical="top" wrapText="1"/>
    </xf>
    <xf numFmtId="4" fontId="47" fillId="0" borderId="0" xfId="0" applyNumberFormat="1" applyFont="1" applyBorder="1" applyAlignment="1">
      <alignment horizontal="right" vertical="top" wrapText="1"/>
    </xf>
    <xf numFmtId="4" fontId="41" fillId="0" borderId="0" xfId="0" applyNumberFormat="1" applyFont="1" applyBorder="1" applyAlignment="1">
      <alignment horizontal="right" vertical="top" wrapText="1"/>
    </xf>
    <xf numFmtId="172" fontId="41" fillId="0" borderId="0" xfId="279" applyNumberFormat="1" applyFont="1" applyBorder="1" applyAlignment="1">
      <alignment horizontal="right" vertical="top" shrinkToFit="1"/>
    </xf>
    <xf numFmtId="172" fontId="47" fillId="0" borderId="0" xfId="0" applyNumberFormat="1" applyFont="1" applyBorder="1" applyAlignment="1">
      <alignment horizontal="right" vertical="top" shrinkToFit="1"/>
    </xf>
    <xf numFmtId="4" fontId="52" fillId="26" borderId="19" xfId="0" applyNumberFormat="1" applyFont="1" applyFill="1" applyBorder="1" applyAlignment="1">
      <alignment horizontal="right" vertical="top" wrapText="1"/>
    </xf>
    <xf numFmtId="4" fontId="48" fillId="26" borderId="19" xfId="0" applyNumberFormat="1" applyFont="1" applyFill="1" applyBorder="1" applyAlignment="1">
      <alignment horizontal="right" vertical="top" wrapText="1"/>
    </xf>
    <xf numFmtId="172" fontId="48" fillId="26" borderId="19" xfId="279" applyNumberFormat="1" applyFont="1" applyFill="1" applyBorder="1" applyAlignment="1">
      <alignment horizontal="right" vertical="top" shrinkToFit="1"/>
    </xf>
    <xf numFmtId="172" fontId="52" fillId="26" borderId="42" xfId="0" applyNumberFormat="1" applyFont="1" applyFill="1" applyBorder="1" applyAlignment="1">
      <alignment horizontal="right" vertical="top" shrinkToFit="1"/>
    </xf>
    <xf numFmtId="0" fontId="52" fillId="0" borderId="0" xfId="0" applyFont="1" applyBorder="1" applyAlignment="1">
      <alignment vertical="top"/>
    </xf>
    <xf numFmtId="0" fontId="47" fillId="0" borderId="15" xfId="0" applyFont="1" applyBorder="1" applyAlignment="1">
      <alignment vertical="top"/>
    </xf>
    <xf numFmtId="49" fontId="40" fillId="0" borderId="36" xfId="0" applyNumberFormat="1" applyFont="1" applyBorder="1" applyAlignment="1">
      <alignment horizontal="left" vertical="top" wrapText="1"/>
    </xf>
    <xf numFmtId="0" fontId="40" fillId="0" borderId="17" xfId="0" applyNumberFormat="1" applyFont="1" applyBorder="1" applyAlignment="1">
      <alignment vertical="top" wrapText="1"/>
    </xf>
    <xf numFmtId="172" fontId="41" fillId="0" borderId="37" xfId="0" applyNumberFormat="1" applyFont="1" applyBorder="1" applyAlignment="1">
      <alignment horizontal="right" vertical="top" shrinkToFit="1"/>
    </xf>
    <xf numFmtId="0" fontId="47" fillId="0" borderId="14" xfId="0" applyFont="1" applyBorder="1" applyAlignment="1">
      <alignment vertical="top"/>
    </xf>
    <xf numFmtId="4" fontId="40" fillId="0" borderId="18" xfId="0" applyNumberFormat="1" applyFont="1" applyBorder="1" applyAlignment="1">
      <alignment horizontal="right" vertical="top" wrapText="1"/>
    </xf>
    <xf numFmtId="4" fontId="40" fillId="0" borderId="17" xfId="0" applyNumberFormat="1" applyFont="1" applyBorder="1" applyAlignment="1">
      <alignment horizontal="right" vertical="top" wrapText="1"/>
    </xf>
    <xf numFmtId="172" fontId="40" fillId="0" borderId="18" xfId="279" applyNumberFormat="1" applyFont="1" applyBorder="1" applyAlignment="1">
      <alignment horizontal="right" vertical="top" shrinkToFit="1"/>
    </xf>
    <xf numFmtId="172" fontId="40" fillId="0" borderId="37" xfId="0" applyNumberFormat="1" applyFont="1" applyBorder="1" applyAlignment="1">
      <alignment horizontal="right" vertical="top" shrinkToFit="1"/>
    </xf>
    <xf numFmtId="49" fontId="41" fillId="0" borderId="36" xfId="0" applyNumberFormat="1" applyFont="1" applyBorder="1" applyAlignment="1">
      <alignment horizontal="left" vertical="top" wrapText="1"/>
    </xf>
    <xf numFmtId="0" fontId="41" fillId="0" borderId="17" xfId="0" applyNumberFormat="1" applyFont="1" applyFill="1" applyBorder="1" applyAlignment="1">
      <alignment horizontal="left" vertical="top" wrapText="1"/>
    </xf>
    <xf numFmtId="0" fontId="41" fillId="0" borderId="18" xfId="0" applyNumberFormat="1" applyFont="1" applyFill="1" applyBorder="1" applyAlignment="1">
      <alignment horizontal="left" vertical="top" wrapText="1"/>
    </xf>
    <xf numFmtId="4" fontId="41" fillId="0" borderId="24" xfId="0" applyNumberFormat="1" applyFont="1" applyFill="1" applyBorder="1" applyAlignment="1">
      <alignment vertical="top" wrapText="1"/>
    </xf>
    <xf numFmtId="172" fontId="41" fillId="0" borderId="18" xfId="279" applyNumberFormat="1" applyFont="1" applyBorder="1" applyAlignment="1">
      <alignment vertical="top" shrinkToFit="1"/>
    </xf>
    <xf numFmtId="49" fontId="41" fillId="0" borderId="41" xfId="0" applyNumberFormat="1" applyFont="1" applyBorder="1" applyAlignment="1">
      <alignment horizontal="left" vertical="top" wrapText="1"/>
    </xf>
    <xf numFmtId="0" fontId="41" fillId="0" borderId="24" xfId="0" applyNumberFormat="1" applyFont="1" applyBorder="1" applyAlignment="1">
      <alignment horizontal="left" vertical="top" wrapText="1"/>
    </xf>
    <xf numFmtId="0" fontId="41" fillId="0" borderId="25" xfId="0" applyNumberFormat="1" applyFont="1" applyBorder="1" applyAlignment="1">
      <alignment horizontal="left" vertical="top" wrapText="1"/>
    </xf>
    <xf numFmtId="172" fontId="41" fillId="0" borderId="25" xfId="279" applyNumberFormat="1" applyFont="1" applyBorder="1" applyAlignment="1">
      <alignment vertical="top" shrinkToFit="1"/>
    </xf>
    <xf numFmtId="172" fontId="41" fillId="0" borderId="38" xfId="0" applyNumberFormat="1" applyFont="1" applyBorder="1" applyAlignment="1">
      <alignment horizontal="right" vertical="top" shrinkToFit="1"/>
    </xf>
    <xf numFmtId="0" fontId="41" fillId="0" borderId="24" xfId="0" applyNumberFormat="1" applyFont="1" applyFill="1" applyBorder="1" applyAlignment="1">
      <alignment horizontal="left" vertical="top" wrapText="1"/>
    </xf>
    <xf numFmtId="0" fontId="41" fillId="0" borderId="25" xfId="0" applyNumberFormat="1" applyFont="1" applyFill="1" applyBorder="1" applyAlignment="1">
      <alignment horizontal="left" vertical="top" wrapText="1"/>
    </xf>
    <xf numFmtId="4" fontId="47" fillId="0" borderId="14" xfId="0" applyNumberFormat="1" applyFont="1" applyBorder="1" applyAlignment="1">
      <alignment horizontal="right" vertical="top" wrapText="1"/>
    </xf>
    <xf numFmtId="4" fontId="41" fillId="0" borderId="14" xfId="0" applyNumberFormat="1" applyFont="1" applyBorder="1" applyAlignment="1">
      <alignment horizontal="right" vertical="top" wrapText="1"/>
    </xf>
    <xf numFmtId="172" fontId="41" fillId="0" borderId="14" xfId="279" applyNumberFormat="1" applyFont="1" applyBorder="1" applyAlignment="1">
      <alignment horizontal="right" vertical="top" wrapText="1"/>
    </xf>
    <xf numFmtId="49" fontId="47" fillId="0" borderId="14" xfId="0" applyNumberFormat="1" applyFont="1" applyBorder="1" applyAlignment="1">
      <alignment vertical="top" wrapText="1"/>
    </xf>
    <xf numFmtId="0" fontId="41" fillId="0" borderId="14" xfId="0" applyNumberFormat="1" applyFont="1" applyBorder="1" applyAlignment="1">
      <alignment vertical="top" wrapText="1"/>
    </xf>
    <xf numFmtId="172" fontId="47" fillId="0" borderId="14" xfId="0" applyNumberFormat="1" applyFont="1" applyBorder="1" applyAlignment="1">
      <alignment horizontal="right" vertical="top"/>
    </xf>
    <xf numFmtId="4" fontId="41" fillId="0" borderId="6" xfId="0" applyNumberFormat="1" applyFont="1" applyBorder="1" applyAlignment="1">
      <alignment horizontal="right" vertical="top" wrapText="1"/>
    </xf>
    <xf numFmtId="0" fontId="38" fillId="0" borderId="65" xfId="0" applyFont="1" applyBorder="1"/>
    <xf numFmtId="49" fontId="54" fillId="26" borderId="26" xfId="0" applyNumberFormat="1" applyFont="1" applyFill="1" applyBorder="1" applyAlignment="1">
      <alignment horizontal="left" vertical="top" wrapText="1"/>
    </xf>
    <xf numFmtId="0" fontId="54" fillId="26" borderId="19" xfId="0" applyNumberFormat="1" applyFont="1" applyFill="1" applyBorder="1" applyAlignment="1">
      <alignment vertical="top" wrapText="1"/>
    </xf>
    <xf numFmtId="49" fontId="40" fillId="0" borderId="41" xfId="0" applyNumberFormat="1" applyFont="1" applyBorder="1" applyAlignment="1">
      <alignment horizontal="left" vertical="top" wrapText="1"/>
    </xf>
    <xf numFmtId="49" fontId="51" fillId="0" borderId="34" xfId="0" applyNumberFormat="1" applyFont="1" applyBorder="1" applyAlignment="1">
      <alignment horizontal="left" vertical="top" wrapText="1"/>
    </xf>
    <xf numFmtId="0" fontId="51" fillId="0" borderId="6" xfId="0" applyNumberFormat="1" applyFont="1" applyBorder="1" applyAlignment="1">
      <alignment vertical="top" wrapText="1"/>
    </xf>
    <xf numFmtId="172" fontId="47" fillId="0" borderId="35" xfId="0" applyNumberFormat="1" applyFont="1" applyBorder="1" applyAlignment="1">
      <alignment horizontal="right" vertical="top" shrinkToFit="1"/>
    </xf>
    <xf numFmtId="49" fontId="40" fillId="0" borderId="69" xfId="0" applyNumberFormat="1" applyFont="1" applyBorder="1" applyAlignment="1">
      <alignment horizontal="left" vertical="top" wrapText="1"/>
    </xf>
    <xf numFmtId="0" fontId="40" fillId="0" borderId="70" xfId="0" applyNumberFormat="1" applyFont="1" applyBorder="1" applyAlignment="1">
      <alignment vertical="top" wrapText="1"/>
    </xf>
    <xf numFmtId="0" fontId="41" fillId="0" borderId="71" xfId="0" applyFont="1" applyFill="1" applyBorder="1" applyAlignment="1">
      <alignment horizontal="right" vertical="top"/>
    </xf>
    <xf numFmtId="4" fontId="41" fillId="0" borderId="70" xfId="0" applyNumberFormat="1" applyFont="1" applyFill="1" applyBorder="1" applyAlignment="1">
      <alignment horizontal="right" vertical="top"/>
    </xf>
    <xf numFmtId="172" fontId="41" fillId="0" borderId="71" xfId="0" applyNumberFormat="1" applyFont="1" applyFill="1" applyBorder="1" applyAlignment="1">
      <alignment horizontal="right" vertical="top" shrinkToFit="1"/>
    </xf>
    <xf numFmtId="172" fontId="41" fillId="0" borderId="72" xfId="0" applyNumberFormat="1" applyFont="1" applyBorder="1" applyAlignment="1">
      <alignment horizontal="right" vertical="top" shrinkToFit="1"/>
    </xf>
    <xf numFmtId="0" fontId="40" fillId="0" borderId="0" xfId="0" applyNumberFormat="1" applyFont="1" applyBorder="1" applyAlignment="1">
      <alignment vertical="top" wrapText="1"/>
    </xf>
    <xf numFmtId="9" fontId="41" fillId="0" borderId="18" xfId="0" applyNumberFormat="1" applyFont="1" applyFill="1" applyBorder="1" applyAlignment="1">
      <alignment horizontal="left" vertical="top" wrapText="1"/>
    </xf>
    <xf numFmtId="49" fontId="47" fillId="0" borderId="77" xfId="0" applyNumberFormat="1" applyFont="1" applyBorder="1" applyAlignment="1">
      <alignment vertical="top" wrapText="1"/>
    </xf>
    <xf numFmtId="172" fontId="47" fillId="0" borderId="78" xfId="0" applyNumberFormat="1" applyFont="1" applyBorder="1" applyAlignment="1">
      <alignment horizontal="right" vertical="top"/>
    </xf>
    <xf numFmtId="0" fontId="41" fillId="0" borderId="0" xfId="339" applyFont="1" applyBorder="1" applyAlignment="1">
      <alignment vertical="top"/>
    </xf>
    <xf numFmtId="0" fontId="41" fillId="0" borderId="73" xfId="339" applyFont="1" applyBorder="1" applyAlignment="1">
      <alignment vertical="top"/>
    </xf>
    <xf numFmtId="172" fontId="54" fillId="26" borderId="42" xfId="978" applyNumberFormat="1" applyFont="1" applyFill="1" applyBorder="1" applyAlignment="1">
      <alignment vertical="top" wrapText="1"/>
    </xf>
    <xf numFmtId="49" fontId="40" fillId="0" borderId="79" xfId="0" applyNumberFormat="1" applyFont="1" applyBorder="1" applyAlignment="1">
      <alignment horizontal="left" vertical="top" wrapText="1"/>
    </xf>
    <xf numFmtId="0" fontId="41" fillId="0" borderId="0" xfId="0" applyNumberFormat="1" applyFont="1" applyFill="1" applyBorder="1" applyAlignment="1">
      <alignment horizontal="left" vertical="top" wrapText="1"/>
    </xf>
    <xf numFmtId="4" fontId="41" fillId="0" borderId="0" xfId="0" applyNumberFormat="1" applyFont="1" applyFill="1" applyBorder="1" applyAlignment="1">
      <alignment vertical="top" wrapText="1"/>
    </xf>
    <xf numFmtId="172" fontId="41" fillId="0" borderId="0" xfId="279" applyNumberFormat="1" applyFont="1" applyBorder="1" applyAlignment="1">
      <alignment vertical="top" shrinkToFit="1"/>
    </xf>
    <xf numFmtId="172" fontId="41" fillId="0" borderId="73" xfId="0" applyNumberFormat="1" applyFont="1" applyBorder="1" applyAlignment="1">
      <alignment horizontal="right" vertical="top" shrinkToFit="1"/>
    </xf>
    <xf numFmtId="9" fontId="41" fillId="0" borderId="18" xfId="979" applyFont="1" applyFill="1" applyBorder="1" applyAlignment="1">
      <alignment horizontal="left" vertical="top" wrapText="1"/>
    </xf>
    <xf numFmtId="49" fontId="40" fillId="0" borderId="74" xfId="0" applyNumberFormat="1" applyFont="1" applyBorder="1" applyAlignment="1">
      <alignment horizontal="left" vertical="top" wrapText="1"/>
    </xf>
    <xf numFmtId="0" fontId="40" fillId="0" borderId="62" xfId="0" applyNumberFormat="1" applyFont="1" applyBorder="1" applyAlignment="1">
      <alignment vertical="top" wrapText="1"/>
    </xf>
    <xf numFmtId="44" fontId="54" fillId="26" borderId="42" xfId="978" applyFont="1" applyFill="1" applyBorder="1" applyAlignment="1">
      <alignment vertical="top" wrapText="1"/>
    </xf>
    <xf numFmtId="172" fontId="40" fillId="0" borderId="38" xfId="0" applyNumberFormat="1" applyFont="1" applyBorder="1" applyAlignment="1">
      <alignment horizontal="right" vertical="top" shrinkToFit="1"/>
    </xf>
    <xf numFmtId="9" fontId="41" fillId="0" borderId="25" xfId="0" applyNumberFormat="1" applyFont="1" applyFill="1" applyBorder="1" applyAlignment="1">
      <alignment horizontal="left" vertical="top" wrapText="1"/>
    </xf>
    <xf numFmtId="0" fontId="41" fillId="0" borderId="75" xfId="0" applyNumberFormat="1" applyFont="1" applyFill="1" applyBorder="1" applyAlignment="1">
      <alignment horizontal="left" vertical="top" wrapText="1"/>
    </xf>
    <xf numFmtId="4" fontId="41" fillId="0" borderId="62" xfId="0" applyNumberFormat="1" applyFont="1" applyFill="1" applyBorder="1" applyAlignment="1">
      <alignment vertical="top" wrapText="1"/>
    </xf>
    <xf numFmtId="172" fontId="41" fillId="0" borderId="75" xfId="279" applyNumberFormat="1" applyFont="1" applyBorder="1" applyAlignment="1">
      <alignment vertical="top" shrinkToFit="1"/>
    </xf>
    <xf numFmtId="9" fontId="41" fillId="0" borderId="0" xfId="0" applyNumberFormat="1" applyFont="1" applyFill="1" applyBorder="1" applyAlignment="1">
      <alignment horizontal="left" vertical="top" wrapText="1"/>
    </xf>
    <xf numFmtId="49" fontId="40" fillId="0" borderId="39" xfId="0" applyNumberFormat="1" applyFont="1" applyBorder="1" applyAlignment="1">
      <alignment horizontal="left" vertical="top" wrapText="1"/>
    </xf>
    <xf numFmtId="0" fontId="40" fillId="0" borderId="20" xfId="0" applyNumberFormat="1" applyFont="1" applyBorder="1" applyAlignment="1">
      <alignment vertical="top" wrapText="1"/>
    </xf>
    <xf numFmtId="0" fontId="41" fillId="0" borderId="23" xfId="0" applyFont="1" applyFill="1" applyBorder="1" applyAlignment="1">
      <alignment horizontal="right" vertical="top"/>
    </xf>
    <xf numFmtId="4" fontId="41" fillId="0" borderId="6" xfId="0" applyNumberFormat="1" applyFont="1" applyFill="1" applyBorder="1" applyAlignment="1">
      <alignment horizontal="right" vertical="top"/>
    </xf>
    <xf numFmtId="172" fontId="41" fillId="0" borderId="23" xfId="0" applyNumberFormat="1" applyFont="1" applyFill="1" applyBorder="1" applyAlignment="1">
      <alignment horizontal="right" vertical="top" shrinkToFit="1"/>
    </xf>
    <xf numFmtId="172" fontId="41" fillId="0" borderId="40" xfId="0" applyNumberFormat="1" applyFont="1" applyBorder="1" applyAlignment="1">
      <alignment horizontal="right" vertical="top" shrinkToFit="1"/>
    </xf>
    <xf numFmtId="172" fontId="40" fillId="0" borderId="76" xfId="0" applyNumberFormat="1" applyFont="1" applyBorder="1" applyAlignment="1">
      <alignment horizontal="right" vertical="top" shrinkToFit="1"/>
    </xf>
    <xf numFmtId="9" fontId="41" fillId="0" borderId="25" xfId="979" applyFont="1" applyFill="1" applyBorder="1" applyAlignment="1">
      <alignment horizontal="left" vertical="top" wrapText="1"/>
    </xf>
    <xf numFmtId="49" fontId="41" fillId="0" borderId="85" xfId="0" applyNumberFormat="1" applyFont="1" applyBorder="1" applyAlignment="1">
      <alignment horizontal="left" vertical="top" wrapText="1"/>
    </xf>
    <xf numFmtId="0" fontId="40" fillId="0" borderId="24" xfId="0" applyNumberFormat="1" applyFont="1" applyBorder="1" applyAlignment="1">
      <alignment vertical="top" wrapText="1"/>
    </xf>
    <xf numFmtId="172" fontId="6" fillId="0" borderId="14" xfId="0" applyNumberFormat="1" applyFont="1" applyBorder="1"/>
    <xf numFmtId="4" fontId="40" fillId="0" borderId="0" xfId="0" applyNumberFormat="1" applyFont="1" applyBorder="1" applyAlignment="1">
      <alignment vertical="top" wrapText="1"/>
    </xf>
    <xf numFmtId="4" fontId="60" fillId="0" borderId="0" xfId="0" applyNumberFormat="1" applyFont="1" applyBorder="1" applyAlignment="1">
      <alignment vertical="top" wrapText="1"/>
    </xf>
    <xf numFmtId="4" fontId="41" fillId="0" borderId="0" xfId="0" applyNumberFormat="1" applyFont="1" applyBorder="1" applyAlignment="1">
      <alignment horizontal="justify" vertical="center"/>
    </xf>
    <xf numFmtId="49" fontId="41" fillId="0" borderId="36" xfId="0" applyNumberFormat="1" applyFont="1" applyFill="1" applyBorder="1" applyAlignment="1">
      <alignment horizontal="left" vertical="top" wrapText="1"/>
    </xf>
    <xf numFmtId="172" fontId="41" fillId="0" borderId="18" xfId="279" applyNumberFormat="1" applyFont="1" applyFill="1" applyBorder="1" applyAlignment="1">
      <alignment vertical="top" shrinkToFit="1"/>
    </xf>
    <xf numFmtId="172" fontId="41" fillId="0" borderId="37" xfId="0" applyNumberFormat="1" applyFont="1" applyFill="1" applyBorder="1" applyAlignment="1">
      <alignment horizontal="right" vertical="top" shrinkToFit="1"/>
    </xf>
    <xf numFmtId="172" fontId="41" fillId="0" borderId="86" xfId="0" applyNumberFormat="1" applyFont="1" applyBorder="1" applyAlignment="1">
      <alignment horizontal="right" vertical="top" shrinkToFit="1"/>
    </xf>
    <xf numFmtId="49" fontId="54" fillId="0" borderId="0" xfId="0" applyNumberFormat="1" applyFont="1" applyFill="1" applyBorder="1" applyAlignment="1">
      <alignment horizontal="left" vertical="top" wrapText="1"/>
    </xf>
    <xf numFmtId="0" fontId="54" fillId="0" borderId="0" xfId="0" applyNumberFormat="1" applyFont="1" applyFill="1" applyBorder="1" applyAlignment="1">
      <alignment vertical="top" wrapText="1"/>
    </xf>
    <xf numFmtId="4" fontId="52" fillId="0" borderId="0" xfId="0" applyNumberFormat="1" applyFont="1" applyFill="1" applyBorder="1" applyAlignment="1">
      <alignment horizontal="right" vertical="top" wrapText="1"/>
    </xf>
    <xf numFmtId="4" fontId="48" fillId="0" borderId="0" xfId="0" applyNumberFormat="1" applyFont="1" applyFill="1" applyBorder="1" applyAlignment="1">
      <alignment horizontal="right" vertical="top" wrapText="1"/>
    </xf>
    <xf numFmtId="172" fontId="48" fillId="0" borderId="0" xfId="279" applyNumberFormat="1" applyFont="1" applyFill="1" applyBorder="1" applyAlignment="1">
      <alignment horizontal="right" vertical="top" shrinkToFit="1"/>
    </xf>
    <xf numFmtId="172" fontId="54" fillId="0" borderId="0" xfId="978" applyNumberFormat="1" applyFont="1" applyFill="1" applyBorder="1" applyAlignment="1">
      <alignment vertical="top" wrapText="1"/>
    </xf>
    <xf numFmtId="0" fontId="41" fillId="0" borderId="0" xfId="339" applyFont="1" applyFill="1" applyAlignment="1">
      <alignment vertical="top"/>
    </xf>
    <xf numFmtId="0" fontId="45" fillId="26" borderId="24" xfId="0" applyNumberFormat="1" applyFont="1" applyFill="1" applyBorder="1" applyAlignment="1">
      <alignment vertical="top" wrapText="1"/>
    </xf>
    <xf numFmtId="49" fontId="40" fillId="0" borderId="0" xfId="0" applyNumberFormat="1" applyFont="1" applyBorder="1" applyAlignment="1">
      <alignment horizontal="left" vertical="top" wrapText="1"/>
    </xf>
    <xf numFmtId="172" fontId="40" fillId="0" borderId="0" xfId="0" applyNumberFormat="1" applyFont="1" applyBorder="1" applyAlignment="1">
      <alignment horizontal="right" vertical="top" shrinkToFit="1"/>
    </xf>
    <xf numFmtId="4" fontId="41" fillId="0" borderId="6" xfId="0" applyNumberFormat="1" applyFont="1" applyFill="1" applyBorder="1" applyAlignment="1">
      <alignment vertical="top" wrapText="1"/>
    </xf>
    <xf numFmtId="0" fontId="41" fillId="0" borderId="86" xfId="0" applyNumberFormat="1" applyFont="1" applyFill="1" applyBorder="1" applyAlignment="1">
      <alignment horizontal="left" vertical="top" wrapText="1"/>
    </xf>
    <xf numFmtId="0" fontId="41" fillId="0" borderId="10" xfId="339" applyFont="1" applyFill="1" applyBorder="1" applyAlignment="1">
      <alignment horizontal="center" vertical="top"/>
    </xf>
    <xf numFmtId="0" fontId="41" fillId="0" borderId="10" xfId="339" applyFont="1" applyBorder="1" applyAlignment="1">
      <alignment vertical="top"/>
    </xf>
    <xf numFmtId="0" fontId="9" fillId="0" borderId="18" xfId="0" applyFont="1" applyFill="1" applyBorder="1" applyAlignment="1">
      <alignment vertical="top"/>
    </xf>
    <xf numFmtId="172" fontId="9" fillId="0" borderId="18" xfId="279" applyNumberFormat="1" applyFont="1" applyFill="1" applyBorder="1" applyAlignment="1">
      <alignment horizontal="right" vertical="top" shrinkToFit="1"/>
    </xf>
    <xf numFmtId="0" fontId="9" fillId="0" borderId="25" xfId="0" applyFont="1" applyFill="1" applyBorder="1" applyAlignment="1">
      <alignment vertical="top"/>
    </xf>
    <xf numFmtId="172" fontId="9" fillId="0" borderId="25" xfId="279" applyNumberFormat="1" applyFont="1" applyFill="1" applyBorder="1" applyAlignment="1">
      <alignment horizontal="right" vertical="top" shrinkToFit="1"/>
    </xf>
    <xf numFmtId="0" fontId="9" fillId="0" borderId="24" xfId="0" applyNumberFormat="1" applyFont="1" applyFill="1" applyBorder="1" applyAlignment="1">
      <alignment vertical="top" wrapText="1"/>
    </xf>
    <xf numFmtId="0" fontId="41" fillId="0" borderId="24" xfId="0" applyNumberFormat="1" applyFont="1" applyFill="1" applyBorder="1" applyAlignment="1">
      <alignment vertical="top" wrapText="1"/>
    </xf>
    <xf numFmtId="0" fontId="9" fillId="0" borderId="18" xfId="0" applyNumberFormat="1" applyFont="1" applyFill="1" applyBorder="1" applyAlignment="1">
      <alignment vertical="top" wrapText="1"/>
    </xf>
    <xf numFmtId="0" fontId="9" fillId="0" borderId="24" xfId="0" applyNumberFormat="1" applyFont="1" applyBorder="1" applyAlignment="1">
      <alignment horizontal="left" wrapText="1"/>
    </xf>
    <xf numFmtId="0" fontId="9" fillId="0" borderId="25" xfId="0" applyNumberFormat="1" applyFont="1" applyFill="1" applyBorder="1" applyAlignment="1">
      <alignment vertical="top" wrapText="1"/>
    </xf>
    <xf numFmtId="4" fontId="9" fillId="0" borderId="24" xfId="0" applyNumberFormat="1" applyFont="1" applyFill="1" applyBorder="1" applyAlignment="1">
      <alignment horizontal="right" vertical="top" wrapText="1"/>
    </xf>
    <xf numFmtId="0" fontId="63" fillId="0" borderId="0" xfId="339" applyFont="1" applyFill="1" applyAlignment="1">
      <alignment horizontal="center" vertical="top"/>
    </xf>
    <xf numFmtId="0" fontId="63" fillId="0" borderId="0" xfId="339" applyFont="1" applyFill="1" applyAlignment="1">
      <alignment horizontal="left" vertical="top"/>
    </xf>
    <xf numFmtId="0" fontId="64" fillId="0" borderId="0" xfId="0" applyFont="1"/>
    <xf numFmtId="49" fontId="41" fillId="0" borderId="39" xfId="0" applyNumberFormat="1" applyFont="1" applyBorder="1" applyAlignment="1">
      <alignment horizontal="left" vertical="top" wrapText="1"/>
    </xf>
    <xf numFmtId="0" fontId="65" fillId="0" borderId="6" xfId="0" applyFont="1" applyBorder="1"/>
    <xf numFmtId="4" fontId="9" fillId="0" borderId="24" xfId="0" applyNumberFormat="1" applyFont="1" applyFill="1" applyBorder="1" applyAlignment="1">
      <alignment horizontal="right" vertical="top"/>
    </xf>
    <xf numFmtId="0" fontId="39" fillId="31" borderId="65" xfId="0" applyFont="1" applyFill="1" applyBorder="1" applyAlignment="1">
      <alignment wrapText="1"/>
    </xf>
    <xf numFmtId="0" fontId="39" fillId="31" borderId="65" xfId="0" applyFont="1" applyFill="1" applyBorder="1" applyAlignment="1"/>
    <xf numFmtId="0" fontId="39" fillId="31" borderId="65" xfId="0" applyFont="1" applyFill="1" applyBorder="1" applyAlignment="1">
      <alignment horizontal="left"/>
    </xf>
    <xf numFmtId="14" fontId="39" fillId="31" borderId="65" xfId="0" applyNumberFormat="1" applyFont="1" applyFill="1" applyBorder="1" applyAlignment="1">
      <alignment horizontal="left"/>
    </xf>
    <xf numFmtId="49" fontId="41" fillId="0" borderId="15" xfId="350" applyNumberFormat="1" applyFont="1" applyBorder="1" applyAlignment="1">
      <alignment horizontal="left" vertical="top"/>
    </xf>
    <xf numFmtId="4" fontId="40" fillId="0" borderId="15" xfId="279" applyNumberFormat="1" applyFont="1" applyBorder="1" applyAlignment="1">
      <alignment vertical="top"/>
    </xf>
    <xf numFmtId="172" fontId="40" fillId="0" borderId="15" xfId="279" applyNumberFormat="1" applyFont="1" applyBorder="1" applyAlignment="1">
      <alignment vertical="top"/>
    </xf>
    <xf numFmtId="49" fontId="42" fillId="0" borderId="21" xfId="0" applyNumberFormat="1" applyFont="1" applyBorder="1" applyAlignment="1">
      <alignment horizontal="left" vertical="top" wrapText="1"/>
    </xf>
    <xf numFmtId="0" fontId="40" fillId="0" borderId="21" xfId="997" applyNumberFormat="1" applyFont="1" applyBorder="1" applyAlignment="1">
      <alignment horizontal="left" vertical="top" wrapText="1"/>
    </xf>
    <xf numFmtId="4" fontId="42" fillId="0" borderId="21" xfId="997" applyNumberFormat="1" applyFont="1" applyBorder="1">
      <alignment horizontal="right" vertical="top" wrapText="1"/>
    </xf>
    <xf numFmtId="172" fontId="42" fillId="0" borderId="21" xfId="997" applyNumberFormat="1" applyFont="1" applyBorder="1">
      <alignment horizontal="right" vertical="top" wrapText="1"/>
    </xf>
    <xf numFmtId="0" fontId="42" fillId="24" borderId="0" xfId="351" applyFont="1" applyFill="1" applyAlignment="1" applyProtection="1">
      <alignment horizontal="center" vertical="top" wrapText="1"/>
      <protection locked="0"/>
    </xf>
    <xf numFmtId="0" fontId="54" fillId="26" borderId="19" xfId="0" applyFont="1" applyFill="1" applyBorder="1" applyAlignment="1">
      <alignment vertical="top" wrapText="1"/>
    </xf>
    <xf numFmtId="172" fontId="48" fillId="26" borderId="19" xfId="279" applyNumberFormat="1" applyFont="1" applyFill="1" applyBorder="1" applyAlignment="1" applyProtection="1">
      <alignment horizontal="right" vertical="top" shrinkToFit="1"/>
      <protection locked="0"/>
    </xf>
    <xf numFmtId="0" fontId="41" fillId="0" borderId="17" xfId="0" applyFont="1" applyBorder="1" applyAlignment="1">
      <alignment horizontal="left" vertical="top" wrapText="1"/>
    </xf>
    <xf numFmtId="0" fontId="41" fillId="0" borderId="18" xfId="0" applyFont="1" applyBorder="1" applyAlignment="1">
      <alignment horizontal="left" vertical="top" wrapText="1"/>
    </xf>
    <xf numFmtId="4" fontId="41" fillId="0" borderId="24" xfId="0" applyNumberFormat="1" applyFont="1" applyBorder="1" applyAlignment="1">
      <alignment vertical="top" wrapText="1"/>
    </xf>
    <xf numFmtId="172" fontId="41" fillId="0" borderId="18" xfId="279" applyNumberFormat="1" applyFont="1" applyBorder="1" applyAlignment="1" applyProtection="1">
      <alignment vertical="top" shrinkToFit="1"/>
      <protection locked="0"/>
    </xf>
    <xf numFmtId="0" fontId="41" fillId="0" borderId="17" xfId="0" applyFont="1" applyFill="1" applyBorder="1" applyAlignment="1">
      <alignment horizontal="left" vertical="top" wrapText="1"/>
    </xf>
    <xf numFmtId="0" fontId="41" fillId="0" borderId="18" xfId="0" applyFont="1" applyFill="1" applyBorder="1" applyAlignment="1">
      <alignment horizontal="left" vertical="top" wrapText="1"/>
    </xf>
    <xf numFmtId="172" fontId="41" fillId="0" borderId="18" xfId="279" applyNumberFormat="1" applyFont="1" applyFill="1" applyBorder="1" applyAlignment="1" applyProtection="1">
      <alignment vertical="top" shrinkToFit="1"/>
      <protection locked="0"/>
    </xf>
    <xf numFmtId="9" fontId="41" fillId="0" borderId="24" xfId="979" applyFont="1" applyBorder="1" applyAlignment="1">
      <alignment vertical="top" wrapText="1"/>
    </xf>
    <xf numFmtId="49" fontId="41" fillId="0" borderId="79" xfId="0" applyNumberFormat="1" applyFont="1" applyBorder="1" applyAlignment="1">
      <alignment horizontal="left" vertical="top" wrapText="1"/>
    </xf>
    <xf numFmtId="0" fontId="41" fillId="0" borderId="0" xfId="0" applyFont="1" applyAlignment="1">
      <alignment horizontal="left" vertical="top" wrapText="1"/>
    </xf>
    <xf numFmtId="4" fontId="41" fillId="0" borderId="0" xfId="0" applyNumberFormat="1" applyFont="1" applyAlignment="1">
      <alignment vertical="top" wrapText="1"/>
    </xf>
    <xf numFmtId="172" fontId="41" fillId="0" borderId="0" xfId="279" applyNumberFormat="1" applyFont="1" applyAlignment="1" applyProtection="1">
      <alignment vertical="top" shrinkToFit="1"/>
      <protection locked="0"/>
    </xf>
    <xf numFmtId="49" fontId="44" fillId="0" borderId="88" xfId="0" applyNumberFormat="1" applyFont="1" applyFill="1" applyBorder="1" applyAlignment="1">
      <alignment horizontal="center" wrapText="1"/>
    </xf>
    <xf numFmtId="0" fontId="45" fillId="0" borderId="0" xfId="0" applyNumberFormat="1" applyFont="1" applyFill="1" applyBorder="1" applyAlignment="1">
      <alignment vertical="top" wrapText="1"/>
    </xf>
    <xf numFmtId="172" fontId="46" fillId="0" borderId="0" xfId="0" applyNumberFormat="1" applyFont="1" applyFill="1" applyBorder="1" applyAlignment="1">
      <alignment horizontal="center" vertical="top" wrapText="1"/>
    </xf>
    <xf numFmtId="0" fontId="47" fillId="0" borderId="59" xfId="0" applyFont="1" applyFill="1" applyBorder="1" applyAlignment="1"/>
    <xf numFmtId="4" fontId="40" fillId="0" borderId="17" xfId="0" applyNumberFormat="1" applyFont="1" applyFill="1" applyBorder="1" applyAlignment="1">
      <alignment horizontal="right" vertical="top" wrapText="1"/>
    </xf>
    <xf numFmtId="4" fontId="41" fillId="0" borderId="87" xfId="0" applyNumberFormat="1" applyFont="1" applyFill="1" applyBorder="1" applyAlignment="1">
      <alignment vertical="top" wrapText="1"/>
    </xf>
    <xf numFmtId="0" fontId="41" fillId="0" borderId="0" xfId="339" applyFont="1" applyFill="1" applyBorder="1" applyAlignment="1">
      <alignment vertical="top"/>
    </xf>
    <xf numFmtId="4" fontId="48" fillId="0" borderId="19" xfId="0" applyNumberFormat="1" applyFont="1" applyFill="1" applyBorder="1" applyAlignment="1">
      <alignment horizontal="right" vertical="top" wrapText="1"/>
    </xf>
    <xf numFmtId="4" fontId="41" fillId="0" borderId="14" xfId="0" applyNumberFormat="1" applyFont="1" applyFill="1" applyBorder="1" applyAlignment="1">
      <alignment horizontal="right" vertical="top" wrapText="1"/>
    </xf>
    <xf numFmtId="4" fontId="9" fillId="0" borderId="17" xfId="0" applyNumberFormat="1" applyFont="1" applyFill="1" applyBorder="1" applyAlignment="1">
      <alignment horizontal="right" vertical="top"/>
    </xf>
    <xf numFmtId="49" fontId="44" fillId="26" borderId="89" xfId="0" applyNumberFormat="1" applyFont="1" applyFill="1" applyBorder="1" applyAlignment="1">
      <alignment horizontal="center" wrapText="1"/>
    </xf>
    <xf numFmtId="49" fontId="41" fillId="0" borderId="39" xfId="0" applyNumberFormat="1" applyFont="1" applyFill="1" applyBorder="1" applyAlignment="1">
      <alignment horizontal="left" vertical="top" wrapText="1"/>
    </xf>
    <xf numFmtId="0" fontId="43" fillId="27" borderId="67" xfId="0" applyFont="1" applyFill="1" applyBorder="1" applyAlignment="1">
      <alignment horizontal="center" vertical="center"/>
    </xf>
    <xf numFmtId="0" fontId="43" fillId="27" borderId="68" xfId="0" applyFont="1" applyFill="1" applyBorder="1" applyAlignment="1">
      <alignment horizontal="center" vertical="center"/>
    </xf>
    <xf numFmtId="0" fontId="40" fillId="0" borderId="26" xfId="351" applyFont="1" applyFill="1" applyBorder="1" applyAlignment="1" applyProtection="1">
      <alignment horizontal="center" vertical="center"/>
    </xf>
    <xf numFmtId="0" fontId="40" fillId="0" borderId="19" xfId="351" applyFont="1" applyFill="1" applyBorder="1" applyAlignment="1" applyProtection="1">
      <alignment horizontal="center" vertical="center"/>
    </xf>
    <xf numFmtId="0" fontId="40" fillId="0" borderId="42" xfId="351" applyFont="1" applyFill="1" applyBorder="1" applyAlignment="1" applyProtection="1">
      <alignment horizontal="center" vertical="center"/>
    </xf>
    <xf numFmtId="0" fontId="53" fillId="0" borderId="26" xfId="340" applyFont="1" applyBorder="1" applyAlignment="1" applyProtection="1">
      <alignment horizontal="center" vertical="center" wrapText="1"/>
    </xf>
    <xf numFmtId="0" fontId="53" fillId="0" borderId="19" xfId="340" applyFont="1" applyBorder="1" applyAlignment="1" applyProtection="1">
      <alignment horizontal="center" vertical="center" wrapText="1"/>
    </xf>
    <xf numFmtId="0" fontId="53" fillId="0" borderId="42" xfId="340" applyFont="1" applyBorder="1" applyAlignment="1" applyProtection="1">
      <alignment horizontal="center" vertical="center" wrapText="1"/>
    </xf>
    <xf numFmtId="0" fontId="40" fillId="0" borderId="26" xfId="351" applyFont="1" applyFill="1" applyBorder="1" applyAlignment="1" applyProtection="1">
      <alignment horizontal="center" vertical="center" wrapText="1"/>
    </xf>
    <xf numFmtId="0" fontId="40" fillId="0" borderId="19" xfId="351" applyFont="1" applyFill="1" applyBorder="1" applyAlignment="1" applyProtection="1">
      <alignment horizontal="center" vertical="center" wrapText="1"/>
    </xf>
    <xf numFmtId="0" fontId="40" fillId="0" borderId="42" xfId="351" applyFont="1" applyFill="1" applyBorder="1" applyAlignment="1" applyProtection="1">
      <alignment horizontal="center" vertical="center" wrapText="1"/>
    </xf>
    <xf numFmtId="0" fontId="44" fillId="0" borderId="65" xfId="279" applyFont="1" applyFill="1" applyBorder="1" applyAlignment="1" applyProtection="1">
      <alignment horizontal="center" vertical="center" wrapText="1"/>
    </xf>
    <xf numFmtId="4" fontId="42" fillId="24" borderId="30" xfId="338" applyNumberFormat="1" applyFont="1" applyFill="1" applyBorder="1" applyAlignment="1" applyProtection="1">
      <alignment horizontal="center" vertical="center"/>
    </xf>
    <xf numFmtId="4" fontId="42" fillId="24" borderId="31" xfId="338" applyNumberFormat="1" applyFont="1" applyFill="1" applyBorder="1" applyAlignment="1" applyProtection="1">
      <alignment horizontal="center" vertical="center"/>
    </xf>
    <xf numFmtId="4" fontId="42" fillId="24" borderId="32" xfId="338" applyNumberFormat="1" applyFont="1" applyFill="1" applyBorder="1" applyAlignment="1" applyProtection="1">
      <alignment horizontal="center" vertical="center"/>
    </xf>
    <xf numFmtId="4" fontId="42" fillId="24" borderId="33" xfId="338" applyNumberFormat="1" applyFont="1" applyFill="1" applyBorder="1" applyAlignment="1" applyProtection="1">
      <alignment horizontal="center" vertical="center"/>
    </xf>
    <xf numFmtId="49" fontId="42" fillId="24" borderId="22" xfId="351" applyNumberFormat="1" applyFont="1" applyFill="1" applyBorder="1" applyAlignment="1" applyProtection="1">
      <alignment horizontal="center" vertical="center" wrapText="1"/>
    </xf>
    <xf numFmtId="49" fontId="42" fillId="24" borderId="29" xfId="351" applyNumberFormat="1" applyFont="1" applyFill="1" applyBorder="1" applyAlignment="1" applyProtection="1">
      <alignment horizontal="center" vertical="center" wrapText="1"/>
    </xf>
    <xf numFmtId="4" fontId="42" fillId="24" borderId="22" xfId="338" applyNumberFormat="1" applyFont="1" applyFill="1" applyBorder="1" applyAlignment="1" applyProtection="1">
      <alignment horizontal="center" vertical="center" wrapText="1"/>
    </xf>
    <xf numFmtId="4" fontId="42" fillId="24" borderId="29" xfId="338" applyNumberFormat="1" applyFont="1" applyFill="1" applyBorder="1" applyAlignment="1" applyProtection="1">
      <alignment horizontal="center" vertical="center" wrapText="1"/>
    </xf>
    <xf numFmtId="0" fontId="40" fillId="0" borderId="48" xfId="351" applyFont="1" applyFill="1" applyBorder="1" applyAlignment="1" applyProtection="1">
      <alignment horizontal="center" vertical="center" wrapText="1"/>
    </xf>
    <xf numFmtId="49" fontId="40" fillId="25" borderId="49" xfId="0" applyNumberFormat="1" applyFont="1" applyFill="1" applyBorder="1" applyAlignment="1">
      <alignment horizontal="left" wrapText="1"/>
    </xf>
    <xf numFmtId="49" fontId="40" fillId="25" borderId="48" xfId="0" applyNumberFormat="1" applyFont="1" applyFill="1" applyBorder="1" applyAlignment="1">
      <alignment horizontal="left" wrapText="1"/>
    </xf>
    <xf numFmtId="0" fontId="40" fillId="0" borderId="48" xfId="351" applyFont="1" applyFill="1" applyBorder="1" applyAlignment="1" applyProtection="1">
      <alignment horizontal="center" vertical="center"/>
    </xf>
    <xf numFmtId="0" fontId="43" fillId="27" borderId="66" xfId="0" applyFont="1" applyFill="1" applyBorder="1" applyAlignment="1">
      <alignment horizontal="center" vertical="center"/>
    </xf>
    <xf numFmtId="0" fontId="40" fillId="0" borderId="43" xfId="351" applyNumberFormat="1" applyFont="1" applyFill="1" applyBorder="1" applyAlignment="1" applyProtection="1">
      <alignment horizontal="center" vertical="center" wrapText="1"/>
      <protection locked="0"/>
    </xf>
    <xf numFmtId="0" fontId="40" fillId="0" borderId="28" xfId="351" applyNumberFormat="1" applyFont="1" applyFill="1" applyBorder="1" applyAlignment="1" applyProtection="1">
      <alignment horizontal="center" vertical="center" wrapText="1"/>
      <protection locked="0"/>
    </xf>
    <xf numFmtId="0" fontId="40" fillId="0" borderId="44" xfId="351" applyNumberFormat="1" applyFont="1" applyFill="1" applyBorder="1" applyAlignment="1" applyProtection="1">
      <alignment horizontal="center" vertical="center" wrapText="1"/>
      <protection locked="0"/>
    </xf>
    <xf numFmtId="0" fontId="40" fillId="0" borderId="45" xfId="351" applyNumberFormat="1" applyFont="1" applyFill="1" applyBorder="1" applyAlignment="1" applyProtection="1">
      <alignment horizontal="center" vertical="center" wrapText="1"/>
      <protection locked="0"/>
    </xf>
    <xf numFmtId="0" fontId="40" fillId="0" borderId="46" xfId="351" applyNumberFormat="1" applyFont="1" applyFill="1" applyBorder="1" applyAlignment="1" applyProtection="1">
      <alignment horizontal="center" vertical="center" wrapText="1"/>
      <protection locked="0"/>
    </xf>
    <xf numFmtId="0" fontId="40" fillId="0" borderId="47" xfId="351" applyNumberFormat="1" applyFont="1" applyFill="1" applyBorder="1" applyAlignment="1" applyProtection="1">
      <alignment horizontal="center" vertical="center" wrapText="1"/>
      <protection locked="0"/>
    </xf>
    <xf numFmtId="49" fontId="41" fillId="0" borderId="50" xfId="350" applyNumberFormat="1" applyFont="1" applyFill="1" applyBorder="1" applyAlignment="1" applyProtection="1">
      <alignment horizontal="left" vertical="top"/>
    </xf>
    <xf numFmtId="49" fontId="41" fillId="0" borderId="51" xfId="350" applyNumberFormat="1" applyFont="1" applyFill="1" applyBorder="1" applyAlignment="1" applyProtection="1">
      <alignment horizontal="left" vertical="top"/>
    </xf>
    <xf numFmtId="49" fontId="50" fillId="27" borderId="26" xfId="0" applyNumberFormat="1" applyFont="1" applyFill="1" applyBorder="1" applyAlignment="1">
      <alignment horizontal="center" vertical="top" wrapText="1"/>
    </xf>
    <xf numFmtId="0" fontId="50" fillId="27" borderId="19" xfId="0" applyNumberFormat="1" applyFont="1" applyFill="1" applyBorder="1" applyAlignment="1">
      <alignment horizontal="center" vertical="top" wrapText="1"/>
    </xf>
    <xf numFmtId="0" fontId="50" fillId="27" borderId="42" xfId="0" applyNumberFormat="1" applyFont="1" applyFill="1" applyBorder="1" applyAlignment="1">
      <alignment horizontal="center" vertical="top" wrapText="1"/>
    </xf>
    <xf numFmtId="49" fontId="41" fillId="0" borderId="50" xfId="350" applyNumberFormat="1" applyFont="1" applyBorder="1" applyAlignment="1">
      <alignment horizontal="left" vertical="top"/>
    </xf>
    <xf numFmtId="49" fontId="41" fillId="0" borderId="51" xfId="350" applyNumberFormat="1" applyFont="1" applyBorder="1" applyAlignment="1">
      <alignment horizontal="left" vertical="top"/>
    </xf>
    <xf numFmtId="0" fontId="50" fillId="27" borderId="19" xfId="0" applyFont="1" applyFill="1" applyBorder="1" applyAlignment="1">
      <alignment horizontal="center" vertical="top" wrapText="1"/>
    </xf>
    <xf numFmtId="0" fontId="50" fillId="27" borderId="4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</cellXfs>
  <cellStyles count="998">
    <cellStyle name="20 % – Poudarek1 2" xfId="1" xr:uid="{00000000-0005-0000-0000-000000000000}"/>
    <cellStyle name="20 % – Poudarek1 2 2" xfId="809" xr:uid="{00000000-0005-0000-0000-000001000000}"/>
    <cellStyle name="20 % – Poudarek2 2" xfId="2" xr:uid="{00000000-0005-0000-0000-000002000000}"/>
    <cellStyle name="20 % – Poudarek2 2 2" xfId="810" xr:uid="{00000000-0005-0000-0000-000003000000}"/>
    <cellStyle name="20 % – Poudarek3 2" xfId="3" xr:uid="{00000000-0005-0000-0000-000004000000}"/>
    <cellStyle name="20 % – Poudarek3 2 2" xfId="811" xr:uid="{00000000-0005-0000-0000-000005000000}"/>
    <cellStyle name="20 % – Poudarek4 2" xfId="4" xr:uid="{00000000-0005-0000-0000-000006000000}"/>
    <cellStyle name="20 % – Poudarek4 2 2" xfId="812" xr:uid="{00000000-0005-0000-0000-000007000000}"/>
    <cellStyle name="20 % – Poudarek5 2" xfId="5" xr:uid="{00000000-0005-0000-0000-000008000000}"/>
    <cellStyle name="20 % – Poudarek5 2 2" xfId="813" xr:uid="{00000000-0005-0000-0000-000009000000}"/>
    <cellStyle name="20 % – Poudarek6 2" xfId="6" xr:uid="{00000000-0005-0000-0000-00000A000000}"/>
    <cellStyle name="20 % – Poudarek6 2 2" xfId="814" xr:uid="{00000000-0005-0000-0000-00000B000000}"/>
    <cellStyle name="20% - Accent1" xfId="7" xr:uid="{00000000-0005-0000-0000-00000C000000}"/>
    <cellStyle name="20% - Accent1 10" xfId="8" xr:uid="{00000000-0005-0000-0000-00000D000000}"/>
    <cellStyle name="20% - Accent1 10 2" xfId="816" xr:uid="{00000000-0005-0000-0000-00000E000000}"/>
    <cellStyle name="20% - Accent1 11" xfId="9" xr:uid="{00000000-0005-0000-0000-00000F000000}"/>
    <cellStyle name="20% - Accent1 11 2" xfId="817" xr:uid="{00000000-0005-0000-0000-000010000000}"/>
    <cellStyle name="20% - Accent1 12" xfId="815" xr:uid="{00000000-0005-0000-0000-000011000000}"/>
    <cellStyle name="20% - Accent1 2" xfId="10" xr:uid="{00000000-0005-0000-0000-000012000000}"/>
    <cellStyle name="20% - Accent1 2 2" xfId="818" xr:uid="{00000000-0005-0000-0000-000013000000}"/>
    <cellStyle name="20% - Accent1 3" xfId="11" xr:uid="{00000000-0005-0000-0000-000014000000}"/>
    <cellStyle name="20% - Accent1 3 2" xfId="819" xr:uid="{00000000-0005-0000-0000-000015000000}"/>
    <cellStyle name="20% - Accent1 4" xfId="12" xr:uid="{00000000-0005-0000-0000-000016000000}"/>
    <cellStyle name="20% - Accent1 4 2" xfId="820" xr:uid="{00000000-0005-0000-0000-000017000000}"/>
    <cellStyle name="20% - Accent1 5" xfId="13" xr:uid="{00000000-0005-0000-0000-000018000000}"/>
    <cellStyle name="20% - Accent1 5 2" xfId="821" xr:uid="{00000000-0005-0000-0000-000019000000}"/>
    <cellStyle name="20% - Accent1 6" xfId="14" xr:uid="{00000000-0005-0000-0000-00001A000000}"/>
    <cellStyle name="20% - Accent1 6 2" xfId="822" xr:uid="{00000000-0005-0000-0000-00001B000000}"/>
    <cellStyle name="20% - Accent1 7" xfId="15" xr:uid="{00000000-0005-0000-0000-00001C000000}"/>
    <cellStyle name="20% - Accent1 7 2" xfId="823" xr:uid="{00000000-0005-0000-0000-00001D000000}"/>
    <cellStyle name="20% - Accent1 8" xfId="16" xr:uid="{00000000-0005-0000-0000-00001E000000}"/>
    <cellStyle name="20% - Accent1 8 2" xfId="824" xr:uid="{00000000-0005-0000-0000-00001F000000}"/>
    <cellStyle name="20% - Accent1 9" xfId="17" xr:uid="{00000000-0005-0000-0000-000020000000}"/>
    <cellStyle name="20% - Accent1 9 2" xfId="825" xr:uid="{00000000-0005-0000-0000-000021000000}"/>
    <cellStyle name="20% - Accent2" xfId="18" xr:uid="{00000000-0005-0000-0000-000022000000}"/>
    <cellStyle name="20% - Accent2 10" xfId="19" xr:uid="{00000000-0005-0000-0000-000023000000}"/>
    <cellStyle name="20% - Accent2 10 2" xfId="827" xr:uid="{00000000-0005-0000-0000-000024000000}"/>
    <cellStyle name="20% - Accent2 11" xfId="20" xr:uid="{00000000-0005-0000-0000-000025000000}"/>
    <cellStyle name="20% - Accent2 11 2" xfId="828" xr:uid="{00000000-0005-0000-0000-000026000000}"/>
    <cellStyle name="20% - Accent2 12" xfId="826" xr:uid="{00000000-0005-0000-0000-000027000000}"/>
    <cellStyle name="20% - Accent2 2" xfId="21" xr:uid="{00000000-0005-0000-0000-000028000000}"/>
    <cellStyle name="20% - Accent2 2 2" xfId="829" xr:uid="{00000000-0005-0000-0000-000029000000}"/>
    <cellStyle name="20% - Accent2 3" xfId="22" xr:uid="{00000000-0005-0000-0000-00002A000000}"/>
    <cellStyle name="20% - Accent2 3 2" xfId="830" xr:uid="{00000000-0005-0000-0000-00002B000000}"/>
    <cellStyle name="20% - Accent2 4" xfId="23" xr:uid="{00000000-0005-0000-0000-00002C000000}"/>
    <cellStyle name="20% - Accent2 4 2" xfId="831" xr:uid="{00000000-0005-0000-0000-00002D000000}"/>
    <cellStyle name="20% - Accent2 5" xfId="24" xr:uid="{00000000-0005-0000-0000-00002E000000}"/>
    <cellStyle name="20% - Accent2 5 2" xfId="832" xr:uid="{00000000-0005-0000-0000-00002F000000}"/>
    <cellStyle name="20% - Accent2 6" xfId="25" xr:uid="{00000000-0005-0000-0000-000030000000}"/>
    <cellStyle name="20% - Accent2 6 2" xfId="833" xr:uid="{00000000-0005-0000-0000-000031000000}"/>
    <cellStyle name="20% - Accent2 7" xfId="26" xr:uid="{00000000-0005-0000-0000-000032000000}"/>
    <cellStyle name="20% - Accent2 7 2" xfId="834" xr:uid="{00000000-0005-0000-0000-000033000000}"/>
    <cellStyle name="20% - Accent2 8" xfId="27" xr:uid="{00000000-0005-0000-0000-000034000000}"/>
    <cellStyle name="20% - Accent2 8 2" xfId="835" xr:uid="{00000000-0005-0000-0000-000035000000}"/>
    <cellStyle name="20% - Accent2 9" xfId="28" xr:uid="{00000000-0005-0000-0000-000036000000}"/>
    <cellStyle name="20% - Accent2 9 2" xfId="836" xr:uid="{00000000-0005-0000-0000-000037000000}"/>
    <cellStyle name="20% - Accent3" xfId="29" xr:uid="{00000000-0005-0000-0000-000038000000}"/>
    <cellStyle name="20% - Accent3 10" xfId="30" xr:uid="{00000000-0005-0000-0000-000039000000}"/>
    <cellStyle name="20% - Accent3 10 2" xfId="838" xr:uid="{00000000-0005-0000-0000-00003A000000}"/>
    <cellStyle name="20% - Accent3 11" xfId="31" xr:uid="{00000000-0005-0000-0000-00003B000000}"/>
    <cellStyle name="20% - Accent3 11 2" xfId="839" xr:uid="{00000000-0005-0000-0000-00003C000000}"/>
    <cellStyle name="20% - Accent3 12" xfId="837" xr:uid="{00000000-0005-0000-0000-00003D000000}"/>
    <cellStyle name="20% - Accent3 2" xfId="32" xr:uid="{00000000-0005-0000-0000-00003E000000}"/>
    <cellStyle name="20% - Accent3 2 2" xfId="840" xr:uid="{00000000-0005-0000-0000-00003F000000}"/>
    <cellStyle name="20% - Accent3 3" xfId="33" xr:uid="{00000000-0005-0000-0000-000040000000}"/>
    <cellStyle name="20% - Accent3 3 2" xfId="841" xr:uid="{00000000-0005-0000-0000-000041000000}"/>
    <cellStyle name="20% - Accent3 4" xfId="34" xr:uid="{00000000-0005-0000-0000-000042000000}"/>
    <cellStyle name="20% - Accent3 4 2" xfId="842" xr:uid="{00000000-0005-0000-0000-000043000000}"/>
    <cellStyle name="20% - Accent3 5" xfId="35" xr:uid="{00000000-0005-0000-0000-000044000000}"/>
    <cellStyle name="20% - Accent3 5 2" xfId="843" xr:uid="{00000000-0005-0000-0000-000045000000}"/>
    <cellStyle name="20% - Accent3 6" xfId="36" xr:uid="{00000000-0005-0000-0000-000046000000}"/>
    <cellStyle name="20% - Accent3 6 2" xfId="844" xr:uid="{00000000-0005-0000-0000-000047000000}"/>
    <cellStyle name="20% - Accent3 7" xfId="37" xr:uid="{00000000-0005-0000-0000-000048000000}"/>
    <cellStyle name="20% - Accent3 7 2" xfId="845" xr:uid="{00000000-0005-0000-0000-000049000000}"/>
    <cellStyle name="20% - Accent3 8" xfId="38" xr:uid="{00000000-0005-0000-0000-00004A000000}"/>
    <cellStyle name="20% - Accent3 8 2" xfId="846" xr:uid="{00000000-0005-0000-0000-00004B000000}"/>
    <cellStyle name="20% - Accent3 9" xfId="39" xr:uid="{00000000-0005-0000-0000-00004C000000}"/>
    <cellStyle name="20% - Accent3 9 2" xfId="847" xr:uid="{00000000-0005-0000-0000-00004D000000}"/>
    <cellStyle name="20% - Accent4" xfId="40" xr:uid="{00000000-0005-0000-0000-00004E000000}"/>
    <cellStyle name="20% - Accent4 10" xfId="41" xr:uid="{00000000-0005-0000-0000-00004F000000}"/>
    <cellStyle name="20% - Accent4 10 2" xfId="849" xr:uid="{00000000-0005-0000-0000-000050000000}"/>
    <cellStyle name="20% - Accent4 11" xfId="42" xr:uid="{00000000-0005-0000-0000-000051000000}"/>
    <cellStyle name="20% - Accent4 11 2" xfId="850" xr:uid="{00000000-0005-0000-0000-000052000000}"/>
    <cellStyle name="20% - Accent4 12" xfId="848" xr:uid="{00000000-0005-0000-0000-000053000000}"/>
    <cellStyle name="20% - Accent4 2" xfId="43" xr:uid="{00000000-0005-0000-0000-000054000000}"/>
    <cellStyle name="20% - Accent4 2 2" xfId="851" xr:uid="{00000000-0005-0000-0000-000055000000}"/>
    <cellStyle name="20% - Accent4 3" xfId="44" xr:uid="{00000000-0005-0000-0000-000056000000}"/>
    <cellStyle name="20% - Accent4 3 2" xfId="852" xr:uid="{00000000-0005-0000-0000-000057000000}"/>
    <cellStyle name="20% - Accent4 4" xfId="45" xr:uid="{00000000-0005-0000-0000-000058000000}"/>
    <cellStyle name="20% - Accent4 4 2" xfId="853" xr:uid="{00000000-0005-0000-0000-000059000000}"/>
    <cellStyle name="20% - Accent4 5" xfId="46" xr:uid="{00000000-0005-0000-0000-00005A000000}"/>
    <cellStyle name="20% - Accent4 5 2" xfId="854" xr:uid="{00000000-0005-0000-0000-00005B000000}"/>
    <cellStyle name="20% - Accent4 6" xfId="47" xr:uid="{00000000-0005-0000-0000-00005C000000}"/>
    <cellStyle name="20% - Accent4 6 2" xfId="855" xr:uid="{00000000-0005-0000-0000-00005D000000}"/>
    <cellStyle name="20% - Accent4 7" xfId="48" xr:uid="{00000000-0005-0000-0000-00005E000000}"/>
    <cellStyle name="20% - Accent4 7 2" xfId="856" xr:uid="{00000000-0005-0000-0000-00005F000000}"/>
    <cellStyle name="20% - Accent4 8" xfId="49" xr:uid="{00000000-0005-0000-0000-000060000000}"/>
    <cellStyle name="20% - Accent4 8 2" xfId="857" xr:uid="{00000000-0005-0000-0000-000061000000}"/>
    <cellStyle name="20% - Accent4 9" xfId="50" xr:uid="{00000000-0005-0000-0000-000062000000}"/>
    <cellStyle name="20% - Accent4 9 2" xfId="858" xr:uid="{00000000-0005-0000-0000-000063000000}"/>
    <cellStyle name="20% - Accent5" xfId="51" xr:uid="{00000000-0005-0000-0000-000064000000}"/>
    <cellStyle name="20% - Accent5 10" xfId="52" xr:uid="{00000000-0005-0000-0000-000065000000}"/>
    <cellStyle name="20% - Accent5 10 2" xfId="860" xr:uid="{00000000-0005-0000-0000-000066000000}"/>
    <cellStyle name="20% - Accent5 11" xfId="53" xr:uid="{00000000-0005-0000-0000-000067000000}"/>
    <cellStyle name="20% - Accent5 11 2" xfId="861" xr:uid="{00000000-0005-0000-0000-000068000000}"/>
    <cellStyle name="20% - Accent5 12" xfId="859" xr:uid="{00000000-0005-0000-0000-000069000000}"/>
    <cellStyle name="20% - Accent5 2" xfId="54" xr:uid="{00000000-0005-0000-0000-00006A000000}"/>
    <cellStyle name="20% - Accent5 2 2" xfId="862" xr:uid="{00000000-0005-0000-0000-00006B000000}"/>
    <cellStyle name="20% - Accent5 3" xfId="55" xr:uid="{00000000-0005-0000-0000-00006C000000}"/>
    <cellStyle name="20% - Accent5 3 2" xfId="863" xr:uid="{00000000-0005-0000-0000-00006D000000}"/>
    <cellStyle name="20% - Accent5 4" xfId="56" xr:uid="{00000000-0005-0000-0000-00006E000000}"/>
    <cellStyle name="20% - Accent5 4 2" xfId="864" xr:uid="{00000000-0005-0000-0000-00006F000000}"/>
    <cellStyle name="20% - Accent5 5" xfId="57" xr:uid="{00000000-0005-0000-0000-000070000000}"/>
    <cellStyle name="20% - Accent5 5 2" xfId="865" xr:uid="{00000000-0005-0000-0000-000071000000}"/>
    <cellStyle name="20% - Accent5 6" xfId="58" xr:uid="{00000000-0005-0000-0000-000072000000}"/>
    <cellStyle name="20% - Accent5 6 2" xfId="866" xr:uid="{00000000-0005-0000-0000-000073000000}"/>
    <cellStyle name="20% - Accent5 7" xfId="59" xr:uid="{00000000-0005-0000-0000-000074000000}"/>
    <cellStyle name="20% - Accent5 7 2" xfId="867" xr:uid="{00000000-0005-0000-0000-000075000000}"/>
    <cellStyle name="20% - Accent5 8" xfId="60" xr:uid="{00000000-0005-0000-0000-000076000000}"/>
    <cellStyle name="20% - Accent5 8 2" xfId="868" xr:uid="{00000000-0005-0000-0000-000077000000}"/>
    <cellStyle name="20% - Accent5 9" xfId="61" xr:uid="{00000000-0005-0000-0000-000078000000}"/>
    <cellStyle name="20% - Accent5 9 2" xfId="869" xr:uid="{00000000-0005-0000-0000-000079000000}"/>
    <cellStyle name="20% - Accent6" xfId="62" xr:uid="{00000000-0005-0000-0000-00007A000000}"/>
    <cellStyle name="20% - Accent6 10" xfId="63" xr:uid="{00000000-0005-0000-0000-00007B000000}"/>
    <cellStyle name="20% - Accent6 10 2" xfId="871" xr:uid="{00000000-0005-0000-0000-00007C000000}"/>
    <cellStyle name="20% - Accent6 11" xfId="64" xr:uid="{00000000-0005-0000-0000-00007D000000}"/>
    <cellStyle name="20% - Accent6 11 2" xfId="872" xr:uid="{00000000-0005-0000-0000-00007E000000}"/>
    <cellStyle name="20% - Accent6 12" xfId="870" xr:uid="{00000000-0005-0000-0000-00007F000000}"/>
    <cellStyle name="20% - Accent6 2" xfId="65" xr:uid="{00000000-0005-0000-0000-000080000000}"/>
    <cellStyle name="20% - Accent6 2 2" xfId="873" xr:uid="{00000000-0005-0000-0000-000081000000}"/>
    <cellStyle name="20% - Accent6 3" xfId="66" xr:uid="{00000000-0005-0000-0000-000082000000}"/>
    <cellStyle name="20% - Accent6 3 2" xfId="874" xr:uid="{00000000-0005-0000-0000-000083000000}"/>
    <cellStyle name="20% - Accent6 4" xfId="67" xr:uid="{00000000-0005-0000-0000-000084000000}"/>
    <cellStyle name="20% - Accent6 4 2" xfId="875" xr:uid="{00000000-0005-0000-0000-000085000000}"/>
    <cellStyle name="20% - Accent6 5" xfId="68" xr:uid="{00000000-0005-0000-0000-000086000000}"/>
    <cellStyle name="20% - Accent6 5 2" xfId="876" xr:uid="{00000000-0005-0000-0000-000087000000}"/>
    <cellStyle name="20% - Accent6 6" xfId="69" xr:uid="{00000000-0005-0000-0000-000088000000}"/>
    <cellStyle name="20% - Accent6 6 2" xfId="877" xr:uid="{00000000-0005-0000-0000-000089000000}"/>
    <cellStyle name="20% - Accent6 7" xfId="70" xr:uid="{00000000-0005-0000-0000-00008A000000}"/>
    <cellStyle name="20% - Accent6 7 2" xfId="878" xr:uid="{00000000-0005-0000-0000-00008B000000}"/>
    <cellStyle name="20% - Accent6 8" xfId="71" xr:uid="{00000000-0005-0000-0000-00008C000000}"/>
    <cellStyle name="20% - Accent6 8 2" xfId="879" xr:uid="{00000000-0005-0000-0000-00008D000000}"/>
    <cellStyle name="20% - Accent6 9" xfId="72" xr:uid="{00000000-0005-0000-0000-00008E000000}"/>
    <cellStyle name="20% - Accent6 9 2" xfId="880" xr:uid="{00000000-0005-0000-0000-00008F000000}"/>
    <cellStyle name="40 % – Poudarek1 2" xfId="73" xr:uid="{00000000-0005-0000-0000-000090000000}"/>
    <cellStyle name="40 % – Poudarek1 2 2" xfId="881" xr:uid="{00000000-0005-0000-0000-000091000000}"/>
    <cellStyle name="40 % – Poudarek2 2" xfId="74" xr:uid="{00000000-0005-0000-0000-000092000000}"/>
    <cellStyle name="40 % – Poudarek2 2 2" xfId="882" xr:uid="{00000000-0005-0000-0000-000093000000}"/>
    <cellStyle name="40 % – Poudarek3 2" xfId="75" xr:uid="{00000000-0005-0000-0000-000094000000}"/>
    <cellStyle name="40 % – Poudarek3 2 2" xfId="883" xr:uid="{00000000-0005-0000-0000-000095000000}"/>
    <cellStyle name="40 % – Poudarek4 2" xfId="76" xr:uid="{00000000-0005-0000-0000-000096000000}"/>
    <cellStyle name="40 % – Poudarek4 2 2" xfId="884" xr:uid="{00000000-0005-0000-0000-000097000000}"/>
    <cellStyle name="40 % – Poudarek5 2" xfId="77" xr:uid="{00000000-0005-0000-0000-000098000000}"/>
    <cellStyle name="40 % – Poudarek5 2 2" xfId="885" xr:uid="{00000000-0005-0000-0000-000099000000}"/>
    <cellStyle name="40 % – Poudarek6 2" xfId="78" xr:uid="{00000000-0005-0000-0000-00009A000000}"/>
    <cellStyle name="40 % – Poudarek6 2 2" xfId="886" xr:uid="{00000000-0005-0000-0000-00009B000000}"/>
    <cellStyle name="40% - Accent1" xfId="79" xr:uid="{00000000-0005-0000-0000-00009C000000}"/>
    <cellStyle name="40% - Accent1 10" xfId="80" xr:uid="{00000000-0005-0000-0000-00009D000000}"/>
    <cellStyle name="40% - Accent1 10 2" xfId="888" xr:uid="{00000000-0005-0000-0000-00009E000000}"/>
    <cellStyle name="40% - Accent1 11" xfId="81" xr:uid="{00000000-0005-0000-0000-00009F000000}"/>
    <cellStyle name="40% - Accent1 11 2" xfId="889" xr:uid="{00000000-0005-0000-0000-0000A0000000}"/>
    <cellStyle name="40% - Accent1 12" xfId="887" xr:uid="{00000000-0005-0000-0000-0000A1000000}"/>
    <cellStyle name="40% - Accent1 2" xfId="82" xr:uid="{00000000-0005-0000-0000-0000A2000000}"/>
    <cellStyle name="40% - Accent1 2 2" xfId="890" xr:uid="{00000000-0005-0000-0000-0000A3000000}"/>
    <cellStyle name="40% - Accent1 3" xfId="83" xr:uid="{00000000-0005-0000-0000-0000A4000000}"/>
    <cellStyle name="40% - Accent1 3 2" xfId="891" xr:uid="{00000000-0005-0000-0000-0000A5000000}"/>
    <cellStyle name="40% - Accent1 4" xfId="84" xr:uid="{00000000-0005-0000-0000-0000A6000000}"/>
    <cellStyle name="40% - Accent1 4 2" xfId="892" xr:uid="{00000000-0005-0000-0000-0000A7000000}"/>
    <cellStyle name="40% - Accent1 5" xfId="85" xr:uid="{00000000-0005-0000-0000-0000A8000000}"/>
    <cellStyle name="40% - Accent1 5 2" xfId="893" xr:uid="{00000000-0005-0000-0000-0000A9000000}"/>
    <cellStyle name="40% - Accent1 6" xfId="86" xr:uid="{00000000-0005-0000-0000-0000AA000000}"/>
    <cellStyle name="40% - Accent1 6 2" xfId="894" xr:uid="{00000000-0005-0000-0000-0000AB000000}"/>
    <cellStyle name="40% - Accent1 7" xfId="87" xr:uid="{00000000-0005-0000-0000-0000AC000000}"/>
    <cellStyle name="40% - Accent1 7 2" xfId="895" xr:uid="{00000000-0005-0000-0000-0000AD000000}"/>
    <cellStyle name="40% - Accent1 8" xfId="88" xr:uid="{00000000-0005-0000-0000-0000AE000000}"/>
    <cellStyle name="40% - Accent1 8 2" xfId="896" xr:uid="{00000000-0005-0000-0000-0000AF000000}"/>
    <cellStyle name="40% - Accent1 9" xfId="89" xr:uid="{00000000-0005-0000-0000-0000B0000000}"/>
    <cellStyle name="40% - Accent1 9 2" xfId="897" xr:uid="{00000000-0005-0000-0000-0000B1000000}"/>
    <cellStyle name="40% - Accent2" xfId="90" xr:uid="{00000000-0005-0000-0000-0000B2000000}"/>
    <cellStyle name="40% - Accent2 10" xfId="91" xr:uid="{00000000-0005-0000-0000-0000B3000000}"/>
    <cellStyle name="40% - Accent2 10 2" xfId="899" xr:uid="{00000000-0005-0000-0000-0000B4000000}"/>
    <cellStyle name="40% - Accent2 11" xfId="92" xr:uid="{00000000-0005-0000-0000-0000B5000000}"/>
    <cellStyle name="40% - Accent2 11 2" xfId="900" xr:uid="{00000000-0005-0000-0000-0000B6000000}"/>
    <cellStyle name="40% - Accent2 12" xfId="898" xr:uid="{00000000-0005-0000-0000-0000B7000000}"/>
    <cellStyle name="40% - Accent2 2" xfId="93" xr:uid="{00000000-0005-0000-0000-0000B8000000}"/>
    <cellStyle name="40% - Accent2 2 2" xfId="901" xr:uid="{00000000-0005-0000-0000-0000B9000000}"/>
    <cellStyle name="40% - Accent2 3" xfId="94" xr:uid="{00000000-0005-0000-0000-0000BA000000}"/>
    <cellStyle name="40% - Accent2 3 2" xfId="902" xr:uid="{00000000-0005-0000-0000-0000BB000000}"/>
    <cellStyle name="40% - Accent2 4" xfId="95" xr:uid="{00000000-0005-0000-0000-0000BC000000}"/>
    <cellStyle name="40% - Accent2 4 2" xfId="903" xr:uid="{00000000-0005-0000-0000-0000BD000000}"/>
    <cellStyle name="40% - Accent2 5" xfId="96" xr:uid="{00000000-0005-0000-0000-0000BE000000}"/>
    <cellStyle name="40% - Accent2 5 2" xfId="904" xr:uid="{00000000-0005-0000-0000-0000BF000000}"/>
    <cellStyle name="40% - Accent2 6" xfId="97" xr:uid="{00000000-0005-0000-0000-0000C0000000}"/>
    <cellStyle name="40% - Accent2 6 2" xfId="905" xr:uid="{00000000-0005-0000-0000-0000C1000000}"/>
    <cellStyle name="40% - Accent2 7" xfId="98" xr:uid="{00000000-0005-0000-0000-0000C2000000}"/>
    <cellStyle name="40% - Accent2 7 2" xfId="906" xr:uid="{00000000-0005-0000-0000-0000C3000000}"/>
    <cellStyle name="40% - Accent2 8" xfId="99" xr:uid="{00000000-0005-0000-0000-0000C4000000}"/>
    <cellStyle name="40% - Accent2 8 2" xfId="907" xr:uid="{00000000-0005-0000-0000-0000C5000000}"/>
    <cellStyle name="40% - Accent2 9" xfId="100" xr:uid="{00000000-0005-0000-0000-0000C6000000}"/>
    <cellStyle name="40% - Accent2 9 2" xfId="908" xr:uid="{00000000-0005-0000-0000-0000C7000000}"/>
    <cellStyle name="40% - Accent3" xfId="101" xr:uid="{00000000-0005-0000-0000-0000C8000000}"/>
    <cellStyle name="40% - Accent3 10" xfId="102" xr:uid="{00000000-0005-0000-0000-0000C9000000}"/>
    <cellStyle name="40% - Accent3 10 2" xfId="910" xr:uid="{00000000-0005-0000-0000-0000CA000000}"/>
    <cellStyle name="40% - Accent3 11" xfId="103" xr:uid="{00000000-0005-0000-0000-0000CB000000}"/>
    <cellStyle name="40% - Accent3 11 2" xfId="911" xr:uid="{00000000-0005-0000-0000-0000CC000000}"/>
    <cellStyle name="40% - Accent3 12" xfId="909" xr:uid="{00000000-0005-0000-0000-0000CD000000}"/>
    <cellStyle name="40% - Accent3 2" xfId="104" xr:uid="{00000000-0005-0000-0000-0000CE000000}"/>
    <cellStyle name="40% - Accent3 2 2" xfId="912" xr:uid="{00000000-0005-0000-0000-0000CF000000}"/>
    <cellStyle name="40% - Accent3 3" xfId="105" xr:uid="{00000000-0005-0000-0000-0000D0000000}"/>
    <cellStyle name="40% - Accent3 3 2" xfId="913" xr:uid="{00000000-0005-0000-0000-0000D1000000}"/>
    <cellStyle name="40% - Accent3 4" xfId="106" xr:uid="{00000000-0005-0000-0000-0000D2000000}"/>
    <cellStyle name="40% - Accent3 4 2" xfId="914" xr:uid="{00000000-0005-0000-0000-0000D3000000}"/>
    <cellStyle name="40% - Accent3 5" xfId="107" xr:uid="{00000000-0005-0000-0000-0000D4000000}"/>
    <cellStyle name="40% - Accent3 5 2" xfId="915" xr:uid="{00000000-0005-0000-0000-0000D5000000}"/>
    <cellStyle name="40% - Accent3 6" xfId="108" xr:uid="{00000000-0005-0000-0000-0000D6000000}"/>
    <cellStyle name="40% - Accent3 6 2" xfId="916" xr:uid="{00000000-0005-0000-0000-0000D7000000}"/>
    <cellStyle name="40% - Accent3 7" xfId="109" xr:uid="{00000000-0005-0000-0000-0000D8000000}"/>
    <cellStyle name="40% - Accent3 7 2" xfId="917" xr:uid="{00000000-0005-0000-0000-0000D9000000}"/>
    <cellStyle name="40% - Accent3 8" xfId="110" xr:uid="{00000000-0005-0000-0000-0000DA000000}"/>
    <cellStyle name="40% - Accent3 8 2" xfId="918" xr:uid="{00000000-0005-0000-0000-0000DB000000}"/>
    <cellStyle name="40% - Accent3 9" xfId="111" xr:uid="{00000000-0005-0000-0000-0000DC000000}"/>
    <cellStyle name="40% - Accent3 9 2" xfId="919" xr:uid="{00000000-0005-0000-0000-0000DD000000}"/>
    <cellStyle name="40% - Accent4" xfId="112" xr:uid="{00000000-0005-0000-0000-0000DE000000}"/>
    <cellStyle name="40% - Accent4 10" xfId="113" xr:uid="{00000000-0005-0000-0000-0000DF000000}"/>
    <cellStyle name="40% - Accent4 10 2" xfId="921" xr:uid="{00000000-0005-0000-0000-0000E0000000}"/>
    <cellStyle name="40% - Accent4 11" xfId="114" xr:uid="{00000000-0005-0000-0000-0000E1000000}"/>
    <cellStyle name="40% - Accent4 11 2" xfId="922" xr:uid="{00000000-0005-0000-0000-0000E2000000}"/>
    <cellStyle name="40% - Accent4 12" xfId="920" xr:uid="{00000000-0005-0000-0000-0000E3000000}"/>
    <cellStyle name="40% - Accent4 2" xfId="115" xr:uid="{00000000-0005-0000-0000-0000E4000000}"/>
    <cellStyle name="40% - Accent4 2 2" xfId="923" xr:uid="{00000000-0005-0000-0000-0000E5000000}"/>
    <cellStyle name="40% - Accent4 3" xfId="116" xr:uid="{00000000-0005-0000-0000-0000E6000000}"/>
    <cellStyle name="40% - Accent4 3 2" xfId="924" xr:uid="{00000000-0005-0000-0000-0000E7000000}"/>
    <cellStyle name="40% - Accent4 4" xfId="117" xr:uid="{00000000-0005-0000-0000-0000E8000000}"/>
    <cellStyle name="40% - Accent4 4 2" xfId="925" xr:uid="{00000000-0005-0000-0000-0000E9000000}"/>
    <cellStyle name="40% - Accent4 5" xfId="118" xr:uid="{00000000-0005-0000-0000-0000EA000000}"/>
    <cellStyle name="40% - Accent4 5 2" xfId="926" xr:uid="{00000000-0005-0000-0000-0000EB000000}"/>
    <cellStyle name="40% - Accent4 6" xfId="119" xr:uid="{00000000-0005-0000-0000-0000EC000000}"/>
    <cellStyle name="40% - Accent4 6 2" xfId="927" xr:uid="{00000000-0005-0000-0000-0000ED000000}"/>
    <cellStyle name="40% - Accent4 7" xfId="120" xr:uid="{00000000-0005-0000-0000-0000EE000000}"/>
    <cellStyle name="40% - Accent4 7 2" xfId="928" xr:uid="{00000000-0005-0000-0000-0000EF000000}"/>
    <cellStyle name="40% - Accent4 8" xfId="121" xr:uid="{00000000-0005-0000-0000-0000F0000000}"/>
    <cellStyle name="40% - Accent4 8 2" xfId="929" xr:uid="{00000000-0005-0000-0000-0000F1000000}"/>
    <cellStyle name="40% - Accent4 9" xfId="122" xr:uid="{00000000-0005-0000-0000-0000F2000000}"/>
    <cellStyle name="40% - Accent4 9 2" xfId="930" xr:uid="{00000000-0005-0000-0000-0000F3000000}"/>
    <cellStyle name="40% - Accent5" xfId="123" xr:uid="{00000000-0005-0000-0000-0000F4000000}"/>
    <cellStyle name="40% - Accent5 10" xfId="124" xr:uid="{00000000-0005-0000-0000-0000F5000000}"/>
    <cellStyle name="40% - Accent5 10 2" xfId="932" xr:uid="{00000000-0005-0000-0000-0000F6000000}"/>
    <cellStyle name="40% - Accent5 11" xfId="125" xr:uid="{00000000-0005-0000-0000-0000F7000000}"/>
    <cellStyle name="40% - Accent5 11 2" xfId="933" xr:uid="{00000000-0005-0000-0000-0000F8000000}"/>
    <cellStyle name="40% - Accent5 12" xfId="931" xr:uid="{00000000-0005-0000-0000-0000F9000000}"/>
    <cellStyle name="40% - Accent5 2" xfId="126" xr:uid="{00000000-0005-0000-0000-0000FA000000}"/>
    <cellStyle name="40% - Accent5 2 2" xfId="934" xr:uid="{00000000-0005-0000-0000-0000FB000000}"/>
    <cellStyle name="40% - Accent5 3" xfId="127" xr:uid="{00000000-0005-0000-0000-0000FC000000}"/>
    <cellStyle name="40% - Accent5 3 2" xfId="935" xr:uid="{00000000-0005-0000-0000-0000FD000000}"/>
    <cellStyle name="40% - Accent5 4" xfId="128" xr:uid="{00000000-0005-0000-0000-0000FE000000}"/>
    <cellStyle name="40% - Accent5 4 2" xfId="936" xr:uid="{00000000-0005-0000-0000-0000FF000000}"/>
    <cellStyle name="40% - Accent5 5" xfId="129" xr:uid="{00000000-0005-0000-0000-000000010000}"/>
    <cellStyle name="40% - Accent5 5 2" xfId="937" xr:uid="{00000000-0005-0000-0000-000001010000}"/>
    <cellStyle name="40% - Accent5 6" xfId="130" xr:uid="{00000000-0005-0000-0000-000002010000}"/>
    <cellStyle name="40% - Accent5 6 2" xfId="938" xr:uid="{00000000-0005-0000-0000-000003010000}"/>
    <cellStyle name="40% - Accent5 7" xfId="131" xr:uid="{00000000-0005-0000-0000-000004010000}"/>
    <cellStyle name="40% - Accent5 7 2" xfId="939" xr:uid="{00000000-0005-0000-0000-000005010000}"/>
    <cellStyle name="40% - Accent5 8" xfId="132" xr:uid="{00000000-0005-0000-0000-000006010000}"/>
    <cellStyle name="40% - Accent5 8 2" xfId="940" xr:uid="{00000000-0005-0000-0000-000007010000}"/>
    <cellStyle name="40% - Accent5 9" xfId="133" xr:uid="{00000000-0005-0000-0000-000008010000}"/>
    <cellStyle name="40% - Accent5 9 2" xfId="941" xr:uid="{00000000-0005-0000-0000-000009010000}"/>
    <cellStyle name="40% - Accent6" xfId="134" xr:uid="{00000000-0005-0000-0000-00000A010000}"/>
    <cellStyle name="40% - Accent6 10" xfId="135" xr:uid="{00000000-0005-0000-0000-00000B010000}"/>
    <cellStyle name="40% - Accent6 10 2" xfId="943" xr:uid="{00000000-0005-0000-0000-00000C010000}"/>
    <cellStyle name="40% - Accent6 11" xfId="136" xr:uid="{00000000-0005-0000-0000-00000D010000}"/>
    <cellStyle name="40% - Accent6 11 2" xfId="944" xr:uid="{00000000-0005-0000-0000-00000E010000}"/>
    <cellStyle name="40% - Accent6 12" xfId="942" xr:uid="{00000000-0005-0000-0000-00000F010000}"/>
    <cellStyle name="40% - Accent6 2" xfId="137" xr:uid="{00000000-0005-0000-0000-000010010000}"/>
    <cellStyle name="40% - Accent6 2 2" xfId="945" xr:uid="{00000000-0005-0000-0000-000011010000}"/>
    <cellStyle name="40% - Accent6 3" xfId="138" xr:uid="{00000000-0005-0000-0000-000012010000}"/>
    <cellStyle name="40% - Accent6 3 2" xfId="946" xr:uid="{00000000-0005-0000-0000-000013010000}"/>
    <cellStyle name="40% - Accent6 4" xfId="139" xr:uid="{00000000-0005-0000-0000-000014010000}"/>
    <cellStyle name="40% - Accent6 4 2" xfId="947" xr:uid="{00000000-0005-0000-0000-000015010000}"/>
    <cellStyle name="40% - Accent6 5" xfId="140" xr:uid="{00000000-0005-0000-0000-000016010000}"/>
    <cellStyle name="40% - Accent6 5 2" xfId="948" xr:uid="{00000000-0005-0000-0000-000017010000}"/>
    <cellStyle name="40% - Accent6 6" xfId="141" xr:uid="{00000000-0005-0000-0000-000018010000}"/>
    <cellStyle name="40% - Accent6 6 2" xfId="949" xr:uid="{00000000-0005-0000-0000-000019010000}"/>
    <cellStyle name="40% - Accent6 7" xfId="142" xr:uid="{00000000-0005-0000-0000-00001A010000}"/>
    <cellStyle name="40% - Accent6 7 2" xfId="950" xr:uid="{00000000-0005-0000-0000-00001B010000}"/>
    <cellStyle name="40% - Accent6 8" xfId="143" xr:uid="{00000000-0005-0000-0000-00001C010000}"/>
    <cellStyle name="40% - Accent6 8 2" xfId="951" xr:uid="{00000000-0005-0000-0000-00001D010000}"/>
    <cellStyle name="40% - Accent6 9" xfId="144" xr:uid="{00000000-0005-0000-0000-00001E010000}"/>
    <cellStyle name="40% - Accent6 9 2" xfId="952" xr:uid="{00000000-0005-0000-0000-00001F010000}"/>
    <cellStyle name="60 % – Poudarek1 2" xfId="145" xr:uid="{00000000-0005-0000-0000-000020010000}"/>
    <cellStyle name="60 % – Poudarek2 2" xfId="146" xr:uid="{00000000-0005-0000-0000-000021010000}"/>
    <cellStyle name="60 % – Poudarek3 2" xfId="147" xr:uid="{00000000-0005-0000-0000-000022010000}"/>
    <cellStyle name="60 % – Poudarek4 2" xfId="148" xr:uid="{00000000-0005-0000-0000-000023010000}"/>
    <cellStyle name="60 % – Poudarek5 2" xfId="149" xr:uid="{00000000-0005-0000-0000-000024010000}"/>
    <cellStyle name="60 % – Poudarek6 2" xfId="150" xr:uid="{00000000-0005-0000-0000-000025010000}"/>
    <cellStyle name="60% - Accent1" xfId="151" xr:uid="{00000000-0005-0000-0000-000026010000}"/>
    <cellStyle name="60% - Accent2" xfId="152" xr:uid="{00000000-0005-0000-0000-000027010000}"/>
    <cellStyle name="60% - Accent3" xfId="153" xr:uid="{00000000-0005-0000-0000-000028010000}"/>
    <cellStyle name="60% - Accent4" xfId="154" xr:uid="{00000000-0005-0000-0000-000029010000}"/>
    <cellStyle name="60% - Accent5" xfId="155" xr:uid="{00000000-0005-0000-0000-00002A010000}"/>
    <cellStyle name="60% - Accent6" xfId="156" xr:uid="{00000000-0005-0000-0000-00002B010000}"/>
    <cellStyle name="Accent1" xfId="157" xr:uid="{00000000-0005-0000-0000-00002C010000}"/>
    <cellStyle name="Accent1 2" xfId="980" xr:uid="{00000000-0005-0000-0000-00002D010000}"/>
    <cellStyle name="Accent2" xfId="158" xr:uid="{00000000-0005-0000-0000-00002E010000}"/>
    <cellStyle name="Accent2 2" xfId="981" xr:uid="{00000000-0005-0000-0000-00002F010000}"/>
    <cellStyle name="Accent3" xfId="159" xr:uid="{00000000-0005-0000-0000-000030010000}"/>
    <cellStyle name="Accent3 2" xfId="982" xr:uid="{00000000-0005-0000-0000-000031010000}"/>
    <cellStyle name="Accent4" xfId="160" xr:uid="{00000000-0005-0000-0000-000032010000}"/>
    <cellStyle name="Accent4 2" xfId="983" xr:uid="{00000000-0005-0000-0000-000033010000}"/>
    <cellStyle name="Accent5" xfId="161" xr:uid="{00000000-0005-0000-0000-000034010000}"/>
    <cellStyle name="Accent6" xfId="162" xr:uid="{00000000-0005-0000-0000-000035010000}"/>
    <cellStyle name="Accent6 2" xfId="984" xr:uid="{00000000-0005-0000-0000-000036010000}"/>
    <cellStyle name="Bad" xfId="163" xr:uid="{00000000-0005-0000-0000-000037010000}"/>
    <cellStyle name="Bad 2" xfId="985" xr:uid="{00000000-0005-0000-0000-000038010000}"/>
    <cellStyle name="Calculation" xfId="164" xr:uid="{00000000-0005-0000-0000-000039010000}"/>
    <cellStyle name="Calculation 2" xfId="986" xr:uid="{00000000-0005-0000-0000-00003A010000}"/>
    <cellStyle name="Check Cell" xfId="165" xr:uid="{00000000-0005-0000-0000-00003B010000}"/>
    <cellStyle name="Comma 2" xfId="166" xr:uid="{00000000-0005-0000-0000-00003C010000}"/>
    <cellStyle name="Comma0" xfId="167" xr:uid="{00000000-0005-0000-0000-00003D010000}"/>
    <cellStyle name="Currency" xfId="978" builtinId="4"/>
    <cellStyle name="Currency0" xfId="168" xr:uid="{00000000-0005-0000-0000-00003F010000}"/>
    <cellStyle name="Date" xfId="169" xr:uid="{00000000-0005-0000-0000-000040010000}"/>
    <cellStyle name="Dobro 2" xfId="170" xr:uid="{00000000-0005-0000-0000-000041010000}"/>
    <cellStyle name="Excel Built-in Normal" xfId="171" xr:uid="{00000000-0005-0000-0000-000042010000}"/>
    <cellStyle name="Explanatory Text" xfId="172" xr:uid="{00000000-0005-0000-0000-000043010000}"/>
    <cellStyle name="Fixed" xfId="173" xr:uid="{00000000-0005-0000-0000-000044010000}"/>
    <cellStyle name="Good" xfId="174" xr:uid="{00000000-0005-0000-0000-000045010000}"/>
    <cellStyle name="Heading 1" xfId="175" xr:uid="{00000000-0005-0000-0000-000046010000}"/>
    <cellStyle name="Heading 1 2" xfId="987" xr:uid="{00000000-0005-0000-0000-000047010000}"/>
    <cellStyle name="Heading 2" xfId="176" xr:uid="{00000000-0005-0000-0000-000048010000}"/>
    <cellStyle name="Heading 2 2" xfId="988" xr:uid="{00000000-0005-0000-0000-000049010000}"/>
    <cellStyle name="Heading 3" xfId="177" xr:uid="{00000000-0005-0000-0000-00004A010000}"/>
    <cellStyle name="Heading 3 2" xfId="989" xr:uid="{00000000-0005-0000-0000-00004B010000}"/>
    <cellStyle name="Heading 4" xfId="178" xr:uid="{00000000-0005-0000-0000-00004C010000}"/>
    <cellStyle name="Heading 4 2" xfId="990" xr:uid="{00000000-0005-0000-0000-00004D010000}"/>
    <cellStyle name="Heading1" xfId="179" xr:uid="{00000000-0005-0000-0000-00004E010000}"/>
    <cellStyle name="Heading2" xfId="180" xr:uid="{00000000-0005-0000-0000-00004F010000}"/>
    <cellStyle name="Input" xfId="181" xr:uid="{00000000-0005-0000-0000-000050010000}"/>
    <cellStyle name="Input 2" xfId="991" xr:uid="{00000000-0005-0000-0000-000051010000}"/>
    <cellStyle name="Izhod 2" xfId="182" xr:uid="{00000000-0005-0000-0000-000052010000}"/>
    <cellStyle name="Keš" xfId="183" xr:uid="{00000000-0005-0000-0000-000053010000}"/>
    <cellStyle name="Keš 2" xfId="997" xr:uid="{00000000-0005-0000-0000-000054010000}"/>
    <cellStyle name="Linked Cell" xfId="184" xr:uid="{00000000-0005-0000-0000-000055010000}"/>
    <cellStyle name="Linked Cell 2" xfId="992" xr:uid="{00000000-0005-0000-0000-000056010000}"/>
    <cellStyle name="Naslov 1 2" xfId="185" xr:uid="{00000000-0005-0000-0000-000057010000}"/>
    <cellStyle name="Naslov 2 2" xfId="186" xr:uid="{00000000-0005-0000-0000-000058010000}"/>
    <cellStyle name="Naslov 3 2" xfId="187" xr:uid="{00000000-0005-0000-0000-000059010000}"/>
    <cellStyle name="Naslov 4 2" xfId="188" xr:uid="{00000000-0005-0000-0000-00005A010000}"/>
    <cellStyle name="Naslov 5" xfId="189" xr:uid="{00000000-0005-0000-0000-00005B010000}"/>
    <cellStyle name="Navadno 11 10" xfId="190" xr:uid="{00000000-0005-0000-0000-00005C010000}"/>
    <cellStyle name="Navadno 11 11" xfId="191" xr:uid="{00000000-0005-0000-0000-00005D010000}"/>
    <cellStyle name="Navadno 11 12" xfId="192" xr:uid="{00000000-0005-0000-0000-00005E010000}"/>
    <cellStyle name="Navadno 11 13" xfId="193" xr:uid="{00000000-0005-0000-0000-00005F010000}"/>
    <cellStyle name="Navadno 11 14" xfId="194" xr:uid="{00000000-0005-0000-0000-000060010000}"/>
    <cellStyle name="Navadno 11 15" xfId="195" xr:uid="{00000000-0005-0000-0000-000061010000}"/>
    <cellStyle name="Navadno 11 16" xfId="196" xr:uid="{00000000-0005-0000-0000-000062010000}"/>
    <cellStyle name="Navadno 11 17" xfId="197" xr:uid="{00000000-0005-0000-0000-000063010000}"/>
    <cellStyle name="Navadno 11 18" xfId="198" xr:uid="{00000000-0005-0000-0000-000064010000}"/>
    <cellStyle name="Navadno 11 19" xfId="199" xr:uid="{00000000-0005-0000-0000-000065010000}"/>
    <cellStyle name="Navadno 11 2" xfId="200" xr:uid="{00000000-0005-0000-0000-000066010000}"/>
    <cellStyle name="Navadno 11 20" xfId="201" xr:uid="{00000000-0005-0000-0000-000067010000}"/>
    <cellStyle name="Navadno 11 21" xfId="202" xr:uid="{00000000-0005-0000-0000-000068010000}"/>
    <cellStyle name="Navadno 11 22" xfId="203" xr:uid="{00000000-0005-0000-0000-000069010000}"/>
    <cellStyle name="Navadno 11 23" xfId="204" xr:uid="{00000000-0005-0000-0000-00006A010000}"/>
    <cellStyle name="Navadno 11 24" xfId="205" xr:uid="{00000000-0005-0000-0000-00006B010000}"/>
    <cellStyle name="Navadno 11 25" xfId="206" xr:uid="{00000000-0005-0000-0000-00006C010000}"/>
    <cellStyle name="Navadno 11 26" xfId="207" xr:uid="{00000000-0005-0000-0000-00006D010000}"/>
    <cellStyle name="Navadno 11 27" xfId="208" xr:uid="{00000000-0005-0000-0000-00006E010000}"/>
    <cellStyle name="Navadno 11 28" xfId="209" xr:uid="{00000000-0005-0000-0000-00006F010000}"/>
    <cellStyle name="Navadno 11 29" xfId="210" xr:uid="{00000000-0005-0000-0000-000070010000}"/>
    <cellStyle name="Navadno 11 3" xfId="211" xr:uid="{00000000-0005-0000-0000-000071010000}"/>
    <cellStyle name="Navadno 11 30" xfId="212" xr:uid="{00000000-0005-0000-0000-000072010000}"/>
    <cellStyle name="Navadno 11 31" xfId="213" xr:uid="{00000000-0005-0000-0000-000073010000}"/>
    <cellStyle name="Navadno 11 32" xfId="214" xr:uid="{00000000-0005-0000-0000-000074010000}"/>
    <cellStyle name="Navadno 11 33" xfId="215" xr:uid="{00000000-0005-0000-0000-000075010000}"/>
    <cellStyle name="Navadno 11 34" xfId="216" xr:uid="{00000000-0005-0000-0000-000076010000}"/>
    <cellStyle name="Navadno 11 35" xfId="217" xr:uid="{00000000-0005-0000-0000-000077010000}"/>
    <cellStyle name="Navadno 11 36" xfId="218" xr:uid="{00000000-0005-0000-0000-000078010000}"/>
    <cellStyle name="Navadno 11 37" xfId="219" xr:uid="{00000000-0005-0000-0000-000079010000}"/>
    <cellStyle name="Navadno 11 38" xfId="220" xr:uid="{00000000-0005-0000-0000-00007A010000}"/>
    <cellStyle name="Navadno 11 39" xfId="221" xr:uid="{00000000-0005-0000-0000-00007B010000}"/>
    <cellStyle name="Navadno 11 4" xfId="222" xr:uid="{00000000-0005-0000-0000-00007C010000}"/>
    <cellStyle name="Navadno 11 40" xfId="223" xr:uid="{00000000-0005-0000-0000-00007D010000}"/>
    <cellStyle name="Navadno 11 41" xfId="224" xr:uid="{00000000-0005-0000-0000-00007E010000}"/>
    <cellStyle name="Navadno 11 42" xfId="225" xr:uid="{00000000-0005-0000-0000-00007F010000}"/>
    <cellStyle name="Navadno 11 43" xfId="226" xr:uid="{00000000-0005-0000-0000-000080010000}"/>
    <cellStyle name="Navadno 11 44" xfId="227" xr:uid="{00000000-0005-0000-0000-000081010000}"/>
    <cellStyle name="Navadno 11 45" xfId="228" xr:uid="{00000000-0005-0000-0000-000082010000}"/>
    <cellStyle name="Navadno 11 46" xfId="229" xr:uid="{00000000-0005-0000-0000-000083010000}"/>
    <cellStyle name="Navadno 11 47" xfId="230" xr:uid="{00000000-0005-0000-0000-000084010000}"/>
    <cellStyle name="Navadno 11 48" xfId="231" xr:uid="{00000000-0005-0000-0000-000085010000}"/>
    <cellStyle name="Navadno 11 49" xfId="232" xr:uid="{00000000-0005-0000-0000-000086010000}"/>
    <cellStyle name="Navadno 11 5" xfId="233" xr:uid="{00000000-0005-0000-0000-000087010000}"/>
    <cellStyle name="Navadno 11 50" xfId="234" xr:uid="{00000000-0005-0000-0000-000088010000}"/>
    <cellStyle name="Navadno 11 51" xfId="235" xr:uid="{00000000-0005-0000-0000-000089010000}"/>
    <cellStyle name="Navadno 11 52" xfId="236" xr:uid="{00000000-0005-0000-0000-00008A010000}"/>
    <cellStyle name="Navadno 11 53" xfId="237" xr:uid="{00000000-0005-0000-0000-00008B010000}"/>
    <cellStyle name="Navadno 11 54" xfId="238" xr:uid="{00000000-0005-0000-0000-00008C010000}"/>
    <cellStyle name="Navadno 11 55" xfId="239" xr:uid="{00000000-0005-0000-0000-00008D010000}"/>
    <cellStyle name="Navadno 11 56" xfId="240" xr:uid="{00000000-0005-0000-0000-00008E010000}"/>
    <cellStyle name="Navadno 11 57" xfId="241" xr:uid="{00000000-0005-0000-0000-00008F010000}"/>
    <cellStyle name="Navadno 11 58" xfId="242" xr:uid="{00000000-0005-0000-0000-000090010000}"/>
    <cellStyle name="Navadno 11 59" xfId="243" xr:uid="{00000000-0005-0000-0000-000091010000}"/>
    <cellStyle name="Navadno 11 6" xfId="244" xr:uid="{00000000-0005-0000-0000-000092010000}"/>
    <cellStyle name="Navadno 11 60" xfId="245" xr:uid="{00000000-0005-0000-0000-000093010000}"/>
    <cellStyle name="Navadno 11 61" xfId="246" xr:uid="{00000000-0005-0000-0000-000094010000}"/>
    <cellStyle name="Navadno 11 62" xfId="247" xr:uid="{00000000-0005-0000-0000-000095010000}"/>
    <cellStyle name="Navadno 11 63" xfId="248" xr:uid="{00000000-0005-0000-0000-000096010000}"/>
    <cellStyle name="Navadno 11 64" xfId="249" xr:uid="{00000000-0005-0000-0000-000097010000}"/>
    <cellStyle name="Navadno 11 65" xfId="250" xr:uid="{00000000-0005-0000-0000-000098010000}"/>
    <cellStyle name="Navadno 11 66" xfId="251" xr:uid="{00000000-0005-0000-0000-000099010000}"/>
    <cellStyle name="Navadno 11 67" xfId="252" xr:uid="{00000000-0005-0000-0000-00009A010000}"/>
    <cellStyle name="Navadno 11 68" xfId="253" xr:uid="{00000000-0005-0000-0000-00009B010000}"/>
    <cellStyle name="Navadno 11 69" xfId="254" xr:uid="{00000000-0005-0000-0000-00009C010000}"/>
    <cellStyle name="Navadno 11 7" xfId="255" xr:uid="{00000000-0005-0000-0000-00009D010000}"/>
    <cellStyle name="Navadno 11 70" xfId="256" xr:uid="{00000000-0005-0000-0000-00009E010000}"/>
    <cellStyle name="Navadno 11 71" xfId="257" xr:uid="{00000000-0005-0000-0000-00009F010000}"/>
    <cellStyle name="Navadno 11 72" xfId="258" xr:uid="{00000000-0005-0000-0000-0000A0010000}"/>
    <cellStyle name="Navadno 11 73" xfId="259" xr:uid="{00000000-0005-0000-0000-0000A1010000}"/>
    <cellStyle name="Navadno 11 74" xfId="260" xr:uid="{00000000-0005-0000-0000-0000A2010000}"/>
    <cellStyle name="Navadno 11 75" xfId="261" xr:uid="{00000000-0005-0000-0000-0000A3010000}"/>
    <cellStyle name="Navadno 11 76" xfId="262" xr:uid="{00000000-0005-0000-0000-0000A4010000}"/>
    <cellStyle name="Navadno 11 77" xfId="263" xr:uid="{00000000-0005-0000-0000-0000A5010000}"/>
    <cellStyle name="Navadno 11 78" xfId="264" xr:uid="{00000000-0005-0000-0000-0000A6010000}"/>
    <cellStyle name="Navadno 11 79" xfId="265" xr:uid="{00000000-0005-0000-0000-0000A7010000}"/>
    <cellStyle name="Navadno 11 8" xfId="266" xr:uid="{00000000-0005-0000-0000-0000A8010000}"/>
    <cellStyle name="Navadno 11 80" xfId="267" xr:uid="{00000000-0005-0000-0000-0000A9010000}"/>
    <cellStyle name="Navadno 11 81" xfId="268" xr:uid="{00000000-0005-0000-0000-0000AA010000}"/>
    <cellStyle name="Navadno 11 82" xfId="269" xr:uid="{00000000-0005-0000-0000-0000AB010000}"/>
    <cellStyle name="Navadno 11 83" xfId="270" xr:uid="{00000000-0005-0000-0000-0000AC010000}"/>
    <cellStyle name="Navadno 11 84" xfId="271" xr:uid="{00000000-0005-0000-0000-0000AD010000}"/>
    <cellStyle name="Navadno 11 85" xfId="272" xr:uid="{00000000-0005-0000-0000-0000AE010000}"/>
    <cellStyle name="Navadno 11 9" xfId="273" xr:uid="{00000000-0005-0000-0000-0000AF010000}"/>
    <cellStyle name="Navadno 15" xfId="274" xr:uid="{00000000-0005-0000-0000-0000B0010000}"/>
    <cellStyle name="Navadno 17 2" xfId="275" xr:uid="{00000000-0005-0000-0000-0000B1010000}"/>
    <cellStyle name="Navadno 17 2 2" xfId="276" xr:uid="{00000000-0005-0000-0000-0000B2010000}"/>
    <cellStyle name="Navadno 17 2 2 2" xfId="953" xr:uid="{00000000-0005-0000-0000-0000B3010000}"/>
    <cellStyle name="Navadno 19 2" xfId="277" xr:uid="{00000000-0005-0000-0000-0000B4010000}"/>
    <cellStyle name="Navadno 19 2 2" xfId="278" xr:uid="{00000000-0005-0000-0000-0000B5010000}"/>
    <cellStyle name="Navadno 19 2 2 2" xfId="954" xr:uid="{00000000-0005-0000-0000-0000B6010000}"/>
    <cellStyle name="Navadno 2" xfId="279" xr:uid="{00000000-0005-0000-0000-0000B7010000}"/>
    <cellStyle name="Navadno 2 2" xfId="280" xr:uid="{00000000-0005-0000-0000-0000B8010000}"/>
    <cellStyle name="Navadno 2 2 2 2" xfId="281" xr:uid="{00000000-0005-0000-0000-0000B9010000}"/>
    <cellStyle name="Navadno 2 3" xfId="282" xr:uid="{00000000-0005-0000-0000-0000BA010000}"/>
    <cellStyle name="Navadno 2 4" xfId="283" xr:uid="{00000000-0005-0000-0000-0000BB010000}"/>
    <cellStyle name="Navadno 20 2" xfId="284" xr:uid="{00000000-0005-0000-0000-0000BC010000}"/>
    <cellStyle name="Navadno 20 2 2" xfId="285" xr:uid="{00000000-0005-0000-0000-0000BD010000}"/>
    <cellStyle name="Navadno 20 2 2 2" xfId="955" xr:uid="{00000000-0005-0000-0000-0000BE010000}"/>
    <cellStyle name="Navadno 21 2" xfId="286" xr:uid="{00000000-0005-0000-0000-0000BF010000}"/>
    <cellStyle name="Navadno 21 2 2" xfId="287" xr:uid="{00000000-0005-0000-0000-0000C0010000}"/>
    <cellStyle name="Navadno 21 2 2 2" xfId="956" xr:uid="{00000000-0005-0000-0000-0000C1010000}"/>
    <cellStyle name="Navadno 22 2" xfId="288" xr:uid="{00000000-0005-0000-0000-0000C2010000}"/>
    <cellStyle name="Navadno 22 2 2" xfId="289" xr:uid="{00000000-0005-0000-0000-0000C3010000}"/>
    <cellStyle name="Navadno 22 2 2 2" xfId="957" xr:uid="{00000000-0005-0000-0000-0000C4010000}"/>
    <cellStyle name="Navadno 23 2" xfId="290" xr:uid="{00000000-0005-0000-0000-0000C5010000}"/>
    <cellStyle name="Navadno 23 2 2" xfId="291" xr:uid="{00000000-0005-0000-0000-0000C6010000}"/>
    <cellStyle name="Navadno 23 2 2 2" xfId="958" xr:uid="{00000000-0005-0000-0000-0000C7010000}"/>
    <cellStyle name="Navadno 24 2" xfId="292" xr:uid="{00000000-0005-0000-0000-0000C8010000}"/>
    <cellStyle name="Navadno 24 2 2" xfId="293" xr:uid="{00000000-0005-0000-0000-0000C9010000}"/>
    <cellStyle name="Navadno 24 2 2 2" xfId="959" xr:uid="{00000000-0005-0000-0000-0000CA010000}"/>
    <cellStyle name="Navadno 25 2" xfId="294" xr:uid="{00000000-0005-0000-0000-0000CB010000}"/>
    <cellStyle name="Navadno 25 2 2" xfId="295" xr:uid="{00000000-0005-0000-0000-0000CC010000}"/>
    <cellStyle name="Navadno 25 2 2 2" xfId="960" xr:uid="{00000000-0005-0000-0000-0000CD010000}"/>
    <cellStyle name="Navadno 26 2" xfId="296" xr:uid="{00000000-0005-0000-0000-0000CE010000}"/>
    <cellStyle name="Navadno 26 2 2" xfId="297" xr:uid="{00000000-0005-0000-0000-0000CF010000}"/>
    <cellStyle name="Navadno 26 2 2 2" xfId="961" xr:uid="{00000000-0005-0000-0000-0000D0010000}"/>
    <cellStyle name="Navadno 27 2" xfId="298" xr:uid="{00000000-0005-0000-0000-0000D1010000}"/>
    <cellStyle name="Navadno 27 2 2" xfId="299" xr:uid="{00000000-0005-0000-0000-0000D2010000}"/>
    <cellStyle name="Navadno 27 2 2 2" xfId="962" xr:uid="{00000000-0005-0000-0000-0000D3010000}"/>
    <cellStyle name="Navadno 28 2" xfId="300" xr:uid="{00000000-0005-0000-0000-0000D4010000}"/>
    <cellStyle name="Navadno 28 2 2" xfId="301" xr:uid="{00000000-0005-0000-0000-0000D5010000}"/>
    <cellStyle name="Navadno 28 2 2 2" xfId="963" xr:uid="{00000000-0005-0000-0000-0000D6010000}"/>
    <cellStyle name="Navadno 29 2" xfId="302" xr:uid="{00000000-0005-0000-0000-0000D7010000}"/>
    <cellStyle name="Navadno 29 2 2" xfId="303" xr:uid="{00000000-0005-0000-0000-0000D8010000}"/>
    <cellStyle name="Navadno 29 2 2 2" xfId="964" xr:uid="{00000000-0005-0000-0000-0000D9010000}"/>
    <cellStyle name="Navadno 3" xfId="304" xr:uid="{00000000-0005-0000-0000-0000DA010000}"/>
    <cellStyle name="Navadno 3 2" xfId="808" xr:uid="{00000000-0005-0000-0000-0000DB010000}"/>
    <cellStyle name="Navadno 3 32" xfId="305" xr:uid="{00000000-0005-0000-0000-0000DC010000}"/>
    <cellStyle name="Navadno 30 2" xfId="306" xr:uid="{00000000-0005-0000-0000-0000DD010000}"/>
    <cellStyle name="Navadno 31 2" xfId="307" xr:uid="{00000000-0005-0000-0000-0000DE010000}"/>
    <cellStyle name="Navadno 32 2" xfId="308" xr:uid="{00000000-0005-0000-0000-0000DF010000}"/>
    <cellStyle name="Navadno 33 2" xfId="309" xr:uid="{00000000-0005-0000-0000-0000E0010000}"/>
    <cellStyle name="Navadno 34 2" xfId="310" xr:uid="{00000000-0005-0000-0000-0000E1010000}"/>
    <cellStyle name="Navadno 34 2 2" xfId="311" xr:uid="{00000000-0005-0000-0000-0000E2010000}"/>
    <cellStyle name="Navadno 34 2 2 2" xfId="965" xr:uid="{00000000-0005-0000-0000-0000E3010000}"/>
    <cellStyle name="Navadno 35 2" xfId="312" xr:uid="{00000000-0005-0000-0000-0000E4010000}"/>
    <cellStyle name="Navadno 35 2 2" xfId="313" xr:uid="{00000000-0005-0000-0000-0000E5010000}"/>
    <cellStyle name="Navadno 35 2 2 2" xfId="966" xr:uid="{00000000-0005-0000-0000-0000E6010000}"/>
    <cellStyle name="Navadno 36 2" xfId="314" xr:uid="{00000000-0005-0000-0000-0000E7010000}"/>
    <cellStyle name="Navadno 37 2" xfId="315" xr:uid="{00000000-0005-0000-0000-0000E8010000}"/>
    <cellStyle name="Navadno 37 2 2" xfId="316" xr:uid="{00000000-0005-0000-0000-0000E9010000}"/>
    <cellStyle name="Navadno 37 2 2 2" xfId="967" xr:uid="{00000000-0005-0000-0000-0000EA010000}"/>
    <cellStyle name="Navadno 38 2" xfId="317" xr:uid="{00000000-0005-0000-0000-0000EB010000}"/>
    <cellStyle name="Navadno 38 2 2" xfId="318" xr:uid="{00000000-0005-0000-0000-0000EC010000}"/>
    <cellStyle name="Navadno 38 2 2 2" xfId="968" xr:uid="{00000000-0005-0000-0000-0000ED010000}"/>
    <cellStyle name="Navadno 39 2" xfId="319" xr:uid="{00000000-0005-0000-0000-0000EE010000}"/>
    <cellStyle name="Navadno 39 2 2" xfId="320" xr:uid="{00000000-0005-0000-0000-0000EF010000}"/>
    <cellStyle name="Navadno 39 2 2 2" xfId="969" xr:uid="{00000000-0005-0000-0000-0000F0010000}"/>
    <cellStyle name="Navadno 4" xfId="321" xr:uid="{00000000-0005-0000-0000-0000F1010000}"/>
    <cellStyle name="Navadno 40 2" xfId="322" xr:uid="{00000000-0005-0000-0000-0000F2010000}"/>
    <cellStyle name="Navadno 40 2 2" xfId="323" xr:uid="{00000000-0005-0000-0000-0000F3010000}"/>
    <cellStyle name="Navadno 40 2 2 2" xfId="970" xr:uid="{00000000-0005-0000-0000-0000F4010000}"/>
    <cellStyle name="Navadno 41 2" xfId="324" xr:uid="{00000000-0005-0000-0000-0000F5010000}"/>
    <cellStyle name="Navadno 41 2 2" xfId="325" xr:uid="{00000000-0005-0000-0000-0000F6010000}"/>
    <cellStyle name="Navadno 41 2 2 2" xfId="971" xr:uid="{00000000-0005-0000-0000-0000F7010000}"/>
    <cellStyle name="Navadno 42 2" xfId="326" xr:uid="{00000000-0005-0000-0000-0000F8010000}"/>
    <cellStyle name="Navadno 42 3" xfId="327" xr:uid="{00000000-0005-0000-0000-0000F9010000}"/>
    <cellStyle name="Navadno 42 3 2" xfId="328" xr:uid="{00000000-0005-0000-0000-0000FA010000}"/>
    <cellStyle name="Navadno 42 3 2 2" xfId="972" xr:uid="{00000000-0005-0000-0000-0000FB010000}"/>
    <cellStyle name="Navadno 43 2" xfId="329" xr:uid="{00000000-0005-0000-0000-0000FC010000}"/>
    <cellStyle name="Navadno 43 2 2" xfId="330" xr:uid="{00000000-0005-0000-0000-0000FD010000}"/>
    <cellStyle name="Navadno 43 2 2 2" xfId="973" xr:uid="{00000000-0005-0000-0000-0000FE010000}"/>
    <cellStyle name="Navadno 45 2" xfId="331" xr:uid="{00000000-0005-0000-0000-0000FF010000}"/>
    <cellStyle name="Navadno 45 2 2" xfId="332" xr:uid="{00000000-0005-0000-0000-000000020000}"/>
    <cellStyle name="Navadno 45 2 2 2" xfId="974" xr:uid="{00000000-0005-0000-0000-000001020000}"/>
    <cellStyle name="Navadno 5" xfId="333" xr:uid="{00000000-0005-0000-0000-000002020000}"/>
    <cellStyle name="Navadno 6" xfId="334" xr:uid="{00000000-0005-0000-0000-000003020000}"/>
    <cellStyle name="Navadno 6 2" xfId="335" xr:uid="{00000000-0005-0000-0000-000004020000}"/>
    <cellStyle name="Navadno 8" xfId="336" xr:uid="{00000000-0005-0000-0000-000005020000}"/>
    <cellStyle name="Navadno 9" xfId="337" xr:uid="{00000000-0005-0000-0000-000006020000}"/>
    <cellStyle name="Navadno_BoQ-SE" xfId="338" xr:uid="{00000000-0005-0000-0000-000007020000}"/>
    <cellStyle name="Navadno_Predračun 2.del II.faze barvano" xfId="339" xr:uid="{00000000-0005-0000-0000-000008020000}"/>
    <cellStyle name="Navadno_Volume 4 - BoQ - cene" xfId="340" xr:uid="{00000000-0005-0000-0000-000009020000}"/>
    <cellStyle name="Neutral" xfId="341" xr:uid="{00000000-0005-0000-0000-00000A020000}"/>
    <cellStyle name="Neutral 2" xfId="993" xr:uid="{00000000-0005-0000-0000-00000B020000}"/>
    <cellStyle name="Nevtralno 2" xfId="342" xr:uid="{00000000-0005-0000-0000-00000C020000}"/>
    <cellStyle name="Nivo_2_Podnaslov" xfId="343" xr:uid="{00000000-0005-0000-0000-00000D020000}"/>
    <cellStyle name="Normal" xfId="0" builtinId="0"/>
    <cellStyle name="Normal 2" xfId="344" xr:uid="{00000000-0005-0000-0000-00000F020000}"/>
    <cellStyle name="normal 2 2" xfId="345" xr:uid="{00000000-0005-0000-0000-000010020000}"/>
    <cellStyle name="normal 2 3" xfId="346" xr:uid="{00000000-0005-0000-0000-000011020000}"/>
    <cellStyle name="Normal 2 4" xfId="347" xr:uid="{00000000-0005-0000-0000-000012020000}"/>
    <cellStyle name="Normal 3" xfId="348" xr:uid="{00000000-0005-0000-0000-000013020000}"/>
    <cellStyle name="normal 4" xfId="349" xr:uid="{00000000-0005-0000-0000-000014020000}"/>
    <cellStyle name="Normal 5" xfId="806" xr:uid="{00000000-0005-0000-0000-000015020000}"/>
    <cellStyle name="Normal 6" xfId="807" xr:uid="{00000000-0005-0000-0000-000016020000}"/>
    <cellStyle name="Normal_BoQ - cene sit_eur" xfId="350" xr:uid="{00000000-0005-0000-0000-000017020000}"/>
    <cellStyle name="Normal_BoQ - cene sit_eur 2 2" xfId="351" xr:uid="{00000000-0005-0000-0000-000018020000}"/>
    <cellStyle name="Note" xfId="352" xr:uid="{00000000-0005-0000-0000-000019020000}"/>
    <cellStyle name="Note 2" xfId="994" xr:uid="{00000000-0005-0000-0000-00001A020000}"/>
    <cellStyle name="Odstotek 2" xfId="353" xr:uid="{00000000-0005-0000-0000-00001B020000}"/>
    <cellStyle name="Odstotek 2 2" xfId="354" xr:uid="{00000000-0005-0000-0000-00001C020000}"/>
    <cellStyle name="Opomba 2" xfId="355" xr:uid="{00000000-0005-0000-0000-00001D020000}"/>
    <cellStyle name="Opomba 2 2" xfId="975" xr:uid="{00000000-0005-0000-0000-00001E020000}"/>
    <cellStyle name="Opozorilo 2" xfId="356" xr:uid="{00000000-0005-0000-0000-00001F020000}"/>
    <cellStyle name="Output" xfId="357" xr:uid="{00000000-0005-0000-0000-000020020000}"/>
    <cellStyle name="Percent" xfId="979" builtinId="5"/>
    <cellStyle name="Pojasnjevalno besedilo 2" xfId="358" xr:uid="{00000000-0005-0000-0000-000022020000}"/>
    <cellStyle name="popis" xfId="805" xr:uid="{00000000-0005-0000-0000-000023020000}"/>
    <cellStyle name="Poudarek1 2" xfId="359" xr:uid="{00000000-0005-0000-0000-000024020000}"/>
    <cellStyle name="Poudarek2 2" xfId="360" xr:uid="{00000000-0005-0000-0000-000025020000}"/>
    <cellStyle name="Poudarek3 2" xfId="361" xr:uid="{00000000-0005-0000-0000-000026020000}"/>
    <cellStyle name="Poudarek4 2" xfId="362" xr:uid="{00000000-0005-0000-0000-000027020000}"/>
    <cellStyle name="Poudarek5 2" xfId="363" xr:uid="{00000000-0005-0000-0000-000028020000}"/>
    <cellStyle name="Poudarek6 2" xfId="364" xr:uid="{00000000-0005-0000-0000-000029020000}"/>
    <cellStyle name="Povezana celica 2" xfId="365" xr:uid="{00000000-0005-0000-0000-00002A020000}"/>
    <cellStyle name="Preveri celico 2" xfId="366" xr:uid="{00000000-0005-0000-0000-00002B020000}"/>
    <cellStyle name="Računanje 2" xfId="367" xr:uid="{00000000-0005-0000-0000-00002C020000}"/>
    <cellStyle name="Slabo 2" xfId="368" xr:uid="{00000000-0005-0000-0000-00002D020000}"/>
    <cellStyle name="Slog 1" xfId="369" xr:uid="{00000000-0005-0000-0000-00002E020000}"/>
    <cellStyle name="Style 1" xfId="370" xr:uid="{00000000-0005-0000-0000-00002F020000}"/>
    <cellStyle name="tekst-levo" xfId="371" xr:uid="{00000000-0005-0000-0000-000030020000}"/>
    <cellStyle name="tekst-levo 2" xfId="372" xr:uid="{00000000-0005-0000-0000-000031020000}"/>
    <cellStyle name="Title" xfId="373" xr:uid="{00000000-0005-0000-0000-000032020000}"/>
    <cellStyle name="Total" xfId="374" xr:uid="{00000000-0005-0000-0000-000033020000}"/>
    <cellStyle name="Total 1_Predracun kanal" xfId="375" xr:uid="{00000000-0005-0000-0000-000034020000}"/>
    <cellStyle name="Total 2" xfId="995" xr:uid="{00000000-0005-0000-0000-000035020000}"/>
    <cellStyle name="Valuta 2 2" xfId="376" xr:uid="{00000000-0005-0000-0000-000036020000}"/>
    <cellStyle name="Vejica 2" xfId="377" xr:uid="{00000000-0005-0000-0000-000037020000}"/>
    <cellStyle name="Vejica 2 2" xfId="378" xr:uid="{00000000-0005-0000-0000-000038020000}"/>
    <cellStyle name="Vejica 2 2 2" xfId="379" xr:uid="{00000000-0005-0000-0000-000039020000}"/>
    <cellStyle name="Vejica 2 2 2 2" xfId="977" xr:uid="{00000000-0005-0000-0000-00003A020000}"/>
    <cellStyle name="Vejica 2 2 3" xfId="976" xr:uid="{00000000-0005-0000-0000-00003B020000}"/>
    <cellStyle name="Vejica 2 3" xfId="996" xr:uid="{00000000-0005-0000-0000-00003C020000}"/>
    <cellStyle name="Vejica 31" xfId="380" xr:uid="{00000000-0005-0000-0000-00003D020000}"/>
    <cellStyle name="Vejica 5 10" xfId="381" xr:uid="{00000000-0005-0000-0000-00003E020000}"/>
    <cellStyle name="Vejica 5 10 2" xfId="382" xr:uid="{00000000-0005-0000-0000-00003F020000}"/>
    <cellStyle name="Vejica 5 10 3" xfId="383" xr:uid="{00000000-0005-0000-0000-000040020000}"/>
    <cellStyle name="Vejica 5 10 4" xfId="384" xr:uid="{00000000-0005-0000-0000-000041020000}"/>
    <cellStyle name="Vejica 5 10 5" xfId="385" xr:uid="{00000000-0005-0000-0000-000042020000}"/>
    <cellStyle name="Vejica 5 11" xfId="386" xr:uid="{00000000-0005-0000-0000-000043020000}"/>
    <cellStyle name="Vejica 5 11 2" xfId="387" xr:uid="{00000000-0005-0000-0000-000044020000}"/>
    <cellStyle name="Vejica 5 11 3" xfId="388" xr:uid="{00000000-0005-0000-0000-000045020000}"/>
    <cellStyle name="Vejica 5 11 4" xfId="389" xr:uid="{00000000-0005-0000-0000-000046020000}"/>
    <cellStyle name="Vejica 5 11 5" xfId="390" xr:uid="{00000000-0005-0000-0000-000047020000}"/>
    <cellStyle name="Vejica 5 12" xfId="391" xr:uid="{00000000-0005-0000-0000-000048020000}"/>
    <cellStyle name="Vejica 5 12 2" xfId="392" xr:uid="{00000000-0005-0000-0000-000049020000}"/>
    <cellStyle name="Vejica 5 12 3" xfId="393" xr:uid="{00000000-0005-0000-0000-00004A020000}"/>
    <cellStyle name="Vejica 5 12 4" xfId="394" xr:uid="{00000000-0005-0000-0000-00004B020000}"/>
    <cellStyle name="Vejica 5 12 5" xfId="395" xr:uid="{00000000-0005-0000-0000-00004C020000}"/>
    <cellStyle name="Vejica 5 13" xfId="396" xr:uid="{00000000-0005-0000-0000-00004D020000}"/>
    <cellStyle name="Vejica 5 13 2" xfId="397" xr:uid="{00000000-0005-0000-0000-00004E020000}"/>
    <cellStyle name="Vejica 5 13 3" xfId="398" xr:uid="{00000000-0005-0000-0000-00004F020000}"/>
    <cellStyle name="Vejica 5 13 4" xfId="399" xr:uid="{00000000-0005-0000-0000-000050020000}"/>
    <cellStyle name="Vejica 5 13 5" xfId="400" xr:uid="{00000000-0005-0000-0000-000051020000}"/>
    <cellStyle name="Vejica 5 14" xfId="401" xr:uid="{00000000-0005-0000-0000-000052020000}"/>
    <cellStyle name="Vejica 5 14 2" xfId="402" xr:uid="{00000000-0005-0000-0000-000053020000}"/>
    <cellStyle name="Vejica 5 14 3" xfId="403" xr:uid="{00000000-0005-0000-0000-000054020000}"/>
    <cellStyle name="Vejica 5 14 4" xfId="404" xr:uid="{00000000-0005-0000-0000-000055020000}"/>
    <cellStyle name="Vejica 5 14 5" xfId="405" xr:uid="{00000000-0005-0000-0000-000056020000}"/>
    <cellStyle name="Vejica 5 15" xfId="406" xr:uid="{00000000-0005-0000-0000-000057020000}"/>
    <cellStyle name="Vejica 5 15 2" xfId="407" xr:uid="{00000000-0005-0000-0000-000058020000}"/>
    <cellStyle name="Vejica 5 15 3" xfId="408" xr:uid="{00000000-0005-0000-0000-000059020000}"/>
    <cellStyle name="Vejica 5 15 4" xfId="409" xr:uid="{00000000-0005-0000-0000-00005A020000}"/>
    <cellStyle name="Vejica 5 15 5" xfId="410" xr:uid="{00000000-0005-0000-0000-00005B020000}"/>
    <cellStyle name="Vejica 5 16" xfId="411" xr:uid="{00000000-0005-0000-0000-00005C020000}"/>
    <cellStyle name="Vejica 5 16 2" xfId="412" xr:uid="{00000000-0005-0000-0000-00005D020000}"/>
    <cellStyle name="Vejica 5 16 3" xfId="413" xr:uid="{00000000-0005-0000-0000-00005E020000}"/>
    <cellStyle name="Vejica 5 16 4" xfId="414" xr:uid="{00000000-0005-0000-0000-00005F020000}"/>
    <cellStyle name="Vejica 5 16 5" xfId="415" xr:uid="{00000000-0005-0000-0000-000060020000}"/>
    <cellStyle name="Vejica 5 17" xfId="416" xr:uid="{00000000-0005-0000-0000-000061020000}"/>
    <cellStyle name="Vejica 5 17 2" xfId="417" xr:uid="{00000000-0005-0000-0000-000062020000}"/>
    <cellStyle name="Vejica 5 17 3" xfId="418" xr:uid="{00000000-0005-0000-0000-000063020000}"/>
    <cellStyle name="Vejica 5 17 4" xfId="419" xr:uid="{00000000-0005-0000-0000-000064020000}"/>
    <cellStyle name="Vejica 5 17 5" xfId="420" xr:uid="{00000000-0005-0000-0000-000065020000}"/>
    <cellStyle name="Vejica 5 18" xfId="421" xr:uid="{00000000-0005-0000-0000-000066020000}"/>
    <cellStyle name="Vejica 5 18 2" xfId="422" xr:uid="{00000000-0005-0000-0000-000067020000}"/>
    <cellStyle name="Vejica 5 18 3" xfId="423" xr:uid="{00000000-0005-0000-0000-000068020000}"/>
    <cellStyle name="Vejica 5 18 4" xfId="424" xr:uid="{00000000-0005-0000-0000-000069020000}"/>
    <cellStyle name="Vejica 5 18 5" xfId="425" xr:uid="{00000000-0005-0000-0000-00006A020000}"/>
    <cellStyle name="Vejica 5 19" xfId="426" xr:uid="{00000000-0005-0000-0000-00006B020000}"/>
    <cellStyle name="Vejica 5 19 2" xfId="427" xr:uid="{00000000-0005-0000-0000-00006C020000}"/>
    <cellStyle name="Vejica 5 19 3" xfId="428" xr:uid="{00000000-0005-0000-0000-00006D020000}"/>
    <cellStyle name="Vejica 5 19 4" xfId="429" xr:uid="{00000000-0005-0000-0000-00006E020000}"/>
    <cellStyle name="Vejica 5 19 5" xfId="430" xr:uid="{00000000-0005-0000-0000-00006F020000}"/>
    <cellStyle name="Vejica 5 2" xfId="431" xr:uid="{00000000-0005-0000-0000-000070020000}"/>
    <cellStyle name="Vejica 5 2 2" xfId="432" xr:uid="{00000000-0005-0000-0000-000071020000}"/>
    <cellStyle name="Vejica 5 2 3" xfId="433" xr:uid="{00000000-0005-0000-0000-000072020000}"/>
    <cellStyle name="Vejica 5 2 4" xfId="434" xr:uid="{00000000-0005-0000-0000-000073020000}"/>
    <cellStyle name="Vejica 5 2 5" xfId="435" xr:uid="{00000000-0005-0000-0000-000074020000}"/>
    <cellStyle name="Vejica 5 20" xfId="436" xr:uid="{00000000-0005-0000-0000-000075020000}"/>
    <cellStyle name="Vejica 5 20 2" xfId="437" xr:uid="{00000000-0005-0000-0000-000076020000}"/>
    <cellStyle name="Vejica 5 20 3" xfId="438" xr:uid="{00000000-0005-0000-0000-000077020000}"/>
    <cellStyle name="Vejica 5 20 4" xfId="439" xr:uid="{00000000-0005-0000-0000-000078020000}"/>
    <cellStyle name="Vejica 5 20 5" xfId="440" xr:uid="{00000000-0005-0000-0000-000079020000}"/>
    <cellStyle name="Vejica 5 21" xfId="441" xr:uid="{00000000-0005-0000-0000-00007A020000}"/>
    <cellStyle name="Vejica 5 21 2" xfId="442" xr:uid="{00000000-0005-0000-0000-00007B020000}"/>
    <cellStyle name="Vejica 5 21 3" xfId="443" xr:uid="{00000000-0005-0000-0000-00007C020000}"/>
    <cellStyle name="Vejica 5 21 4" xfId="444" xr:uid="{00000000-0005-0000-0000-00007D020000}"/>
    <cellStyle name="Vejica 5 21 5" xfId="445" xr:uid="{00000000-0005-0000-0000-00007E020000}"/>
    <cellStyle name="Vejica 5 22" xfId="446" xr:uid="{00000000-0005-0000-0000-00007F020000}"/>
    <cellStyle name="Vejica 5 22 2" xfId="447" xr:uid="{00000000-0005-0000-0000-000080020000}"/>
    <cellStyle name="Vejica 5 22 3" xfId="448" xr:uid="{00000000-0005-0000-0000-000081020000}"/>
    <cellStyle name="Vejica 5 22 4" xfId="449" xr:uid="{00000000-0005-0000-0000-000082020000}"/>
    <cellStyle name="Vejica 5 22 5" xfId="450" xr:uid="{00000000-0005-0000-0000-000083020000}"/>
    <cellStyle name="Vejica 5 23" xfId="451" xr:uid="{00000000-0005-0000-0000-000084020000}"/>
    <cellStyle name="Vejica 5 23 2" xfId="452" xr:uid="{00000000-0005-0000-0000-000085020000}"/>
    <cellStyle name="Vejica 5 23 3" xfId="453" xr:uid="{00000000-0005-0000-0000-000086020000}"/>
    <cellStyle name="Vejica 5 23 4" xfId="454" xr:uid="{00000000-0005-0000-0000-000087020000}"/>
    <cellStyle name="Vejica 5 23 5" xfId="455" xr:uid="{00000000-0005-0000-0000-000088020000}"/>
    <cellStyle name="Vejica 5 24" xfId="456" xr:uid="{00000000-0005-0000-0000-000089020000}"/>
    <cellStyle name="Vejica 5 24 2" xfId="457" xr:uid="{00000000-0005-0000-0000-00008A020000}"/>
    <cellStyle name="Vejica 5 24 3" xfId="458" xr:uid="{00000000-0005-0000-0000-00008B020000}"/>
    <cellStyle name="Vejica 5 24 4" xfId="459" xr:uid="{00000000-0005-0000-0000-00008C020000}"/>
    <cellStyle name="Vejica 5 24 5" xfId="460" xr:uid="{00000000-0005-0000-0000-00008D020000}"/>
    <cellStyle name="Vejica 5 25" xfId="461" xr:uid="{00000000-0005-0000-0000-00008E020000}"/>
    <cellStyle name="Vejica 5 25 2" xfId="462" xr:uid="{00000000-0005-0000-0000-00008F020000}"/>
    <cellStyle name="Vejica 5 25 3" xfId="463" xr:uid="{00000000-0005-0000-0000-000090020000}"/>
    <cellStyle name="Vejica 5 25 4" xfId="464" xr:uid="{00000000-0005-0000-0000-000091020000}"/>
    <cellStyle name="Vejica 5 25 5" xfId="465" xr:uid="{00000000-0005-0000-0000-000092020000}"/>
    <cellStyle name="Vejica 5 26" xfId="466" xr:uid="{00000000-0005-0000-0000-000093020000}"/>
    <cellStyle name="Vejica 5 26 2" xfId="467" xr:uid="{00000000-0005-0000-0000-000094020000}"/>
    <cellStyle name="Vejica 5 26 3" xfId="468" xr:uid="{00000000-0005-0000-0000-000095020000}"/>
    <cellStyle name="Vejica 5 26 4" xfId="469" xr:uid="{00000000-0005-0000-0000-000096020000}"/>
    <cellStyle name="Vejica 5 26 5" xfId="470" xr:uid="{00000000-0005-0000-0000-000097020000}"/>
    <cellStyle name="Vejica 5 27" xfId="471" xr:uid="{00000000-0005-0000-0000-000098020000}"/>
    <cellStyle name="Vejica 5 27 2" xfId="472" xr:uid="{00000000-0005-0000-0000-000099020000}"/>
    <cellStyle name="Vejica 5 27 3" xfId="473" xr:uid="{00000000-0005-0000-0000-00009A020000}"/>
    <cellStyle name="Vejica 5 27 4" xfId="474" xr:uid="{00000000-0005-0000-0000-00009B020000}"/>
    <cellStyle name="Vejica 5 27 5" xfId="475" xr:uid="{00000000-0005-0000-0000-00009C020000}"/>
    <cellStyle name="Vejica 5 28" xfId="476" xr:uid="{00000000-0005-0000-0000-00009D020000}"/>
    <cellStyle name="Vejica 5 28 2" xfId="477" xr:uid="{00000000-0005-0000-0000-00009E020000}"/>
    <cellStyle name="Vejica 5 28 3" xfId="478" xr:uid="{00000000-0005-0000-0000-00009F020000}"/>
    <cellStyle name="Vejica 5 28 4" xfId="479" xr:uid="{00000000-0005-0000-0000-0000A0020000}"/>
    <cellStyle name="Vejica 5 28 5" xfId="480" xr:uid="{00000000-0005-0000-0000-0000A1020000}"/>
    <cellStyle name="Vejica 5 29" xfId="481" xr:uid="{00000000-0005-0000-0000-0000A2020000}"/>
    <cellStyle name="Vejica 5 29 2" xfId="482" xr:uid="{00000000-0005-0000-0000-0000A3020000}"/>
    <cellStyle name="Vejica 5 29 3" xfId="483" xr:uid="{00000000-0005-0000-0000-0000A4020000}"/>
    <cellStyle name="Vejica 5 29 4" xfId="484" xr:uid="{00000000-0005-0000-0000-0000A5020000}"/>
    <cellStyle name="Vejica 5 29 5" xfId="485" xr:uid="{00000000-0005-0000-0000-0000A6020000}"/>
    <cellStyle name="Vejica 5 3" xfId="486" xr:uid="{00000000-0005-0000-0000-0000A7020000}"/>
    <cellStyle name="Vejica 5 3 2" xfId="487" xr:uid="{00000000-0005-0000-0000-0000A8020000}"/>
    <cellStyle name="Vejica 5 3 3" xfId="488" xr:uid="{00000000-0005-0000-0000-0000A9020000}"/>
    <cellStyle name="Vejica 5 3 4" xfId="489" xr:uid="{00000000-0005-0000-0000-0000AA020000}"/>
    <cellStyle name="Vejica 5 3 5" xfId="490" xr:uid="{00000000-0005-0000-0000-0000AB020000}"/>
    <cellStyle name="Vejica 5 30" xfId="491" xr:uid="{00000000-0005-0000-0000-0000AC020000}"/>
    <cellStyle name="Vejica 5 30 2" xfId="492" xr:uid="{00000000-0005-0000-0000-0000AD020000}"/>
    <cellStyle name="Vejica 5 30 3" xfId="493" xr:uid="{00000000-0005-0000-0000-0000AE020000}"/>
    <cellStyle name="Vejica 5 30 4" xfId="494" xr:uid="{00000000-0005-0000-0000-0000AF020000}"/>
    <cellStyle name="Vejica 5 30 5" xfId="495" xr:uid="{00000000-0005-0000-0000-0000B0020000}"/>
    <cellStyle name="Vejica 5 31" xfId="496" xr:uid="{00000000-0005-0000-0000-0000B1020000}"/>
    <cellStyle name="Vejica 5 31 2" xfId="497" xr:uid="{00000000-0005-0000-0000-0000B2020000}"/>
    <cellStyle name="Vejica 5 31 3" xfId="498" xr:uid="{00000000-0005-0000-0000-0000B3020000}"/>
    <cellStyle name="Vejica 5 31 4" xfId="499" xr:uid="{00000000-0005-0000-0000-0000B4020000}"/>
    <cellStyle name="Vejica 5 31 5" xfId="500" xr:uid="{00000000-0005-0000-0000-0000B5020000}"/>
    <cellStyle name="Vejica 5 32" xfId="501" xr:uid="{00000000-0005-0000-0000-0000B6020000}"/>
    <cellStyle name="Vejica 5 32 2" xfId="502" xr:uid="{00000000-0005-0000-0000-0000B7020000}"/>
    <cellStyle name="Vejica 5 32 3" xfId="503" xr:uid="{00000000-0005-0000-0000-0000B8020000}"/>
    <cellStyle name="Vejica 5 32 4" xfId="504" xr:uid="{00000000-0005-0000-0000-0000B9020000}"/>
    <cellStyle name="Vejica 5 32 5" xfId="505" xr:uid="{00000000-0005-0000-0000-0000BA020000}"/>
    <cellStyle name="Vejica 5 33" xfId="506" xr:uid="{00000000-0005-0000-0000-0000BB020000}"/>
    <cellStyle name="Vejica 5 33 2" xfId="507" xr:uid="{00000000-0005-0000-0000-0000BC020000}"/>
    <cellStyle name="Vejica 5 33 3" xfId="508" xr:uid="{00000000-0005-0000-0000-0000BD020000}"/>
    <cellStyle name="Vejica 5 33 4" xfId="509" xr:uid="{00000000-0005-0000-0000-0000BE020000}"/>
    <cellStyle name="Vejica 5 33 5" xfId="510" xr:uid="{00000000-0005-0000-0000-0000BF020000}"/>
    <cellStyle name="Vejica 5 34" xfId="511" xr:uid="{00000000-0005-0000-0000-0000C0020000}"/>
    <cellStyle name="Vejica 5 34 2" xfId="512" xr:uid="{00000000-0005-0000-0000-0000C1020000}"/>
    <cellStyle name="Vejica 5 34 3" xfId="513" xr:uid="{00000000-0005-0000-0000-0000C2020000}"/>
    <cellStyle name="Vejica 5 34 4" xfId="514" xr:uid="{00000000-0005-0000-0000-0000C3020000}"/>
    <cellStyle name="Vejica 5 34 5" xfId="515" xr:uid="{00000000-0005-0000-0000-0000C4020000}"/>
    <cellStyle name="Vejica 5 35" xfId="516" xr:uid="{00000000-0005-0000-0000-0000C5020000}"/>
    <cellStyle name="Vejica 5 35 2" xfId="517" xr:uid="{00000000-0005-0000-0000-0000C6020000}"/>
    <cellStyle name="Vejica 5 35 3" xfId="518" xr:uid="{00000000-0005-0000-0000-0000C7020000}"/>
    <cellStyle name="Vejica 5 35 4" xfId="519" xr:uid="{00000000-0005-0000-0000-0000C8020000}"/>
    <cellStyle name="Vejica 5 35 5" xfId="520" xr:uid="{00000000-0005-0000-0000-0000C9020000}"/>
    <cellStyle name="Vejica 5 36" xfId="521" xr:uid="{00000000-0005-0000-0000-0000CA020000}"/>
    <cellStyle name="Vejica 5 36 2" xfId="522" xr:uid="{00000000-0005-0000-0000-0000CB020000}"/>
    <cellStyle name="Vejica 5 36 3" xfId="523" xr:uid="{00000000-0005-0000-0000-0000CC020000}"/>
    <cellStyle name="Vejica 5 36 4" xfId="524" xr:uid="{00000000-0005-0000-0000-0000CD020000}"/>
    <cellStyle name="Vejica 5 36 5" xfId="525" xr:uid="{00000000-0005-0000-0000-0000CE020000}"/>
    <cellStyle name="Vejica 5 37" xfId="526" xr:uid="{00000000-0005-0000-0000-0000CF020000}"/>
    <cellStyle name="Vejica 5 37 2" xfId="527" xr:uid="{00000000-0005-0000-0000-0000D0020000}"/>
    <cellStyle name="Vejica 5 37 3" xfId="528" xr:uid="{00000000-0005-0000-0000-0000D1020000}"/>
    <cellStyle name="Vejica 5 37 4" xfId="529" xr:uid="{00000000-0005-0000-0000-0000D2020000}"/>
    <cellStyle name="Vejica 5 37 5" xfId="530" xr:uid="{00000000-0005-0000-0000-0000D3020000}"/>
    <cellStyle name="Vejica 5 38" xfId="531" xr:uid="{00000000-0005-0000-0000-0000D4020000}"/>
    <cellStyle name="Vejica 5 38 2" xfId="532" xr:uid="{00000000-0005-0000-0000-0000D5020000}"/>
    <cellStyle name="Vejica 5 38 3" xfId="533" xr:uid="{00000000-0005-0000-0000-0000D6020000}"/>
    <cellStyle name="Vejica 5 38 4" xfId="534" xr:uid="{00000000-0005-0000-0000-0000D7020000}"/>
    <cellStyle name="Vejica 5 38 5" xfId="535" xr:uid="{00000000-0005-0000-0000-0000D8020000}"/>
    <cellStyle name="Vejica 5 39" xfId="536" xr:uid="{00000000-0005-0000-0000-0000D9020000}"/>
    <cellStyle name="Vejica 5 39 2" xfId="537" xr:uid="{00000000-0005-0000-0000-0000DA020000}"/>
    <cellStyle name="Vejica 5 39 3" xfId="538" xr:uid="{00000000-0005-0000-0000-0000DB020000}"/>
    <cellStyle name="Vejica 5 39 4" xfId="539" xr:uid="{00000000-0005-0000-0000-0000DC020000}"/>
    <cellStyle name="Vejica 5 39 5" xfId="540" xr:uid="{00000000-0005-0000-0000-0000DD020000}"/>
    <cellStyle name="Vejica 5 4" xfId="541" xr:uid="{00000000-0005-0000-0000-0000DE020000}"/>
    <cellStyle name="Vejica 5 4 2" xfId="542" xr:uid="{00000000-0005-0000-0000-0000DF020000}"/>
    <cellStyle name="Vejica 5 4 3" xfId="543" xr:uid="{00000000-0005-0000-0000-0000E0020000}"/>
    <cellStyle name="Vejica 5 4 4" xfId="544" xr:uid="{00000000-0005-0000-0000-0000E1020000}"/>
    <cellStyle name="Vejica 5 4 5" xfId="545" xr:uid="{00000000-0005-0000-0000-0000E2020000}"/>
    <cellStyle name="Vejica 5 40" xfId="546" xr:uid="{00000000-0005-0000-0000-0000E3020000}"/>
    <cellStyle name="Vejica 5 40 2" xfId="547" xr:uid="{00000000-0005-0000-0000-0000E4020000}"/>
    <cellStyle name="Vejica 5 40 3" xfId="548" xr:uid="{00000000-0005-0000-0000-0000E5020000}"/>
    <cellStyle name="Vejica 5 40 4" xfId="549" xr:uid="{00000000-0005-0000-0000-0000E6020000}"/>
    <cellStyle name="Vejica 5 40 5" xfId="550" xr:uid="{00000000-0005-0000-0000-0000E7020000}"/>
    <cellStyle name="Vejica 5 41" xfId="551" xr:uid="{00000000-0005-0000-0000-0000E8020000}"/>
    <cellStyle name="Vejica 5 41 2" xfId="552" xr:uid="{00000000-0005-0000-0000-0000E9020000}"/>
    <cellStyle name="Vejica 5 41 3" xfId="553" xr:uid="{00000000-0005-0000-0000-0000EA020000}"/>
    <cellStyle name="Vejica 5 41 4" xfId="554" xr:uid="{00000000-0005-0000-0000-0000EB020000}"/>
    <cellStyle name="Vejica 5 41 5" xfId="555" xr:uid="{00000000-0005-0000-0000-0000EC020000}"/>
    <cellStyle name="Vejica 5 42" xfId="556" xr:uid="{00000000-0005-0000-0000-0000ED020000}"/>
    <cellStyle name="Vejica 5 42 2" xfId="557" xr:uid="{00000000-0005-0000-0000-0000EE020000}"/>
    <cellStyle name="Vejica 5 42 3" xfId="558" xr:uid="{00000000-0005-0000-0000-0000EF020000}"/>
    <cellStyle name="Vejica 5 42 4" xfId="559" xr:uid="{00000000-0005-0000-0000-0000F0020000}"/>
    <cellStyle name="Vejica 5 42 5" xfId="560" xr:uid="{00000000-0005-0000-0000-0000F1020000}"/>
    <cellStyle name="Vejica 5 43" xfId="561" xr:uid="{00000000-0005-0000-0000-0000F2020000}"/>
    <cellStyle name="Vejica 5 43 2" xfId="562" xr:uid="{00000000-0005-0000-0000-0000F3020000}"/>
    <cellStyle name="Vejica 5 43 3" xfId="563" xr:uid="{00000000-0005-0000-0000-0000F4020000}"/>
    <cellStyle name="Vejica 5 43 4" xfId="564" xr:uid="{00000000-0005-0000-0000-0000F5020000}"/>
    <cellStyle name="Vejica 5 43 5" xfId="565" xr:uid="{00000000-0005-0000-0000-0000F6020000}"/>
    <cellStyle name="Vejica 5 44" xfId="566" xr:uid="{00000000-0005-0000-0000-0000F7020000}"/>
    <cellStyle name="Vejica 5 44 2" xfId="567" xr:uid="{00000000-0005-0000-0000-0000F8020000}"/>
    <cellStyle name="Vejica 5 44 3" xfId="568" xr:uid="{00000000-0005-0000-0000-0000F9020000}"/>
    <cellStyle name="Vejica 5 44 4" xfId="569" xr:uid="{00000000-0005-0000-0000-0000FA020000}"/>
    <cellStyle name="Vejica 5 44 5" xfId="570" xr:uid="{00000000-0005-0000-0000-0000FB020000}"/>
    <cellStyle name="Vejica 5 45" xfId="571" xr:uid="{00000000-0005-0000-0000-0000FC020000}"/>
    <cellStyle name="Vejica 5 45 2" xfId="572" xr:uid="{00000000-0005-0000-0000-0000FD020000}"/>
    <cellStyle name="Vejica 5 45 3" xfId="573" xr:uid="{00000000-0005-0000-0000-0000FE020000}"/>
    <cellStyle name="Vejica 5 45 4" xfId="574" xr:uid="{00000000-0005-0000-0000-0000FF020000}"/>
    <cellStyle name="Vejica 5 45 5" xfId="575" xr:uid="{00000000-0005-0000-0000-000000030000}"/>
    <cellStyle name="Vejica 5 46" xfId="576" xr:uid="{00000000-0005-0000-0000-000001030000}"/>
    <cellStyle name="Vejica 5 46 2" xfId="577" xr:uid="{00000000-0005-0000-0000-000002030000}"/>
    <cellStyle name="Vejica 5 46 3" xfId="578" xr:uid="{00000000-0005-0000-0000-000003030000}"/>
    <cellStyle name="Vejica 5 46 4" xfId="579" xr:uid="{00000000-0005-0000-0000-000004030000}"/>
    <cellStyle name="Vejica 5 46 5" xfId="580" xr:uid="{00000000-0005-0000-0000-000005030000}"/>
    <cellStyle name="Vejica 5 47" xfId="581" xr:uid="{00000000-0005-0000-0000-000006030000}"/>
    <cellStyle name="Vejica 5 47 2" xfId="582" xr:uid="{00000000-0005-0000-0000-000007030000}"/>
    <cellStyle name="Vejica 5 47 3" xfId="583" xr:uid="{00000000-0005-0000-0000-000008030000}"/>
    <cellStyle name="Vejica 5 47 4" xfId="584" xr:uid="{00000000-0005-0000-0000-000009030000}"/>
    <cellStyle name="Vejica 5 47 5" xfId="585" xr:uid="{00000000-0005-0000-0000-00000A030000}"/>
    <cellStyle name="Vejica 5 48" xfId="586" xr:uid="{00000000-0005-0000-0000-00000B030000}"/>
    <cellStyle name="Vejica 5 48 2" xfId="587" xr:uid="{00000000-0005-0000-0000-00000C030000}"/>
    <cellStyle name="Vejica 5 48 3" xfId="588" xr:uid="{00000000-0005-0000-0000-00000D030000}"/>
    <cellStyle name="Vejica 5 48 4" xfId="589" xr:uid="{00000000-0005-0000-0000-00000E030000}"/>
    <cellStyle name="Vejica 5 48 5" xfId="590" xr:uid="{00000000-0005-0000-0000-00000F030000}"/>
    <cellStyle name="Vejica 5 49" xfId="591" xr:uid="{00000000-0005-0000-0000-000010030000}"/>
    <cellStyle name="Vejica 5 49 2" xfId="592" xr:uid="{00000000-0005-0000-0000-000011030000}"/>
    <cellStyle name="Vejica 5 49 3" xfId="593" xr:uid="{00000000-0005-0000-0000-000012030000}"/>
    <cellStyle name="Vejica 5 49 4" xfId="594" xr:uid="{00000000-0005-0000-0000-000013030000}"/>
    <cellStyle name="Vejica 5 49 5" xfId="595" xr:uid="{00000000-0005-0000-0000-000014030000}"/>
    <cellStyle name="Vejica 5 5" xfId="596" xr:uid="{00000000-0005-0000-0000-000015030000}"/>
    <cellStyle name="Vejica 5 5 2" xfId="597" xr:uid="{00000000-0005-0000-0000-000016030000}"/>
    <cellStyle name="Vejica 5 5 3" xfId="598" xr:uid="{00000000-0005-0000-0000-000017030000}"/>
    <cellStyle name="Vejica 5 5 4" xfId="599" xr:uid="{00000000-0005-0000-0000-000018030000}"/>
    <cellStyle name="Vejica 5 5 5" xfId="600" xr:uid="{00000000-0005-0000-0000-000019030000}"/>
    <cellStyle name="Vejica 5 50" xfId="601" xr:uid="{00000000-0005-0000-0000-00001A030000}"/>
    <cellStyle name="Vejica 5 50 2" xfId="602" xr:uid="{00000000-0005-0000-0000-00001B030000}"/>
    <cellStyle name="Vejica 5 50 3" xfId="603" xr:uid="{00000000-0005-0000-0000-00001C030000}"/>
    <cellStyle name="Vejica 5 50 4" xfId="604" xr:uid="{00000000-0005-0000-0000-00001D030000}"/>
    <cellStyle name="Vejica 5 50 5" xfId="605" xr:uid="{00000000-0005-0000-0000-00001E030000}"/>
    <cellStyle name="Vejica 5 51" xfId="606" xr:uid="{00000000-0005-0000-0000-00001F030000}"/>
    <cellStyle name="Vejica 5 51 2" xfId="607" xr:uid="{00000000-0005-0000-0000-000020030000}"/>
    <cellStyle name="Vejica 5 51 3" xfId="608" xr:uid="{00000000-0005-0000-0000-000021030000}"/>
    <cellStyle name="Vejica 5 51 4" xfId="609" xr:uid="{00000000-0005-0000-0000-000022030000}"/>
    <cellStyle name="Vejica 5 51 5" xfId="610" xr:uid="{00000000-0005-0000-0000-000023030000}"/>
    <cellStyle name="Vejica 5 52" xfId="611" xr:uid="{00000000-0005-0000-0000-000024030000}"/>
    <cellStyle name="Vejica 5 52 2" xfId="612" xr:uid="{00000000-0005-0000-0000-000025030000}"/>
    <cellStyle name="Vejica 5 52 3" xfId="613" xr:uid="{00000000-0005-0000-0000-000026030000}"/>
    <cellStyle name="Vejica 5 52 4" xfId="614" xr:uid="{00000000-0005-0000-0000-000027030000}"/>
    <cellStyle name="Vejica 5 52 5" xfId="615" xr:uid="{00000000-0005-0000-0000-000028030000}"/>
    <cellStyle name="Vejica 5 53" xfId="616" xr:uid="{00000000-0005-0000-0000-000029030000}"/>
    <cellStyle name="Vejica 5 53 2" xfId="617" xr:uid="{00000000-0005-0000-0000-00002A030000}"/>
    <cellStyle name="Vejica 5 53 3" xfId="618" xr:uid="{00000000-0005-0000-0000-00002B030000}"/>
    <cellStyle name="Vejica 5 53 4" xfId="619" xr:uid="{00000000-0005-0000-0000-00002C030000}"/>
    <cellStyle name="Vejica 5 53 5" xfId="620" xr:uid="{00000000-0005-0000-0000-00002D030000}"/>
    <cellStyle name="Vejica 5 54" xfId="621" xr:uid="{00000000-0005-0000-0000-00002E030000}"/>
    <cellStyle name="Vejica 5 54 2" xfId="622" xr:uid="{00000000-0005-0000-0000-00002F030000}"/>
    <cellStyle name="Vejica 5 54 3" xfId="623" xr:uid="{00000000-0005-0000-0000-000030030000}"/>
    <cellStyle name="Vejica 5 54 4" xfId="624" xr:uid="{00000000-0005-0000-0000-000031030000}"/>
    <cellStyle name="Vejica 5 54 5" xfId="625" xr:uid="{00000000-0005-0000-0000-000032030000}"/>
    <cellStyle name="Vejica 5 55" xfId="626" xr:uid="{00000000-0005-0000-0000-000033030000}"/>
    <cellStyle name="Vejica 5 55 2" xfId="627" xr:uid="{00000000-0005-0000-0000-000034030000}"/>
    <cellStyle name="Vejica 5 55 3" xfId="628" xr:uid="{00000000-0005-0000-0000-000035030000}"/>
    <cellStyle name="Vejica 5 55 4" xfId="629" xr:uid="{00000000-0005-0000-0000-000036030000}"/>
    <cellStyle name="Vejica 5 55 5" xfId="630" xr:uid="{00000000-0005-0000-0000-000037030000}"/>
    <cellStyle name="Vejica 5 56" xfId="631" xr:uid="{00000000-0005-0000-0000-000038030000}"/>
    <cellStyle name="Vejica 5 56 2" xfId="632" xr:uid="{00000000-0005-0000-0000-000039030000}"/>
    <cellStyle name="Vejica 5 56 3" xfId="633" xr:uid="{00000000-0005-0000-0000-00003A030000}"/>
    <cellStyle name="Vejica 5 56 4" xfId="634" xr:uid="{00000000-0005-0000-0000-00003B030000}"/>
    <cellStyle name="Vejica 5 56 5" xfId="635" xr:uid="{00000000-0005-0000-0000-00003C030000}"/>
    <cellStyle name="Vejica 5 57" xfId="636" xr:uid="{00000000-0005-0000-0000-00003D030000}"/>
    <cellStyle name="Vejica 5 57 2" xfId="637" xr:uid="{00000000-0005-0000-0000-00003E030000}"/>
    <cellStyle name="Vejica 5 57 3" xfId="638" xr:uid="{00000000-0005-0000-0000-00003F030000}"/>
    <cellStyle name="Vejica 5 57 4" xfId="639" xr:uid="{00000000-0005-0000-0000-000040030000}"/>
    <cellStyle name="Vejica 5 57 5" xfId="640" xr:uid="{00000000-0005-0000-0000-000041030000}"/>
    <cellStyle name="Vejica 5 58" xfId="641" xr:uid="{00000000-0005-0000-0000-000042030000}"/>
    <cellStyle name="Vejica 5 58 2" xfId="642" xr:uid="{00000000-0005-0000-0000-000043030000}"/>
    <cellStyle name="Vejica 5 58 3" xfId="643" xr:uid="{00000000-0005-0000-0000-000044030000}"/>
    <cellStyle name="Vejica 5 58 4" xfId="644" xr:uid="{00000000-0005-0000-0000-000045030000}"/>
    <cellStyle name="Vejica 5 58 5" xfId="645" xr:uid="{00000000-0005-0000-0000-000046030000}"/>
    <cellStyle name="Vejica 5 59" xfId="646" xr:uid="{00000000-0005-0000-0000-000047030000}"/>
    <cellStyle name="Vejica 5 59 2" xfId="647" xr:uid="{00000000-0005-0000-0000-000048030000}"/>
    <cellStyle name="Vejica 5 59 3" xfId="648" xr:uid="{00000000-0005-0000-0000-000049030000}"/>
    <cellStyle name="Vejica 5 59 4" xfId="649" xr:uid="{00000000-0005-0000-0000-00004A030000}"/>
    <cellStyle name="Vejica 5 59 5" xfId="650" xr:uid="{00000000-0005-0000-0000-00004B030000}"/>
    <cellStyle name="Vejica 5 6" xfId="651" xr:uid="{00000000-0005-0000-0000-00004C030000}"/>
    <cellStyle name="Vejica 5 6 2" xfId="652" xr:uid="{00000000-0005-0000-0000-00004D030000}"/>
    <cellStyle name="Vejica 5 6 3" xfId="653" xr:uid="{00000000-0005-0000-0000-00004E030000}"/>
    <cellStyle name="Vejica 5 6 4" xfId="654" xr:uid="{00000000-0005-0000-0000-00004F030000}"/>
    <cellStyle name="Vejica 5 6 5" xfId="655" xr:uid="{00000000-0005-0000-0000-000050030000}"/>
    <cellStyle name="Vejica 5 60" xfId="656" xr:uid="{00000000-0005-0000-0000-000051030000}"/>
    <cellStyle name="Vejica 5 60 2" xfId="657" xr:uid="{00000000-0005-0000-0000-000052030000}"/>
    <cellStyle name="Vejica 5 60 3" xfId="658" xr:uid="{00000000-0005-0000-0000-000053030000}"/>
    <cellStyle name="Vejica 5 60 4" xfId="659" xr:uid="{00000000-0005-0000-0000-000054030000}"/>
    <cellStyle name="Vejica 5 60 5" xfId="660" xr:uid="{00000000-0005-0000-0000-000055030000}"/>
    <cellStyle name="Vejica 5 61" xfId="661" xr:uid="{00000000-0005-0000-0000-000056030000}"/>
    <cellStyle name="Vejica 5 61 2" xfId="662" xr:uid="{00000000-0005-0000-0000-000057030000}"/>
    <cellStyle name="Vejica 5 61 3" xfId="663" xr:uid="{00000000-0005-0000-0000-000058030000}"/>
    <cellStyle name="Vejica 5 61 4" xfId="664" xr:uid="{00000000-0005-0000-0000-000059030000}"/>
    <cellStyle name="Vejica 5 61 5" xfId="665" xr:uid="{00000000-0005-0000-0000-00005A030000}"/>
    <cellStyle name="Vejica 5 62" xfId="666" xr:uid="{00000000-0005-0000-0000-00005B030000}"/>
    <cellStyle name="Vejica 5 62 2" xfId="667" xr:uid="{00000000-0005-0000-0000-00005C030000}"/>
    <cellStyle name="Vejica 5 62 3" xfId="668" xr:uid="{00000000-0005-0000-0000-00005D030000}"/>
    <cellStyle name="Vejica 5 62 4" xfId="669" xr:uid="{00000000-0005-0000-0000-00005E030000}"/>
    <cellStyle name="Vejica 5 62 5" xfId="670" xr:uid="{00000000-0005-0000-0000-00005F030000}"/>
    <cellStyle name="Vejica 5 63" xfId="671" xr:uid="{00000000-0005-0000-0000-000060030000}"/>
    <cellStyle name="Vejica 5 63 2" xfId="672" xr:uid="{00000000-0005-0000-0000-000061030000}"/>
    <cellStyle name="Vejica 5 63 3" xfId="673" xr:uid="{00000000-0005-0000-0000-000062030000}"/>
    <cellStyle name="Vejica 5 63 4" xfId="674" xr:uid="{00000000-0005-0000-0000-000063030000}"/>
    <cellStyle name="Vejica 5 63 5" xfId="675" xr:uid="{00000000-0005-0000-0000-000064030000}"/>
    <cellStyle name="Vejica 5 64" xfId="676" xr:uid="{00000000-0005-0000-0000-000065030000}"/>
    <cellStyle name="Vejica 5 64 2" xfId="677" xr:uid="{00000000-0005-0000-0000-000066030000}"/>
    <cellStyle name="Vejica 5 64 3" xfId="678" xr:uid="{00000000-0005-0000-0000-000067030000}"/>
    <cellStyle name="Vejica 5 64 4" xfId="679" xr:uid="{00000000-0005-0000-0000-000068030000}"/>
    <cellStyle name="Vejica 5 64 5" xfId="680" xr:uid="{00000000-0005-0000-0000-000069030000}"/>
    <cellStyle name="Vejica 5 65" xfId="681" xr:uid="{00000000-0005-0000-0000-00006A030000}"/>
    <cellStyle name="Vejica 5 65 2" xfId="682" xr:uid="{00000000-0005-0000-0000-00006B030000}"/>
    <cellStyle name="Vejica 5 65 3" xfId="683" xr:uid="{00000000-0005-0000-0000-00006C030000}"/>
    <cellStyle name="Vejica 5 65 4" xfId="684" xr:uid="{00000000-0005-0000-0000-00006D030000}"/>
    <cellStyle name="Vejica 5 65 5" xfId="685" xr:uid="{00000000-0005-0000-0000-00006E030000}"/>
    <cellStyle name="Vejica 5 66" xfId="686" xr:uid="{00000000-0005-0000-0000-00006F030000}"/>
    <cellStyle name="Vejica 5 66 2" xfId="687" xr:uid="{00000000-0005-0000-0000-000070030000}"/>
    <cellStyle name="Vejica 5 66 3" xfId="688" xr:uid="{00000000-0005-0000-0000-000071030000}"/>
    <cellStyle name="Vejica 5 66 4" xfId="689" xr:uid="{00000000-0005-0000-0000-000072030000}"/>
    <cellStyle name="Vejica 5 66 5" xfId="690" xr:uid="{00000000-0005-0000-0000-000073030000}"/>
    <cellStyle name="Vejica 5 67" xfId="691" xr:uid="{00000000-0005-0000-0000-000074030000}"/>
    <cellStyle name="Vejica 5 67 2" xfId="692" xr:uid="{00000000-0005-0000-0000-000075030000}"/>
    <cellStyle name="Vejica 5 67 3" xfId="693" xr:uid="{00000000-0005-0000-0000-000076030000}"/>
    <cellStyle name="Vejica 5 67 4" xfId="694" xr:uid="{00000000-0005-0000-0000-000077030000}"/>
    <cellStyle name="Vejica 5 67 5" xfId="695" xr:uid="{00000000-0005-0000-0000-000078030000}"/>
    <cellStyle name="Vejica 5 68" xfId="696" xr:uid="{00000000-0005-0000-0000-000079030000}"/>
    <cellStyle name="Vejica 5 68 2" xfId="697" xr:uid="{00000000-0005-0000-0000-00007A030000}"/>
    <cellStyle name="Vejica 5 68 3" xfId="698" xr:uid="{00000000-0005-0000-0000-00007B030000}"/>
    <cellStyle name="Vejica 5 68 4" xfId="699" xr:uid="{00000000-0005-0000-0000-00007C030000}"/>
    <cellStyle name="Vejica 5 68 5" xfId="700" xr:uid="{00000000-0005-0000-0000-00007D030000}"/>
    <cellStyle name="Vejica 5 69" xfId="701" xr:uid="{00000000-0005-0000-0000-00007E030000}"/>
    <cellStyle name="Vejica 5 69 2" xfId="702" xr:uid="{00000000-0005-0000-0000-00007F030000}"/>
    <cellStyle name="Vejica 5 69 3" xfId="703" xr:uid="{00000000-0005-0000-0000-000080030000}"/>
    <cellStyle name="Vejica 5 69 4" xfId="704" xr:uid="{00000000-0005-0000-0000-000081030000}"/>
    <cellStyle name="Vejica 5 69 5" xfId="705" xr:uid="{00000000-0005-0000-0000-000082030000}"/>
    <cellStyle name="Vejica 5 7" xfId="706" xr:uid="{00000000-0005-0000-0000-000083030000}"/>
    <cellStyle name="Vejica 5 7 2" xfId="707" xr:uid="{00000000-0005-0000-0000-000084030000}"/>
    <cellStyle name="Vejica 5 7 3" xfId="708" xr:uid="{00000000-0005-0000-0000-000085030000}"/>
    <cellStyle name="Vejica 5 7 4" xfId="709" xr:uid="{00000000-0005-0000-0000-000086030000}"/>
    <cellStyle name="Vejica 5 7 5" xfId="710" xr:uid="{00000000-0005-0000-0000-000087030000}"/>
    <cellStyle name="Vejica 5 70" xfId="711" xr:uid="{00000000-0005-0000-0000-000088030000}"/>
    <cellStyle name="Vejica 5 70 2" xfId="712" xr:uid="{00000000-0005-0000-0000-000089030000}"/>
    <cellStyle name="Vejica 5 70 3" xfId="713" xr:uid="{00000000-0005-0000-0000-00008A030000}"/>
    <cellStyle name="Vejica 5 70 4" xfId="714" xr:uid="{00000000-0005-0000-0000-00008B030000}"/>
    <cellStyle name="Vejica 5 70 5" xfId="715" xr:uid="{00000000-0005-0000-0000-00008C030000}"/>
    <cellStyle name="Vejica 5 71" xfId="716" xr:uid="{00000000-0005-0000-0000-00008D030000}"/>
    <cellStyle name="Vejica 5 71 2" xfId="717" xr:uid="{00000000-0005-0000-0000-00008E030000}"/>
    <cellStyle name="Vejica 5 71 3" xfId="718" xr:uid="{00000000-0005-0000-0000-00008F030000}"/>
    <cellStyle name="Vejica 5 71 4" xfId="719" xr:uid="{00000000-0005-0000-0000-000090030000}"/>
    <cellStyle name="Vejica 5 71 5" xfId="720" xr:uid="{00000000-0005-0000-0000-000091030000}"/>
    <cellStyle name="Vejica 5 72" xfId="721" xr:uid="{00000000-0005-0000-0000-000092030000}"/>
    <cellStyle name="Vejica 5 72 2" xfId="722" xr:uid="{00000000-0005-0000-0000-000093030000}"/>
    <cellStyle name="Vejica 5 72 3" xfId="723" xr:uid="{00000000-0005-0000-0000-000094030000}"/>
    <cellStyle name="Vejica 5 72 4" xfId="724" xr:uid="{00000000-0005-0000-0000-000095030000}"/>
    <cellStyle name="Vejica 5 72 5" xfId="725" xr:uid="{00000000-0005-0000-0000-000096030000}"/>
    <cellStyle name="Vejica 5 73" xfId="726" xr:uid="{00000000-0005-0000-0000-000097030000}"/>
    <cellStyle name="Vejica 5 73 2" xfId="727" xr:uid="{00000000-0005-0000-0000-000098030000}"/>
    <cellStyle name="Vejica 5 73 3" xfId="728" xr:uid="{00000000-0005-0000-0000-000099030000}"/>
    <cellStyle name="Vejica 5 73 4" xfId="729" xr:uid="{00000000-0005-0000-0000-00009A030000}"/>
    <cellStyle name="Vejica 5 73 5" xfId="730" xr:uid="{00000000-0005-0000-0000-00009B030000}"/>
    <cellStyle name="Vejica 5 74" xfId="731" xr:uid="{00000000-0005-0000-0000-00009C030000}"/>
    <cellStyle name="Vejica 5 74 2" xfId="732" xr:uid="{00000000-0005-0000-0000-00009D030000}"/>
    <cellStyle name="Vejica 5 74 3" xfId="733" xr:uid="{00000000-0005-0000-0000-00009E030000}"/>
    <cellStyle name="Vejica 5 74 4" xfId="734" xr:uid="{00000000-0005-0000-0000-00009F030000}"/>
    <cellStyle name="Vejica 5 74 5" xfId="735" xr:uid="{00000000-0005-0000-0000-0000A0030000}"/>
    <cellStyle name="Vejica 5 75" xfId="736" xr:uid="{00000000-0005-0000-0000-0000A1030000}"/>
    <cellStyle name="Vejica 5 75 2" xfId="737" xr:uid="{00000000-0005-0000-0000-0000A2030000}"/>
    <cellStyle name="Vejica 5 75 3" xfId="738" xr:uid="{00000000-0005-0000-0000-0000A3030000}"/>
    <cellStyle name="Vejica 5 75 4" xfId="739" xr:uid="{00000000-0005-0000-0000-0000A4030000}"/>
    <cellStyle name="Vejica 5 75 5" xfId="740" xr:uid="{00000000-0005-0000-0000-0000A5030000}"/>
    <cellStyle name="Vejica 5 76" xfId="741" xr:uid="{00000000-0005-0000-0000-0000A6030000}"/>
    <cellStyle name="Vejica 5 76 2" xfId="742" xr:uid="{00000000-0005-0000-0000-0000A7030000}"/>
    <cellStyle name="Vejica 5 76 3" xfId="743" xr:uid="{00000000-0005-0000-0000-0000A8030000}"/>
    <cellStyle name="Vejica 5 76 4" xfId="744" xr:uid="{00000000-0005-0000-0000-0000A9030000}"/>
    <cellStyle name="Vejica 5 76 5" xfId="745" xr:uid="{00000000-0005-0000-0000-0000AA030000}"/>
    <cellStyle name="Vejica 5 77" xfId="746" xr:uid="{00000000-0005-0000-0000-0000AB030000}"/>
    <cellStyle name="Vejica 5 77 2" xfId="747" xr:uid="{00000000-0005-0000-0000-0000AC030000}"/>
    <cellStyle name="Vejica 5 77 3" xfId="748" xr:uid="{00000000-0005-0000-0000-0000AD030000}"/>
    <cellStyle name="Vejica 5 77 4" xfId="749" xr:uid="{00000000-0005-0000-0000-0000AE030000}"/>
    <cellStyle name="Vejica 5 77 5" xfId="750" xr:uid="{00000000-0005-0000-0000-0000AF030000}"/>
    <cellStyle name="Vejica 5 78" xfId="751" xr:uid="{00000000-0005-0000-0000-0000B0030000}"/>
    <cellStyle name="Vejica 5 78 2" xfId="752" xr:uid="{00000000-0005-0000-0000-0000B1030000}"/>
    <cellStyle name="Vejica 5 78 3" xfId="753" xr:uid="{00000000-0005-0000-0000-0000B2030000}"/>
    <cellStyle name="Vejica 5 78 4" xfId="754" xr:uid="{00000000-0005-0000-0000-0000B3030000}"/>
    <cellStyle name="Vejica 5 78 5" xfId="755" xr:uid="{00000000-0005-0000-0000-0000B4030000}"/>
    <cellStyle name="Vejica 5 79" xfId="756" xr:uid="{00000000-0005-0000-0000-0000B5030000}"/>
    <cellStyle name="Vejica 5 79 2" xfId="757" xr:uid="{00000000-0005-0000-0000-0000B6030000}"/>
    <cellStyle name="Vejica 5 79 3" xfId="758" xr:uid="{00000000-0005-0000-0000-0000B7030000}"/>
    <cellStyle name="Vejica 5 79 4" xfId="759" xr:uid="{00000000-0005-0000-0000-0000B8030000}"/>
    <cellStyle name="Vejica 5 79 5" xfId="760" xr:uid="{00000000-0005-0000-0000-0000B9030000}"/>
    <cellStyle name="Vejica 5 8" xfId="761" xr:uid="{00000000-0005-0000-0000-0000BA030000}"/>
    <cellStyle name="Vejica 5 8 2" xfId="762" xr:uid="{00000000-0005-0000-0000-0000BB030000}"/>
    <cellStyle name="Vejica 5 8 3" xfId="763" xr:uid="{00000000-0005-0000-0000-0000BC030000}"/>
    <cellStyle name="Vejica 5 8 4" xfId="764" xr:uid="{00000000-0005-0000-0000-0000BD030000}"/>
    <cellStyle name="Vejica 5 8 5" xfId="765" xr:uid="{00000000-0005-0000-0000-0000BE030000}"/>
    <cellStyle name="Vejica 5 80" xfId="766" xr:uid="{00000000-0005-0000-0000-0000BF030000}"/>
    <cellStyle name="Vejica 5 80 2" xfId="767" xr:uid="{00000000-0005-0000-0000-0000C0030000}"/>
    <cellStyle name="Vejica 5 80 3" xfId="768" xr:uid="{00000000-0005-0000-0000-0000C1030000}"/>
    <cellStyle name="Vejica 5 80 4" xfId="769" xr:uid="{00000000-0005-0000-0000-0000C2030000}"/>
    <cellStyle name="Vejica 5 80 5" xfId="770" xr:uid="{00000000-0005-0000-0000-0000C3030000}"/>
    <cellStyle name="Vejica 5 81" xfId="771" xr:uid="{00000000-0005-0000-0000-0000C4030000}"/>
    <cellStyle name="Vejica 5 81 2" xfId="772" xr:uid="{00000000-0005-0000-0000-0000C5030000}"/>
    <cellStyle name="Vejica 5 81 3" xfId="773" xr:uid="{00000000-0005-0000-0000-0000C6030000}"/>
    <cellStyle name="Vejica 5 81 4" xfId="774" xr:uid="{00000000-0005-0000-0000-0000C7030000}"/>
    <cellStyle name="Vejica 5 81 5" xfId="775" xr:uid="{00000000-0005-0000-0000-0000C8030000}"/>
    <cellStyle name="Vejica 5 82" xfId="776" xr:uid="{00000000-0005-0000-0000-0000C9030000}"/>
    <cellStyle name="Vejica 5 82 2" xfId="777" xr:uid="{00000000-0005-0000-0000-0000CA030000}"/>
    <cellStyle name="Vejica 5 82 3" xfId="778" xr:uid="{00000000-0005-0000-0000-0000CB030000}"/>
    <cellStyle name="Vejica 5 82 4" xfId="779" xr:uid="{00000000-0005-0000-0000-0000CC030000}"/>
    <cellStyle name="Vejica 5 82 5" xfId="780" xr:uid="{00000000-0005-0000-0000-0000CD030000}"/>
    <cellStyle name="Vejica 5 83" xfId="781" xr:uid="{00000000-0005-0000-0000-0000CE030000}"/>
    <cellStyle name="Vejica 5 83 2" xfId="782" xr:uid="{00000000-0005-0000-0000-0000CF030000}"/>
    <cellStyle name="Vejica 5 83 3" xfId="783" xr:uid="{00000000-0005-0000-0000-0000D0030000}"/>
    <cellStyle name="Vejica 5 83 4" xfId="784" xr:uid="{00000000-0005-0000-0000-0000D1030000}"/>
    <cellStyle name="Vejica 5 83 5" xfId="785" xr:uid="{00000000-0005-0000-0000-0000D2030000}"/>
    <cellStyle name="Vejica 5 84" xfId="786" xr:uid="{00000000-0005-0000-0000-0000D3030000}"/>
    <cellStyle name="Vejica 5 84 2" xfId="787" xr:uid="{00000000-0005-0000-0000-0000D4030000}"/>
    <cellStyle name="Vejica 5 84 3" xfId="788" xr:uid="{00000000-0005-0000-0000-0000D5030000}"/>
    <cellStyle name="Vejica 5 84 4" xfId="789" xr:uid="{00000000-0005-0000-0000-0000D6030000}"/>
    <cellStyle name="Vejica 5 84 5" xfId="790" xr:uid="{00000000-0005-0000-0000-0000D7030000}"/>
    <cellStyle name="Vejica 5 85" xfId="791" xr:uid="{00000000-0005-0000-0000-0000D8030000}"/>
    <cellStyle name="Vejica 5 85 2" xfId="792" xr:uid="{00000000-0005-0000-0000-0000D9030000}"/>
    <cellStyle name="Vejica 5 85 3" xfId="793" xr:uid="{00000000-0005-0000-0000-0000DA030000}"/>
    <cellStyle name="Vejica 5 85 4" xfId="794" xr:uid="{00000000-0005-0000-0000-0000DB030000}"/>
    <cellStyle name="Vejica 5 85 5" xfId="795" xr:uid="{00000000-0005-0000-0000-0000DC030000}"/>
    <cellStyle name="Vejica 5 9" xfId="796" xr:uid="{00000000-0005-0000-0000-0000DD030000}"/>
    <cellStyle name="Vejica 5 9 2" xfId="797" xr:uid="{00000000-0005-0000-0000-0000DE030000}"/>
    <cellStyle name="Vejica 5 9 3" xfId="798" xr:uid="{00000000-0005-0000-0000-0000DF030000}"/>
    <cellStyle name="Vejica 5 9 4" xfId="799" xr:uid="{00000000-0005-0000-0000-0000E0030000}"/>
    <cellStyle name="Vejica 5 9 5" xfId="800" xr:uid="{00000000-0005-0000-0000-0000E1030000}"/>
    <cellStyle name="Vnos 2" xfId="801" xr:uid="{00000000-0005-0000-0000-0000E2030000}"/>
    <cellStyle name="Vsota 2" xfId="802" xr:uid="{00000000-0005-0000-0000-0000E3030000}"/>
    <cellStyle name="Warning Text" xfId="803" xr:uid="{00000000-0005-0000-0000-0000E4030000}"/>
    <cellStyle name="Zuza" xfId="804" xr:uid="{00000000-0005-0000-0000-0000E5030000}"/>
  </cellStyles>
  <dxfs count="0"/>
  <tableStyles count="0" defaultTableStyle="TableStyleMedium2" defaultPivotStyle="PivotStyleLight16"/>
  <colors>
    <mruColors>
      <color rgb="FF43B0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5"/>
  <sheetViews>
    <sheetView workbookViewId="0">
      <selection activeCell="B25" sqref="B25"/>
    </sheetView>
  </sheetViews>
  <sheetFormatPr defaultRowHeight="15" x14ac:dyDescent="0.25"/>
  <cols>
    <col min="2" max="2" width="71.28515625" customWidth="1"/>
  </cols>
  <sheetData>
    <row r="2" spans="2:2" x14ac:dyDescent="0.25">
      <c r="B2" s="144" t="s">
        <v>105</v>
      </c>
    </row>
    <row r="3" spans="2:2" x14ac:dyDescent="0.25">
      <c r="B3" s="145"/>
    </row>
    <row r="4" spans="2:2" ht="57" x14ac:dyDescent="0.25">
      <c r="B4" s="146" t="s">
        <v>106</v>
      </c>
    </row>
    <row r="5" spans="2:2" ht="28.5" x14ac:dyDescent="0.25">
      <c r="B5" s="146" t="s">
        <v>107</v>
      </c>
    </row>
    <row r="6" spans="2:2" x14ac:dyDescent="0.25">
      <c r="B6" s="146" t="s">
        <v>108</v>
      </c>
    </row>
    <row r="7" spans="2:2" x14ac:dyDescent="0.25">
      <c r="B7" s="146" t="s">
        <v>109</v>
      </c>
    </row>
    <row r="8" spans="2:2" ht="42.75" x14ac:dyDescent="0.25">
      <c r="B8" s="146" t="s">
        <v>110</v>
      </c>
    </row>
    <row r="9" spans="2:2" x14ac:dyDescent="0.25">
      <c r="B9" s="146" t="s">
        <v>111</v>
      </c>
    </row>
    <row r="10" spans="2:2" x14ac:dyDescent="0.25">
      <c r="B10" s="146" t="s">
        <v>112</v>
      </c>
    </row>
    <row r="11" spans="2:2" x14ac:dyDescent="0.25">
      <c r="B11" s="146" t="s">
        <v>113</v>
      </c>
    </row>
    <row r="12" spans="2:2" x14ac:dyDescent="0.25">
      <c r="B12" s="146" t="s">
        <v>114</v>
      </c>
    </row>
    <row r="13" spans="2:2" ht="28.5" x14ac:dyDescent="0.25">
      <c r="B13" s="146" t="s">
        <v>115</v>
      </c>
    </row>
    <row r="14" spans="2:2" ht="42.75" x14ac:dyDescent="0.25">
      <c r="B14" s="146" t="s">
        <v>116</v>
      </c>
    </row>
    <row r="15" spans="2:2" ht="28.5" x14ac:dyDescent="0.25">
      <c r="B15" s="146" t="s">
        <v>117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I28"/>
  <sheetViews>
    <sheetView tabSelected="1" showWhiteSpace="0" view="pageBreakPreview" zoomScale="115" zoomScaleNormal="115" zoomScaleSheetLayoutView="115" workbookViewId="0">
      <selection activeCell="D31" sqref="D31"/>
    </sheetView>
  </sheetViews>
  <sheetFormatPr defaultColWidth="5.7109375" defaultRowHeight="12.75" x14ac:dyDescent="0.2"/>
  <cols>
    <col min="1" max="1" width="8.7109375" style="1" customWidth="1"/>
    <col min="2" max="2" width="63.28515625" style="3" customWidth="1"/>
    <col min="3" max="3" width="13.28515625" style="3" customWidth="1"/>
    <col min="4" max="4" width="19.5703125" style="2" customWidth="1"/>
    <col min="5" max="5" width="9.140625" style="4" hidden="1" customWidth="1"/>
    <col min="6" max="254" width="9.140625" style="4" customWidth="1"/>
    <col min="255" max="255" width="5.7109375" style="4" customWidth="1"/>
    <col min="256" max="256" width="40.7109375" style="4" customWidth="1"/>
    <col min="257" max="16384" width="5.7109375" style="4"/>
  </cols>
  <sheetData>
    <row r="1" spans="1:9" s="5" customFormat="1" ht="15" thickBot="1" x14ac:dyDescent="0.25">
      <c r="A1" s="221" t="str">
        <f>Info!B1</f>
        <v>Rekonstrukcija Hruševske ceste na doseku med Kamnoseško ulico in Litijsko cesto</v>
      </c>
      <c r="B1" s="222"/>
      <c r="C1" s="222"/>
      <c r="D1" s="223"/>
    </row>
    <row r="2" spans="1:9" s="5" customFormat="1" ht="40.5" customHeight="1" thickBot="1" x14ac:dyDescent="0.25">
      <c r="A2" s="227" t="str">
        <f>Info!B5</f>
        <v>Mestna občina Ljubljana, Mestni trg 1, 1000 Ljubljana</v>
      </c>
      <c r="B2" s="228"/>
      <c r="C2" s="228"/>
      <c r="D2" s="229"/>
    </row>
    <row r="3" spans="1:9" s="6" customFormat="1" ht="21" thickBot="1" x14ac:dyDescent="0.25">
      <c r="A3" s="224" t="s">
        <v>12</v>
      </c>
      <c r="B3" s="225"/>
      <c r="C3" s="225"/>
      <c r="D3" s="226"/>
    </row>
    <row r="4" spans="1:9" s="5" customFormat="1" ht="14.25" x14ac:dyDescent="0.25">
      <c r="A4" s="17"/>
      <c r="B4" s="18"/>
      <c r="C4" s="18"/>
      <c r="D4" s="19"/>
    </row>
    <row r="5" spans="1:9" s="5" customFormat="1" x14ac:dyDescent="0.2">
      <c r="A5" s="235" t="s">
        <v>0</v>
      </c>
      <c r="B5" s="231" t="s">
        <v>1</v>
      </c>
      <c r="C5" s="232"/>
      <c r="D5" s="237" t="s">
        <v>2</v>
      </c>
    </row>
    <row r="6" spans="1:9" s="5" customFormat="1" x14ac:dyDescent="0.2">
      <c r="A6" s="236"/>
      <c r="B6" s="233"/>
      <c r="C6" s="234"/>
      <c r="D6" s="238"/>
    </row>
    <row r="7" spans="1:9" s="5" customFormat="1" ht="15" thickBot="1" x14ac:dyDescent="0.3">
      <c r="A7" s="20"/>
      <c r="B7" s="21"/>
      <c r="C7" s="21"/>
      <c r="D7" s="22"/>
    </row>
    <row r="8" spans="1:9" ht="18.75" thickTop="1" thickBot="1" x14ac:dyDescent="0.25">
      <c r="A8" s="243" t="str">
        <f>Info!B2</f>
        <v>Rekonstrukcija</v>
      </c>
      <c r="B8" s="219"/>
      <c r="C8" s="219" t="str">
        <f>Info!B3</f>
        <v>PZI</v>
      </c>
      <c r="D8" s="220"/>
      <c r="E8" s="7"/>
      <c r="I8" s="8"/>
    </row>
    <row r="9" spans="1:9" ht="15" thickBot="1" x14ac:dyDescent="0.3">
      <c r="A9" s="32"/>
      <c r="B9" s="33"/>
      <c r="C9" s="33"/>
      <c r="D9" s="34"/>
      <c r="E9" s="7"/>
    </row>
    <row r="10" spans="1:9" ht="15" thickBot="1" x14ac:dyDescent="0.3">
      <c r="A10" s="23" t="s">
        <v>138</v>
      </c>
      <c r="B10" s="240" t="s">
        <v>37</v>
      </c>
      <c r="C10" s="241"/>
      <c r="D10" s="24">
        <f>SUM(C11:C16)</f>
        <v>0</v>
      </c>
      <c r="E10" s="7"/>
      <c r="I10" s="9"/>
    </row>
    <row r="11" spans="1:9" ht="14.25" x14ac:dyDescent="0.25">
      <c r="A11" s="35" t="s">
        <v>155</v>
      </c>
      <c r="B11" s="36" t="s">
        <v>6</v>
      </c>
      <c r="C11" s="26">
        <f>'1-PROM'!F58</f>
        <v>0</v>
      </c>
      <c r="D11" s="37"/>
      <c r="E11" s="7"/>
      <c r="G11" s="143"/>
      <c r="I11" s="9"/>
    </row>
    <row r="12" spans="1:9" ht="14.25" x14ac:dyDescent="0.25">
      <c r="A12" s="38" t="s">
        <v>156</v>
      </c>
      <c r="B12" s="25" t="s">
        <v>49</v>
      </c>
      <c r="C12" s="26">
        <f>'1-PROM'!F104</f>
        <v>0</v>
      </c>
      <c r="D12" s="27"/>
    </row>
    <row r="13" spans="1:9" ht="14.25" x14ac:dyDescent="0.25">
      <c r="A13" s="35" t="s">
        <v>157</v>
      </c>
      <c r="B13" s="25" t="s">
        <v>53</v>
      </c>
      <c r="C13" s="26">
        <f>'1-PROM'!F150</f>
        <v>0</v>
      </c>
      <c r="D13" s="27"/>
    </row>
    <row r="14" spans="1:9" s="11" customFormat="1" ht="14.25" x14ac:dyDescent="0.25">
      <c r="A14" s="38" t="s">
        <v>158</v>
      </c>
      <c r="B14" s="25" t="s">
        <v>69</v>
      </c>
      <c r="C14" s="26">
        <f>'1-PROM'!F166</f>
        <v>0</v>
      </c>
      <c r="D14" s="27"/>
    </row>
    <row r="15" spans="1:9" s="11" customFormat="1" ht="14.25" x14ac:dyDescent="0.25">
      <c r="A15" s="35" t="s">
        <v>159</v>
      </c>
      <c r="B15" s="158" t="s">
        <v>143</v>
      </c>
      <c r="C15" s="26">
        <f>'1-PROM'!F208</f>
        <v>0</v>
      </c>
      <c r="D15" s="27"/>
    </row>
    <row r="16" spans="1:9" s="11" customFormat="1" ht="15" thickBot="1" x14ac:dyDescent="0.3">
      <c r="A16" s="217" t="s">
        <v>160</v>
      </c>
      <c r="B16" s="29" t="s">
        <v>76</v>
      </c>
      <c r="C16" s="30">
        <f>'1-PROM'!F258</f>
        <v>0</v>
      </c>
      <c r="D16" s="31"/>
    </row>
    <row r="17" spans="1:7" s="11" customFormat="1" ht="15" thickBot="1" x14ac:dyDescent="0.3">
      <c r="A17" s="207"/>
      <c r="B17" s="208"/>
      <c r="C17" s="209"/>
      <c r="D17" s="210"/>
    </row>
    <row r="18" spans="1:7" s="11" customFormat="1" ht="15" thickBot="1" x14ac:dyDescent="0.3">
      <c r="A18" s="23" t="s">
        <v>139</v>
      </c>
      <c r="B18" s="240" t="s">
        <v>261</v>
      </c>
      <c r="C18" s="241"/>
      <c r="D18" s="24">
        <f>'2-MET'!F74</f>
        <v>0</v>
      </c>
    </row>
    <row r="19" spans="1:7" ht="15" thickBot="1" x14ac:dyDescent="0.3">
      <c r="A19" s="32"/>
      <c r="B19" s="33"/>
      <c r="C19" s="33"/>
      <c r="D19" s="34"/>
    </row>
    <row r="20" spans="1:7" s="11" customFormat="1" ht="15" thickBot="1" x14ac:dyDescent="0.3">
      <c r="A20" s="23" t="s">
        <v>297</v>
      </c>
      <c r="B20" s="240" t="s">
        <v>28</v>
      </c>
      <c r="C20" s="241"/>
      <c r="D20" s="24">
        <f>SUM(C21)</f>
        <v>0</v>
      </c>
      <c r="E20" s="7"/>
    </row>
    <row r="21" spans="1:7" s="11" customFormat="1" ht="15" thickBot="1" x14ac:dyDescent="0.3">
      <c r="A21" s="28" t="s">
        <v>297</v>
      </c>
      <c r="B21" s="29" t="s">
        <v>28</v>
      </c>
      <c r="C21" s="30">
        <f>'3-TUJE'!F44</f>
        <v>0</v>
      </c>
      <c r="D21" s="31"/>
      <c r="E21" s="7"/>
    </row>
    <row r="22" spans="1:7" customFormat="1" ht="15" customHeight="1" thickBot="1" x14ac:dyDescent="0.3">
      <c r="A22" s="39"/>
      <c r="B22" s="39"/>
      <c r="C22" s="39"/>
      <c r="D22" s="39"/>
      <c r="G22" s="177"/>
    </row>
    <row r="23" spans="1:7" s="5" customFormat="1" ht="18" thickBot="1" x14ac:dyDescent="0.25">
      <c r="A23" s="221" t="s">
        <v>18</v>
      </c>
      <c r="B23" s="222"/>
      <c r="C23" s="242"/>
      <c r="D23" s="40">
        <f>SUM(D9:D21)</f>
        <v>0</v>
      </c>
    </row>
    <row r="24" spans="1:7" s="5" customFormat="1" ht="16.5" customHeight="1" thickBot="1" x14ac:dyDescent="0.25">
      <c r="A24" s="227" t="s">
        <v>15</v>
      </c>
      <c r="B24" s="228"/>
      <c r="C24" s="239"/>
      <c r="D24" s="40">
        <f>D23*0.22</f>
        <v>0</v>
      </c>
    </row>
    <row r="25" spans="1:7" s="5" customFormat="1" ht="16.5" customHeight="1" thickBot="1" x14ac:dyDescent="0.25">
      <c r="A25" s="227" t="s">
        <v>19</v>
      </c>
      <c r="B25" s="228"/>
      <c r="C25" s="239"/>
      <c r="D25" s="41">
        <f>D23+D24</f>
        <v>0</v>
      </c>
    </row>
    <row r="26" spans="1:7" customFormat="1" ht="15" customHeight="1" x14ac:dyDescent="0.25">
      <c r="A26" s="39"/>
      <c r="B26" s="39"/>
      <c r="C26" s="39"/>
      <c r="D26" s="39"/>
    </row>
    <row r="27" spans="1:7" ht="54.75" customHeight="1" x14ac:dyDescent="0.2">
      <c r="A27" s="230" t="s">
        <v>14</v>
      </c>
      <c r="B27" s="230"/>
      <c r="C27" s="230"/>
      <c r="D27" s="230"/>
      <c r="E27" s="7"/>
    </row>
    <row r="28" spans="1:7" x14ac:dyDescent="0.2">
      <c r="A28" s="16"/>
      <c r="B28" s="13"/>
      <c r="C28" s="13"/>
      <c r="D28" s="15"/>
    </row>
  </sheetData>
  <mergeCells count="15">
    <mergeCell ref="C8:D8"/>
    <mergeCell ref="A1:D1"/>
    <mergeCell ref="A3:D3"/>
    <mergeCell ref="A2:D2"/>
    <mergeCell ref="A27:D27"/>
    <mergeCell ref="B5:C6"/>
    <mergeCell ref="A5:A6"/>
    <mergeCell ref="D5:D6"/>
    <mergeCell ref="A24:C24"/>
    <mergeCell ref="A25:C25"/>
    <mergeCell ref="B10:C10"/>
    <mergeCell ref="A23:C23"/>
    <mergeCell ref="B20:C20"/>
    <mergeCell ref="A8:B8"/>
    <mergeCell ref="B18:C18"/>
  </mergeCells>
  <phoneticPr fontId="35" type="noConversion"/>
  <pageMargins left="0.7" right="0.7" top="0.75" bottom="0.75" header="0.3" footer="0.3"/>
  <pageSetup paperSize="9" scale="83" orientation="portrait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Q258"/>
  <sheetViews>
    <sheetView topLeftCell="A245" zoomScaleNormal="100" zoomScaleSheetLayoutView="100" workbookViewId="0">
      <selection activeCell="E258" sqref="E10:E258"/>
    </sheetView>
  </sheetViews>
  <sheetFormatPr defaultColWidth="10.28515625" defaultRowHeight="14.25" x14ac:dyDescent="0.25"/>
  <cols>
    <col min="1" max="1" width="10.42578125" style="94" bestFit="1" customWidth="1"/>
    <col min="2" max="2" width="75.5703125" style="95" customWidth="1"/>
    <col min="3" max="3" width="6.42578125" style="91" bestFit="1" customWidth="1"/>
    <col min="4" max="4" width="9.42578125" style="92" bestFit="1" customWidth="1"/>
    <col min="5" max="5" width="11" style="93" bestFit="1" customWidth="1"/>
    <col min="6" max="6" width="16.5703125" style="96" bestFit="1" customWidth="1"/>
    <col min="7" max="16384" width="10.28515625" style="52"/>
  </cols>
  <sheetData>
    <row r="1" spans="1:43" s="42" customFormat="1" x14ac:dyDescent="0.25">
      <c r="A1" s="244" t="str">
        <f>Info!B1</f>
        <v>Rekonstrukcija Hruševske ceste na doseku med Kamnoseško ulico in Litijsko cesto</v>
      </c>
      <c r="B1" s="245"/>
      <c r="C1" s="245"/>
      <c r="D1" s="245"/>
      <c r="E1" s="245"/>
      <c r="F1" s="246"/>
    </row>
    <row r="2" spans="1:43" s="42" customFormat="1" ht="15" thickBot="1" x14ac:dyDescent="0.3">
      <c r="A2" s="247"/>
      <c r="B2" s="248"/>
      <c r="C2" s="248"/>
      <c r="D2" s="248"/>
      <c r="E2" s="248"/>
      <c r="F2" s="249"/>
    </row>
    <row r="3" spans="1:43" s="42" customFormat="1" ht="15" thickBot="1" x14ac:dyDescent="0.3">
      <c r="A3" s="250"/>
      <c r="B3" s="251"/>
      <c r="C3" s="43"/>
      <c r="D3" s="44"/>
      <c r="E3" s="45"/>
      <c r="F3" s="46"/>
    </row>
    <row r="4" spans="1:43" s="47" customFormat="1" ht="18" thickBot="1" x14ac:dyDescent="0.3">
      <c r="A4" s="252" t="str">
        <f>Rekapitulacija!B10</f>
        <v>PROMETNE POVRŠINE</v>
      </c>
      <c r="B4" s="253"/>
      <c r="C4" s="253"/>
      <c r="D4" s="253"/>
      <c r="E4" s="253"/>
      <c r="F4" s="254"/>
    </row>
    <row r="5" spans="1:43" x14ac:dyDescent="0.25">
      <c r="A5" s="48"/>
      <c r="B5" s="49"/>
      <c r="C5" s="50"/>
      <c r="D5" s="50"/>
      <c r="E5" s="51"/>
      <c r="F5" s="51"/>
    </row>
    <row r="6" spans="1:43" s="58" customFormat="1" ht="28.5" x14ac:dyDescent="0.25">
      <c r="A6" s="53" t="s">
        <v>0</v>
      </c>
      <c r="B6" s="54" t="s">
        <v>1</v>
      </c>
      <c r="C6" s="55" t="s">
        <v>3</v>
      </c>
      <c r="D6" s="56" t="s">
        <v>7</v>
      </c>
      <c r="E6" s="57" t="s">
        <v>4</v>
      </c>
      <c r="F6" s="57" t="s">
        <v>5</v>
      </c>
    </row>
    <row r="7" spans="1:43" s="42" customFormat="1" ht="15" thickBot="1" x14ac:dyDescent="0.3">
      <c r="A7" s="59"/>
      <c r="B7" s="60"/>
      <c r="C7" s="61"/>
      <c r="D7" s="62"/>
      <c r="E7" s="63"/>
      <c r="F7" s="64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</row>
    <row r="8" spans="1:43" s="69" customFormat="1" ht="18" thickBot="1" x14ac:dyDescent="0.3">
      <c r="A8" s="99" t="s">
        <v>155</v>
      </c>
      <c r="B8" s="100" t="s">
        <v>6</v>
      </c>
      <c r="C8" s="65"/>
      <c r="D8" s="66"/>
      <c r="E8" s="67"/>
      <c r="F8" s="68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</row>
    <row r="9" spans="1:43" s="70" customFormat="1" ht="15" thickBot="1" x14ac:dyDescent="0.3">
      <c r="A9" s="102"/>
      <c r="B9" s="103"/>
      <c r="C9" s="61"/>
      <c r="D9" s="97"/>
      <c r="E9" s="63"/>
      <c r="F9" s="104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</row>
    <row r="10" spans="1:43" s="74" customFormat="1" x14ac:dyDescent="0.25">
      <c r="A10" s="105" t="s">
        <v>161</v>
      </c>
      <c r="B10" s="106" t="s">
        <v>16</v>
      </c>
      <c r="C10" s="107"/>
      <c r="D10" s="108"/>
      <c r="E10" s="109"/>
      <c r="F10" s="110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</row>
    <row r="11" spans="1:43" s="74" customFormat="1" x14ac:dyDescent="0.25">
      <c r="A11" s="71"/>
      <c r="B11" s="72"/>
      <c r="C11" s="75"/>
      <c r="D11" s="211"/>
      <c r="E11" s="77"/>
      <c r="F11" s="78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</row>
    <row r="12" spans="1:43" x14ac:dyDescent="0.25">
      <c r="A12" s="147" t="s">
        <v>162</v>
      </c>
      <c r="B12" s="80" t="s">
        <v>23</v>
      </c>
      <c r="C12" s="81" t="s">
        <v>11</v>
      </c>
      <c r="D12" s="82">
        <v>370</v>
      </c>
      <c r="E12" s="148"/>
      <c r="F12" s="149">
        <f>E12*D12</f>
        <v>0</v>
      </c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</row>
    <row r="13" spans="1:43" x14ac:dyDescent="0.25">
      <c r="A13" s="71"/>
      <c r="B13" s="80"/>
      <c r="C13" s="81"/>
      <c r="D13" s="82"/>
      <c r="E13" s="148"/>
      <c r="F13" s="149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</row>
    <row r="14" spans="1:43" x14ac:dyDescent="0.25">
      <c r="A14" s="147" t="s">
        <v>163</v>
      </c>
      <c r="B14" s="80" t="s">
        <v>13</v>
      </c>
      <c r="C14" s="81" t="s">
        <v>8</v>
      </c>
      <c r="D14" s="82">
        <v>18</v>
      </c>
      <c r="E14" s="148"/>
      <c r="F14" s="149">
        <f t="shared" ref="F14:F18" si="0">E14*D14</f>
        <v>0</v>
      </c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</row>
    <row r="15" spans="1:43" x14ac:dyDescent="0.25">
      <c r="A15" s="71"/>
      <c r="B15" s="80"/>
      <c r="C15" s="81"/>
      <c r="D15" s="82"/>
      <c r="E15" s="148"/>
      <c r="F15" s="149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</row>
    <row r="16" spans="1:43" x14ac:dyDescent="0.25">
      <c r="A16" s="147" t="s">
        <v>164</v>
      </c>
      <c r="B16" s="80" t="s">
        <v>41</v>
      </c>
      <c r="C16" s="81" t="s">
        <v>8</v>
      </c>
      <c r="D16" s="82">
        <v>25</v>
      </c>
      <c r="E16" s="148"/>
      <c r="F16" s="149">
        <f t="shared" si="0"/>
        <v>0</v>
      </c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</row>
    <row r="17" spans="1:43" x14ac:dyDescent="0.25">
      <c r="A17" s="71"/>
      <c r="B17" s="80"/>
      <c r="C17" s="81"/>
      <c r="D17" s="82"/>
      <c r="E17" s="148"/>
      <c r="F17" s="149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</row>
    <row r="18" spans="1:43" ht="28.5" x14ac:dyDescent="0.25">
      <c r="A18" s="147" t="s">
        <v>165</v>
      </c>
      <c r="B18" s="80" t="s">
        <v>45</v>
      </c>
      <c r="C18" s="81" t="s">
        <v>11</v>
      </c>
      <c r="D18" s="82">
        <v>1700</v>
      </c>
      <c r="E18" s="148"/>
      <c r="F18" s="149">
        <f t="shared" si="0"/>
        <v>0</v>
      </c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</row>
    <row r="19" spans="1:43" x14ac:dyDescent="0.25">
      <c r="A19" s="71"/>
      <c r="B19" s="80"/>
      <c r="C19" s="81"/>
      <c r="D19" s="82"/>
      <c r="E19" s="148"/>
      <c r="F19" s="149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</row>
    <row r="20" spans="1:43" ht="28.5" x14ac:dyDescent="0.25">
      <c r="A20" s="147" t="s">
        <v>166</v>
      </c>
      <c r="B20" s="80" t="s">
        <v>47</v>
      </c>
      <c r="C20" s="112">
        <v>0.05</v>
      </c>
      <c r="D20" s="82"/>
      <c r="E20" s="148"/>
      <c r="F20" s="149">
        <f>SUM(F12:F18)*C20</f>
        <v>0</v>
      </c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</row>
    <row r="21" spans="1:43" x14ac:dyDescent="0.25">
      <c r="A21" s="79"/>
      <c r="B21" s="80"/>
      <c r="C21" s="112"/>
      <c r="D21" s="82"/>
      <c r="E21" s="83"/>
      <c r="F21" s="73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</row>
    <row r="22" spans="1:43" ht="15" thickBot="1" x14ac:dyDescent="0.3">
      <c r="A22" s="124" t="s">
        <v>167</v>
      </c>
      <c r="B22" s="125" t="s">
        <v>16</v>
      </c>
      <c r="C22" s="129"/>
      <c r="D22" s="130"/>
      <c r="E22" s="131"/>
      <c r="F22" s="139">
        <f>SUM(F12:F20)</f>
        <v>0</v>
      </c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</row>
    <row r="23" spans="1:43" ht="15" thickBot="1" x14ac:dyDescent="0.3">
      <c r="A23" s="118"/>
      <c r="B23" s="111"/>
      <c r="C23" s="119"/>
      <c r="D23" s="120"/>
      <c r="E23" s="121"/>
      <c r="F23" s="122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</row>
    <row r="24" spans="1:43" x14ac:dyDescent="0.25">
      <c r="A24" s="105" t="s">
        <v>168</v>
      </c>
      <c r="B24" s="106" t="s">
        <v>46</v>
      </c>
      <c r="C24" s="107"/>
      <c r="D24" s="108"/>
      <c r="E24" s="109"/>
      <c r="F24" s="110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</row>
    <row r="25" spans="1:43" x14ac:dyDescent="0.25">
      <c r="A25" s="133"/>
      <c r="B25" s="134"/>
      <c r="C25" s="135"/>
      <c r="D25" s="136"/>
      <c r="E25" s="137"/>
      <c r="F25" s="138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</row>
    <row r="26" spans="1:43" ht="48" customHeight="1" x14ac:dyDescent="0.25">
      <c r="A26" s="147" t="s">
        <v>169</v>
      </c>
      <c r="B26" s="80" t="s">
        <v>127</v>
      </c>
      <c r="C26" s="81" t="s">
        <v>9</v>
      </c>
      <c r="D26" s="82">
        <v>71</v>
      </c>
      <c r="E26" s="148"/>
      <c r="F26" s="149">
        <f>E26*D26</f>
        <v>0</v>
      </c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</row>
    <row r="27" spans="1:43" x14ac:dyDescent="0.25">
      <c r="A27" s="133"/>
      <c r="B27" s="80"/>
      <c r="C27" s="81"/>
      <c r="D27" s="82"/>
      <c r="E27" s="148"/>
      <c r="F27" s="149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</row>
    <row r="28" spans="1:43" ht="28.5" x14ac:dyDescent="0.25">
      <c r="A28" s="147" t="s">
        <v>170</v>
      </c>
      <c r="B28" s="80" t="s">
        <v>221</v>
      </c>
      <c r="C28" s="81" t="s">
        <v>8</v>
      </c>
      <c r="D28" s="82">
        <v>6</v>
      </c>
      <c r="E28" s="148"/>
      <c r="F28" s="149">
        <f t="shared" ref="F28:F38" si="1">E28*D28</f>
        <v>0</v>
      </c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</row>
    <row r="29" spans="1:43" x14ac:dyDescent="0.25">
      <c r="A29" s="133"/>
      <c r="B29" s="80"/>
      <c r="C29" s="81"/>
      <c r="D29" s="82"/>
      <c r="E29" s="148"/>
      <c r="F29" s="149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</row>
    <row r="30" spans="1:43" ht="28.5" x14ac:dyDescent="0.25">
      <c r="A30" s="147" t="s">
        <v>171</v>
      </c>
      <c r="B30" s="80" t="s">
        <v>130</v>
      </c>
      <c r="C30" s="81" t="s">
        <v>11</v>
      </c>
      <c r="D30" s="212">
        <v>125</v>
      </c>
      <c r="E30" s="148"/>
      <c r="F30" s="149">
        <f t="shared" si="1"/>
        <v>0</v>
      </c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</row>
    <row r="31" spans="1:43" x14ac:dyDescent="0.25">
      <c r="A31" s="133"/>
      <c r="B31" s="80"/>
      <c r="C31" s="81"/>
      <c r="D31" s="161"/>
      <c r="E31" s="148"/>
      <c r="F31" s="149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</row>
    <row r="32" spans="1:43" ht="28.5" x14ac:dyDescent="0.25">
      <c r="A32" s="147" t="s">
        <v>172</v>
      </c>
      <c r="B32" s="80" t="s">
        <v>42</v>
      </c>
      <c r="C32" s="81" t="s">
        <v>9</v>
      </c>
      <c r="D32" s="82">
        <v>5760</v>
      </c>
      <c r="E32" s="148"/>
      <c r="F32" s="149">
        <f t="shared" si="1"/>
        <v>0</v>
      </c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</row>
    <row r="33" spans="1:43" x14ac:dyDescent="0.25">
      <c r="A33" s="133"/>
      <c r="B33" s="80"/>
      <c r="C33" s="81"/>
      <c r="D33" s="82"/>
      <c r="E33" s="148"/>
      <c r="F33" s="149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</row>
    <row r="34" spans="1:43" ht="28.5" x14ac:dyDescent="0.25">
      <c r="A34" s="147" t="s">
        <v>173</v>
      </c>
      <c r="B34" s="80" t="s">
        <v>43</v>
      </c>
      <c r="C34" s="81" t="s">
        <v>11</v>
      </c>
      <c r="D34" s="82">
        <v>860</v>
      </c>
      <c r="E34" s="148"/>
      <c r="F34" s="149">
        <f t="shared" si="1"/>
        <v>0</v>
      </c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</row>
    <row r="35" spans="1:43" x14ac:dyDescent="0.25">
      <c r="A35" s="147"/>
      <c r="B35" s="80"/>
      <c r="C35" s="81"/>
      <c r="D35" s="82"/>
      <c r="E35" s="148"/>
      <c r="F35" s="149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</row>
    <row r="36" spans="1:43" ht="42.75" x14ac:dyDescent="0.25">
      <c r="A36" s="147" t="s">
        <v>174</v>
      </c>
      <c r="B36" s="80" t="s">
        <v>215</v>
      </c>
      <c r="C36" s="81" t="s">
        <v>8</v>
      </c>
      <c r="D36" s="82">
        <v>19</v>
      </c>
      <c r="E36" s="148"/>
      <c r="F36" s="149">
        <f t="shared" si="1"/>
        <v>0</v>
      </c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</row>
    <row r="37" spans="1:43" x14ac:dyDescent="0.25">
      <c r="A37" s="133"/>
      <c r="B37" s="80"/>
      <c r="C37" s="81"/>
      <c r="D37" s="82"/>
      <c r="E37" s="148"/>
      <c r="F37" s="149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</row>
    <row r="38" spans="1:43" ht="28.5" x14ac:dyDescent="0.25">
      <c r="A38" s="147" t="s">
        <v>175</v>
      </c>
      <c r="B38" s="80" t="s">
        <v>44</v>
      </c>
      <c r="C38" s="81" t="s">
        <v>10</v>
      </c>
      <c r="D38" s="82">
        <v>16</v>
      </c>
      <c r="E38" s="148"/>
      <c r="F38" s="149">
        <f t="shared" si="1"/>
        <v>0</v>
      </c>
      <c r="G38" s="176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</row>
    <row r="39" spans="1:43" x14ac:dyDescent="0.25">
      <c r="A39" s="218"/>
      <c r="B39" s="80"/>
      <c r="C39" s="81"/>
      <c r="D39" s="82"/>
      <c r="E39" s="148"/>
      <c r="F39" s="149"/>
      <c r="G39" s="176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</row>
    <row r="40" spans="1:43" ht="28.5" x14ac:dyDescent="0.25">
      <c r="A40" s="218" t="s">
        <v>176</v>
      </c>
      <c r="B40" s="80" t="s">
        <v>316</v>
      </c>
      <c r="C40" s="81" t="s">
        <v>38</v>
      </c>
      <c r="D40" s="82">
        <v>220</v>
      </c>
      <c r="E40" s="148"/>
      <c r="F40" s="149">
        <f>E40*D40</f>
        <v>0</v>
      </c>
      <c r="G40" s="176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</row>
    <row r="41" spans="1:43" x14ac:dyDescent="0.25">
      <c r="A41" s="133"/>
      <c r="B41" s="80"/>
      <c r="C41" s="81"/>
      <c r="D41" s="82"/>
      <c r="E41" s="83"/>
      <c r="F41" s="73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</row>
    <row r="42" spans="1:43" ht="28.5" x14ac:dyDescent="0.25">
      <c r="A42" s="147" t="s">
        <v>315</v>
      </c>
      <c r="B42" s="80" t="s">
        <v>47</v>
      </c>
      <c r="C42" s="112">
        <v>0.05</v>
      </c>
      <c r="D42" s="82"/>
      <c r="E42" s="83"/>
      <c r="F42" s="73">
        <f>SUM(F26:F38)*C42</f>
        <v>0</v>
      </c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</row>
    <row r="43" spans="1:43" x14ac:dyDescent="0.25">
      <c r="A43" s="84"/>
      <c r="B43" s="89"/>
      <c r="C43" s="128"/>
      <c r="D43" s="82"/>
      <c r="E43" s="87"/>
      <c r="F43" s="88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</row>
    <row r="44" spans="1:43" ht="15" thickBot="1" x14ac:dyDescent="0.3">
      <c r="A44" s="124" t="s">
        <v>180</v>
      </c>
      <c r="B44" s="125" t="s">
        <v>46</v>
      </c>
      <c r="C44" s="129"/>
      <c r="D44" s="130"/>
      <c r="E44" s="131"/>
      <c r="F44" s="139">
        <f>SUM(F26:F42)</f>
        <v>0</v>
      </c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</row>
    <row r="45" spans="1:43" ht="15" thickBot="1" x14ac:dyDescent="0.3">
      <c r="A45" s="141"/>
      <c r="B45" s="119"/>
      <c r="C45" s="132"/>
      <c r="D45" s="120"/>
      <c r="E45" s="121"/>
      <c r="F45" s="122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</row>
    <row r="46" spans="1:43" x14ac:dyDescent="0.25">
      <c r="A46" s="105" t="s">
        <v>180</v>
      </c>
      <c r="B46" s="106" t="s">
        <v>48</v>
      </c>
      <c r="C46" s="107"/>
      <c r="D46" s="108"/>
      <c r="E46" s="109"/>
      <c r="F46" s="110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</row>
    <row r="47" spans="1:43" x14ac:dyDescent="0.25">
      <c r="A47" s="133"/>
      <c r="B47" s="134"/>
      <c r="C47" s="135"/>
      <c r="D47" s="136"/>
      <c r="E47" s="137"/>
      <c r="F47" s="138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</row>
    <row r="48" spans="1:43" ht="28.5" x14ac:dyDescent="0.25">
      <c r="A48" s="79" t="s">
        <v>181</v>
      </c>
      <c r="B48" s="80" t="s">
        <v>129</v>
      </c>
      <c r="C48" s="81" t="s">
        <v>8</v>
      </c>
      <c r="D48" s="82">
        <v>1</v>
      </c>
      <c r="E48" s="83"/>
      <c r="F48" s="73">
        <f>E48*D48</f>
        <v>0</v>
      </c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</row>
    <row r="49" spans="1:43" x14ac:dyDescent="0.25">
      <c r="A49" s="133"/>
      <c r="B49" s="80"/>
      <c r="C49" s="81"/>
      <c r="D49" s="82"/>
      <c r="E49" s="83"/>
      <c r="F49" s="73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</row>
    <row r="50" spans="1:43" ht="42.75" x14ac:dyDescent="0.25">
      <c r="A50" s="79" t="s">
        <v>182</v>
      </c>
      <c r="B50" s="80" t="s">
        <v>128</v>
      </c>
      <c r="C50" s="81" t="s">
        <v>40</v>
      </c>
      <c r="D50" s="82">
        <v>110</v>
      </c>
      <c r="E50" s="83"/>
      <c r="F50" s="73">
        <f>E50*D50</f>
        <v>0</v>
      </c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</row>
    <row r="51" spans="1:43" x14ac:dyDescent="0.25">
      <c r="A51" s="178"/>
      <c r="B51" s="80"/>
      <c r="C51" s="81"/>
      <c r="D51" s="82"/>
      <c r="E51" s="83"/>
      <c r="F51" s="73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</row>
    <row r="52" spans="1:43" ht="28.5" x14ac:dyDescent="0.25">
      <c r="A52" s="79" t="s">
        <v>183</v>
      </c>
      <c r="B52" s="80" t="s">
        <v>257</v>
      </c>
      <c r="C52" s="81" t="s">
        <v>8</v>
      </c>
      <c r="D52" s="82">
        <v>8</v>
      </c>
      <c r="E52" s="83"/>
      <c r="F52" s="73">
        <f>E52*D52</f>
        <v>0</v>
      </c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</row>
    <row r="53" spans="1:43" x14ac:dyDescent="0.25">
      <c r="A53" s="133"/>
      <c r="B53" s="80"/>
      <c r="C53" s="81"/>
      <c r="D53" s="82"/>
      <c r="E53" s="83"/>
      <c r="F53" s="73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</row>
    <row r="54" spans="1:43" ht="28.5" x14ac:dyDescent="0.25">
      <c r="A54" s="79" t="s">
        <v>245</v>
      </c>
      <c r="B54" s="80" t="s">
        <v>47</v>
      </c>
      <c r="C54" s="123">
        <v>0.05</v>
      </c>
      <c r="D54" s="82"/>
      <c r="E54" s="83"/>
      <c r="F54" s="73">
        <f>SUM(F48:F50)*C54</f>
        <v>0</v>
      </c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</row>
    <row r="55" spans="1:43" x14ac:dyDescent="0.25">
      <c r="A55" s="84"/>
      <c r="B55" s="89"/>
      <c r="C55" s="140"/>
      <c r="D55" s="82"/>
      <c r="E55" s="87"/>
      <c r="F55" s="88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</row>
    <row r="56" spans="1:43" ht="15" thickBot="1" x14ac:dyDescent="0.3">
      <c r="A56" s="124" t="s">
        <v>180</v>
      </c>
      <c r="B56" s="125" t="s">
        <v>48</v>
      </c>
      <c r="C56" s="129"/>
      <c r="D56" s="130"/>
      <c r="E56" s="131"/>
      <c r="F56" s="139">
        <f>SUM(F48:F54)</f>
        <v>0</v>
      </c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</row>
    <row r="57" spans="1:43" ht="15" thickBot="1" x14ac:dyDescent="0.3">
      <c r="A57" s="113"/>
      <c r="B57" s="115"/>
      <c r="C57" s="115"/>
      <c r="D57" s="213"/>
      <c r="E57" s="115"/>
      <c r="F57" s="116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</row>
    <row r="58" spans="1:43" ht="18" thickBot="1" x14ac:dyDescent="0.3">
      <c r="A58" s="99" t="s">
        <v>155</v>
      </c>
      <c r="B58" s="100" t="s">
        <v>6</v>
      </c>
      <c r="C58" s="65"/>
      <c r="D58" s="214"/>
      <c r="E58" s="67"/>
      <c r="F58" s="126">
        <f>F56+F44+F22</f>
        <v>0</v>
      </c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</row>
    <row r="59" spans="1:43" ht="15" thickBot="1" x14ac:dyDescent="0.3">
      <c r="D59" s="215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</row>
    <row r="60" spans="1:43" ht="18" thickBot="1" x14ac:dyDescent="0.3">
      <c r="A60" s="99" t="s">
        <v>156</v>
      </c>
      <c r="B60" s="100" t="s">
        <v>49</v>
      </c>
      <c r="C60" s="65"/>
      <c r="D60" s="214"/>
      <c r="E60" s="67"/>
      <c r="F60" s="68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</row>
    <row r="61" spans="1:43" ht="15" thickBot="1" x14ac:dyDescent="0.3">
      <c r="D61" s="215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</row>
    <row r="62" spans="1:43" x14ac:dyDescent="0.25">
      <c r="A62" s="105" t="s">
        <v>177</v>
      </c>
      <c r="B62" s="106" t="s">
        <v>17</v>
      </c>
      <c r="C62" s="107"/>
      <c r="D62" s="108"/>
      <c r="E62" s="109"/>
      <c r="F62" s="110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</row>
    <row r="63" spans="1:43" x14ac:dyDescent="0.25">
      <c r="A63" s="79"/>
      <c r="B63" s="80"/>
      <c r="C63" s="123"/>
      <c r="D63" s="82"/>
      <c r="E63" s="83"/>
      <c r="F63" s="73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</row>
    <row r="64" spans="1:43" ht="30.75" customHeight="1" x14ac:dyDescent="0.25">
      <c r="A64" s="79" t="s">
        <v>184</v>
      </c>
      <c r="B64" s="80" t="s">
        <v>216</v>
      </c>
      <c r="C64" s="123" t="s">
        <v>10</v>
      </c>
      <c r="D64" s="82">
        <v>424</v>
      </c>
      <c r="E64" s="83"/>
      <c r="F64" s="73">
        <f>E64*D64</f>
        <v>0</v>
      </c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</row>
    <row r="65" spans="1:43" x14ac:dyDescent="0.25">
      <c r="A65" s="79"/>
      <c r="B65" s="80"/>
      <c r="C65" s="123"/>
      <c r="D65" s="82"/>
      <c r="E65" s="83"/>
      <c r="F65" s="73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</row>
    <row r="66" spans="1:43" ht="42.75" x14ac:dyDescent="0.25">
      <c r="A66" s="79" t="s">
        <v>185</v>
      </c>
      <c r="B66" s="80" t="s">
        <v>204</v>
      </c>
      <c r="C66" s="123" t="s">
        <v>10</v>
      </c>
      <c r="D66" s="82">
        <v>2988</v>
      </c>
      <c r="E66" s="83"/>
      <c r="F66" s="73">
        <f t="shared" ref="F66" si="2">E66*D66</f>
        <v>0</v>
      </c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</row>
    <row r="67" spans="1:43" x14ac:dyDescent="0.25">
      <c r="A67" s="79"/>
      <c r="B67" s="80"/>
      <c r="C67" s="123"/>
      <c r="D67" s="82"/>
      <c r="E67" s="83"/>
      <c r="F67" s="73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</row>
    <row r="68" spans="1:43" ht="57" x14ac:dyDescent="0.25">
      <c r="A68" s="79" t="s">
        <v>186</v>
      </c>
      <c r="B68" s="80" t="s">
        <v>205</v>
      </c>
      <c r="C68" s="123" t="s">
        <v>10</v>
      </c>
      <c r="D68" s="82">
        <v>25</v>
      </c>
      <c r="E68" s="83"/>
      <c r="F68" s="73">
        <f>E68*D68</f>
        <v>0</v>
      </c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</row>
    <row r="69" spans="1:43" x14ac:dyDescent="0.25">
      <c r="A69" s="79"/>
      <c r="B69" s="80"/>
      <c r="C69" s="123"/>
      <c r="D69" s="82"/>
      <c r="E69" s="83"/>
      <c r="F69" s="73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</row>
    <row r="70" spans="1:43" ht="57" x14ac:dyDescent="0.25">
      <c r="A70" s="79" t="s">
        <v>187</v>
      </c>
      <c r="B70" s="80" t="s">
        <v>237</v>
      </c>
      <c r="C70" s="123" t="s">
        <v>10</v>
      </c>
      <c r="D70" s="82">
        <v>814</v>
      </c>
      <c r="E70" s="83"/>
      <c r="F70" s="73">
        <f>E70*D70</f>
        <v>0</v>
      </c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</row>
    <row r="71" spans="1:43" x14ac:dyDescent="0.25">
      <c r="A71" s="79"/>
      <c r="B71" s="80"/>
      <c r="C71" s="123"/>
      <c r="D71" s="82"/>
      <c r="E71" s="83"/>
      <c r="F71" s="73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</row>
    <row r="72" spans="1:43" ht="42.75" x14ac:dyDescent="0.25">
      <c r="A72" s="79" t="s">
        <v>188</v>
      </c>
      <c r="B72" s="80" t="s">
        <v>217</v>
      </c>
      <c r="C72" s="123" t="s">
        <v>10</v>
      </c>
      <c r="D72" s="82">
        <v>61</v>
      </c>
      <c r="E72" s="83"/>
      <c r="F72" s="73">
        <f>E72*D72</f>
        <v>0</v>
      </c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</row>
    <row r="73" spans="1:43" x14ac:dyDescent="0.25">
      <c r="A73" s="79"/>
      <c r="B73" s="80"/>
      <c r="C73" s="123"/>
      <c r="D73" s="82"/>
      <c r="E73" s="83"/>
      <c r="F73" s="73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</row>
    <row r="74" spans="1:43" ht="28.5" x14ac:dyDescent="0.25">
      <c r="A74" s="79" t="s">
        <v>189</v>
      </c>
      <c r="B74" s="80" t="s">
        <v>47</v>
      </c>
      <c r="C74" s="123">
        <v>0.05</v>
      </c>
      <c r="D74" s="82"/>
      <c r="E74" s="83"/>
      <c r="F74" s="73">
        <f>SUM(F64:F73)*C74</f>
        <v>0</v>
      </c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</row>
    <row r="75" spans="1:43" x14ac:dyDescent="0.25">
      <c r="A75" s="79"/>
      <c r="B75" s="80"/>
      <c r="C75" s="123"/>
      <c r="D75" s="82"/>
      <c r="E75" s="83"/>
      <c r="F75" s="73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</row>
    <row r="76" spans="1:43" ht="15" thickBot="1" x14ac:dyDescent="0.3">
      <c r="A76" s="124" t="s">
        <v>177</v>
      </c>
      <c r="B76" s="125" t="s">
        <v>17</v>
      </c>
      <c r="C76" s="129"/>
      <c r="D76" s="130"/>
      <c r="E76" s="131"/>
      <c r="F76" s="139">
        <f>SUM(F64:F75)</f>
        <v>0</v>
      </c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</row>
    <row r="77" spans="1:43" ht="15" thickBot="1" x14ac:dyDescent="0.3">
      <c r="D77" s="215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</row>
    <row r="78" spans="1:43" x14ac:dyDescent="0.25">
      <c r="A78" s="105" t="s">
        <v>190</v>
      </c>
      <c r="B78" s="106" t="s">
        <v>50</v>
      </c>
      <c r="C78" s="107"/>
      <c r="D78" s="108"/>
      <c r="E78" s="109"/>
      <c r="F78" s="110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</row>
    <row r="79" spans="1:43" x14ac:dyDescent="0.25">
      <c r="A79" s="79"/>
      <c r="B79" s="80"/>
      <c r="C79" s="123"/>
      <c r="D79" s="82"/>
      <c r="E79" s="83"/>
      <c r="F79" s="73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</row>
    <row r="80" spans="1:43" ht="28.5" x14ac:dyDescent="0.25">
      <c r="A80" s="79" t="s">
        <v>191</v>
      </c>
      <c r="B80" s="80" t="s">
        <v>131</v>
      </c>
      <c r="C80" s="123" t="s">
        <v>9</v>
      </c>
      <c r="D80" s="82">
        <v>6147</v>
      </c>
      <c r="E80" s="83"/>
      <c r="F80" s="73">
        <f>E80*D80</f>
        <v>0</v>
      </c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</row>
    <row r="81" spans="1:43" x14ac:dyDescent="0.25">
      <c r="A81" s="79"/>
      <c r="B81" s="80"/>
      <c r="C81" s="123"/>
      <c r="D81" s="82"/>
      <c r="E81" s="83"/>
      <c r="F81" s="73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</row>
    <row r="82" spans="1:43" x14ac:dyDescent="0.25">
      <c r="A82" s="79" t="s">
        <v>192</v>
      </c>
      <c r="B82" s="80" t="s">
        <v>132</v>
      </c>
      <c r="C82" s="123" t="s">
        <v>9</v>
      </c>
      <c r="D82" s="82">
        <v>49</v>
      </c>
      <c r="E82" s="83"/>
      <c r="F82" s="73">
        <f>E82*D82</f>
        <v>0</v>
      </c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</row>
    <row r="83" spans="1:43" x14ac:dyDescent="0.25">
      <c r="A83" s="79"/>
      <c r="B83" s="80"/>
      <c r="C83" s="123"/>
      <c r="D83" s="82"/>
      <c r="E83" s="83"/>
      <c r="F83" s="73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</row>
    <row r="84" spans="1:43" ht="28.5" x14ac:dyDescent="0.25">
      <c r="A84" s="79" t="s">
        <v>193</v>
      </c>
      <c r="B84" s="80" t="s">
        <v>134</v>
      </c>
      <c r="C84" s="123" t="s">
        <v>9</v>
      </c>
      <c r="D84" s="82">
        <v>3155</v>
      </c>
      <c r="E84" s="83"/>
      <c r="F84" s="73">
        <f>E84*D84</f>
        <v>0</v>
      </c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</row>
    <row r="85" spans="1:43" x14ac:dyDescent="0.25">
      <c r="A85" s="79"/>
      <c r="B85" s="80"/>
      <c r="C85" s="123"/>
      <c r="D85" s="82"/>
      <c r="E85" s="83"/>
      <c r="F85" s="73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</row>
    <row r="86" spans="1:43" ht="28.5" x14ac:dyDescent="0.25">
      <c r="A86" s="79" t="s">
        <v>194</v>
      </c>
      <c r="B86" s="80" t="s">
        <v>47</v>
      </c>
      <c r="C86" s="123">
        <v>0.05</v>
      </c>
      <c r="D86" s="82"/>
      <c r="E86" s="83"/>
      <c r="F86" s="73">
        <f>SUM(F79:F85)*C86</f>
        <v>0</v>
      </c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</row>
    <row r="87" spans="1:43" x14ac:dyDescent="0.25">
      <c r="A87" s="79"/>
      <c r="B87" s="80"/>
      <c r="C87" s="123"/>
      <c r="D87" s="82"/>
      <c r="E87" s="83"/>
      <c r="F87" s="73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</row>
    <row r="88" spans="1:43" ht="15" thickBot="1" x14ac:dyDescent="0.3">
      <c r="A88" s="124" t="s">
        <v>190</v>
      </c>
      <c r="B88" s="125" t="s">
        <v>50</v>
      </c>
      <c r="C88" s="129"/>
      <c r="D88" s="130"/>
      <c r="E88" s="131"/>
      <c r="F88" s="139">
        <f>SUM(F80:F87)</f>
        <v>0</v>
      </c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</row>
    <row r="89" spans="1:43" ht="15" thickBot="1" x14ac:dyDescent="0.3">
      <c r="D89" s="215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</row>
    <row r="90" spans="1:43" x14ac:dyDescent="0.25">
      <c r="A90" s="105" t="s">
        <v>195</v>
      </c>
      <c r="B90" s="106" t="s">
        <v>52</v>
      </c>
      <c r="C90" s="107"/>
      <c r="D90" s="108"/>
      <c r="E90" s="109"/>
      <c r="F90" s="110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</row>
    <row r="91" spans="1:43" x14ac:dyDescent="0.25">
      <c r="A91" s="79"/>
      <c r="B91" s="80"/>
      <c r="C91" s="123"/>
      <c r="D91" s="82"/>
      <c r="E91" s="83"/>
      <c r="F91" s="73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</row>
    <row r="92" spans="1:43" ht="57" x14ac:dyDescent="0.25">
      <c r="A92" s="79" t="s">
        <v>196</v>
      </c>
      <c r="B92" s="80" t="s">
        <v>133</v>
      </c>
      <c r="C92" s="123" t="s">
        <v>10</v>
      </c>
      <c r="D92" s="82">
        <v>1155</v>
      </c>
      <c r="E92" s="83"/>
      <c r="F92" s="73">
        <f>E92*D92</f>
        <v>0</v>
      </c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</row>
    <row r="93" spans="1:43" x14ac:dyDescent="0.25">
      <c r="A93" s="79"/>
      <c r="B93" s="80"/>
      <c r="C93" s="123"/>
      <c r="D93" s="82"/>
      <c r="E93" s="83"/>
      <c r="F93" s="73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</row>
    <row r="94" spans="1:43" ht="57" x14ac:dyDescent="0.25">
      <c r="A94" s="79" t="s">
        <v>197</v>
      </c>
      <c r="B94" s="80" t="s">
        <v>206</v>
      </c>
      <c r="C94" s="123" t="s">
        <v>10</v>
      </c>
      <c r="D94" s="82">
        <v>14</v>
      </c>
      <c r="E94" s="148"/>
      <c r="F94" s="149">
        <f>E94*D94</f>
        <v>0</v>
      </c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</row>
    <row r="95" spans="1:43" x14ac:dyDescent="0.25">
      <c r="A95" s="79"/>
      <c r="B95" s="80"/>
      <c r="C95" s="123"/>
      <c r="D95" s="82"/>
      <c r="E95" s="83"/>
      <c r="F95" s="73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</row>
    <row r="96" spans="1:43" ht="71.25" x14ac:dyDescent="0.25">
      <c r="A96" s="79" t="s">
        <v>198</v>
      </c>
      <c r="B96" s="80" t="s">
        <v>208</v>
      </c>
      <c r="C96" s="123" t="s">
        <v>10</v>
      </c>
      <c r="D96" s="82">
        <v>2864</v>
      </c>
      <c r="E96" s="83"/>
      <c r="F96" s="73">
        <f>E96*D96</f>
        <v>0</v>
      </c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</row>
    <row r="97" spans="1:43" x14ac:dyDescent="0.25">
      <c r="A97" s="79"/>
      <c r="B97" s="80"/>
      <c r="C97" s="123"/>
      <c r="D97" s="82"/>
      <c r="E97" s="83"/>
      <c r="F97" s="73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</row>
    <row r="98" spans="1:43" ht="42.75" x14ac:dyDescent="0.25">
      <c r="A98" s="79" t="s">
        <v>199</v>
      </c>
      <c r="B98" s="80" t="s">
        <v>51</v>
      </c>
      <c r="C98" s="123" t="s">
        <v>9</v>
      </c>
      <c r="D98" s="82">
        <v>280</v>
      </c>
      <c r="E98" s="83"/>
      <c r="F98" s="73">
        <f>E98*D98</f>
        <v>0</v>
      </c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</row>
    <row r="99" spans="1:43" x14ac:dyDescent="0.25">
      <c r="A99" s="79"/>
      <c r="B99" s="80"/>
      <c r="C99" s="123"/>
      <c r="D99" s="82"/>
      <c r="E99" s="83"/>
      <c r="F99" s="73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</row>
    <row r="100" spans="1:43" ht="28.5" x14ac:dyDescent="0.25">
      <c r="A100" s="79" t="s">
        <v>244</v>
      </c>
      <c r="B100" s="80" t="s">
        <v>207</v>
      </c>
      <c r="C100" s="123">
        <v>0.05</v>
      </c>
      <c r="D100" s="82"/>
      <c r="E100" s="83"/>
      <c r="F100" s="73">
        <f>SUM(F92:F98)*C100</f>
        <v>0</v>
      </c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</row>
    <row r="101" spans="1:43" x14ac:dyDescent="0.25">
      <c r="A101" s="79"/>
      <c r="B101" s="80"/>
      <c r="C101" s="123"/>
      <c r="D101" s="82"/>
      <c r="E101" s="83"/>
      <c r="F101" s="73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</row>
    <row r="102" spans="1:43" ht="15" thickBot="1" x14ac:dyDescent="0.3">
      <c r="A102" s="124" t="s">
        <v>200</v>
      </c>
      <c r="B102" s="125" t="s">
        <v>52</v>
      </c>
      <c r="C102" s="129"/>
      <c r="D102" s="130"/>
      <c r="E102" s="131"/>
      <c r="F102" s="139">
        <f>SUM(F92:F101)</f>
        <v>0</v>
      </c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</row>
    <row r="103" spans="1:43" ht="15" thickBot="1" x14ac:dyDescent="0.3">
      <c r="D103" s="215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</row>
    <row r="104" spans="1:43" ht="18" thickBot="1" x14ac:dyDescent="0.3">
      <c r="A104" s="99" t="s">
        <v>156</v>
      </c>
      <c r="B104" s="100" t="s">
        <v>49</v>
      </c>
      <c r="C104" s="65"/>
      <c r="D104" s="214"/>
      <c r="E104" s="67"/>
      <c r="F104" s="126">
        <f>F102+F88+F76</f>
        <v>0</v>
      </c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</row>
    <row r="105" spans="1:43" ht="15" thickBot="1" x14ac:dyDescent="0.3">
      <c r="D105" s="215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</row>
    <row r="106" spans="1:43" ht="18" thickBot="1" x14ac:dyDescent="0.3">
      <c r="A106" s="99" t="s">
        <v>157</v>
      </c>
      <c r="B106" s="100" t="s">
        <v>53</v>
      </c>
      <c r="C106" s="65"/>
      <c r="D106" s="214"/>
      <c r="E106" s="67"/>
      <c r="F106" s="68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</row>
    <row r="107" spans="1:43" ht="15" thickBot="1" x14ac:dyDescent="0.3">
      <c r="A107" s="113"/>
      <c r="D107" s="215"/>
      <c r="F107" s="114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</row>
    <row r="108" spans="1:43" x14ac:dyDescent="0.25">
      <c r="A108" s="105" t="s">
        <v>178</v>
      </c>
      <c r="B108" s="106" t="s">
        <v>55</v>
      </c>
      <c r="C108" s="107"/>
      <c r="D108" s="108"/>
      <c r="E108" s="109"/>
      <c r="F108" s="110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</row>
    <row r="109" spans="1:43" x14ac:dyDescent="0.25">
      <c r="A109" s="79"/>
      <c r="B109" s="80"/>
      <c r="C109" s="123"/>
      <c r="D109" s="82"/>
      <c r="E109" s="83"/>
      <c r="F109" s="73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</row>
    <row r="110" spans="1:43" ht="99.75" x14ac:dyDescent="0.25">
      <c r="A110" s="79" t="s">
        <v>179</v>
      </c>
      <c r="B110" s="80" t="s">
        <v>218</v>
      </c>
      <c r="C110" s="123" t="s">
        <v>10</v>
      </c>
      <c r="D110" s="82">
        <v>1170</v>
      </c>
      <c r="E110" s="83"/>
      <c r="F110" s="73">
        <f>E110*D110</f>
        <v>0</v>
      </c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</row>
    <row r="111" spans="1:43" x14ac:dyDescent="0.25">
      <c r="A111" s="79"/>
      <c r="B111" s="80"/>
      <c r="C111" s="123"/>
      <c r="D111" s="82"/>
      <c r="E111" s="83"/>
      <c r="F111" s="73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</row>
    <row r="112" spans="1:43" ht="42.75" x14ac:dyDescent="0.25">
      <c r="A112" s="79" t="s">
        <v>201</v>
      </c>
      <c r="B112" s="80" t="s">
        <v>135</v>
      </c>
      <c r="C112" s="123" t="s">
        <v>9</v>
      </c>
      <c r="D112" s="82">
        <v>4057</v>
      </c>
      <c r="E112" s="83"/>
      <c r="F112" s="73">
        <f t="shared" ref="F112:F142" si="3">E112*D112</f>
        <v>0</v>
      </c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</row>
    <row r="113" spans="1:43" x14ac:dyDescent="0.25">
      <c r="A113" s="79"/>
      <c r="B113" s="80"/>
      <c r="C113" s="123"/>
      <c r="D113" s="82"/>
      <c r="E113" s="83"/>
      <c r="F113" s="73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</row>
    <row r="114" spans="1:43" ht="42.75" x14ac:dyDescent="0.25">
      <c r="A114" s="79" t="s">
        <v>202</v>
      </c>
      <c r="B114" s="80" t="s">
        <v>209</v>
      </c>
      <c r="C114" s="123" t="s">
        <v>9</v>
      </c>
      <c r="D114" s="82">
        <v>163</v>
      </c>
      <c r="E114" s="83"/>
      <c r="F114" s="73">
        <f t="shared" si="3"/>
        <v>0</v>
      </c>
      <c r="G114" s="47"/>
      <c r="H114" s="175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</row>
    <row r="115" spans="1:43" x14ac:dyDescent="0.25">
      <c r="A115" s="79"/>
      <c r="B115" s="80"/>
      <c r="C115" s="123"/>
      <c r="D115" s="82"/>
      <c r="E115" s="83"/>
      <c r="F115" s="73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</row>
    <row r="116" spans="1:43" ht="28.5" x14ac:dyDescent="0.25">
      <c r="A116" s="79" t="s">
        <v>203</v>
      </c>
      <c r="B116" s="80" t="s">
        <v>39</v>
      </c>
      <c r="C116" s="123">
        <v>0.05</v>
      </c>
      <c r="D116" s="82"/>
      <c r="E116" s="83"/>
      <c r="F116" s="73">
        <f>SUM(F110:F114)*C116</f>
        <v>0</v>
      </c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</row>
    <row r="117" spans="1:43" x14ac:dyDescent="0.25">
      <c r="A117" s="79"/>
      <c r="B117" s="80"/>
      <c r="C117" s="123"/>
      <c r="D117" s="82"/>
      <c r="E117" s="83"/>
      <c r="F117" s="73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</row>
    <row r="118" spans="1:43" ht="15" thickBot="1" x14ac:dyDescent="0.3">
      <c r="A118" s="124" t="s">
        <v>54</v>
      </c>
      <c r="B118" s="125" t="s">
        <v>55</v>
      </c>
      <c r="C118" s="129"/>
      <c r="D118" s="130"/>
      <c r="E118" s="131"/>
      <c r="F118" s="139">
        <f>SUM(F110:F116)</f>
        <v>0</v>
      </c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</row>
    <row r="119" spans="1:43" ht="15" thickBot="1" x14ac:dyDescent="0.3">
      <c r="A119" s="101"/>
      <c r="B119" s="142"/>
      <c r="C119" s="90"/>
      <c r="D119" s="82"/>
      <c r="E119" s="87"/>
      <c r="F119" s="12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</row>
    <row r="120" spans="1:43" x14ac:dyDescent="0.25">
      <c r="A120" s="105" t="s">
        <v>57</v>
      </c>
      <c r="B120" s="106" t="s">
        <v>56</v>
      </c>
      <c r="C120" s="107"/>
      <c r="D120" s="108"/>
      <c r="E120" s="109"/>
      <c r="F120" s="110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</row>
    <row r="121" spans="1:43" x14ac:dyDescent="0.25">
      <c r="A121" s="101"/>
      <c r="B121" s="142"/>
      <c r="C121" s="90"/>
      <c r="D121" s="82"/>
      <c r="E121" s="87"/>
      <c r="F121" s="12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</row>
    <row r="122" spans="1:43" ht="42.75" x14ac:dyDescent="0.25">
      <c r="A122" s="79" t="s">
        <v>58</v>
      </c>
      <c r="B122" s="80" t="s">
        <v>136</v>
      </c>
      <c r="C122" s="123" t="s">
        <v>9</v>
      </c>
      <c r="D122" s="82">
        <v>4057</v>
      </c>
      <c r="E122" s="83"/>
      <c r="F122" s="73">
        <f t="shared" si="3"/>
        <v>0</v>
      </c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</row>
    <row r="123" spans="1:43" x14ac:dyDescent="0.25">
      <c r="A123" s="79"/>
      <c r="B123" s="80"/>
      <c r="C123" s="123"/>
      <c r="D123" s="82"/>
      <c r="E123" s="83"/>
      <c r="F123" s="73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</row>
    <row r="124" spans="1:43" ht="28.5" x14ac:dyDescent="0.25">
      <c r="A124" s="79" t="s">
        <v>59</v>
      </c>
      <c r="B124" s="80" t="s">
        <v>219</v>
      </c>
      <c r="C124" s="123" t="s">
        <v>9</v>
      </c>
      <c r="D124" s="82">
        <v>2090</v>
      </c>
      <c r="E124" s="83"/>
      <c r="F124" s="73">
        <f t="shared" si="3"/>
        <v>0</v>
      </c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</row>
    <row r="125" spans="1:43" x14ac:dyDescent="0.25">
      <c r="A125" s="79"/>
      <c r="B125" s="80"/>
      <c r="C125" s="123"/>
      <c r="D125" s="82"/>
      <c r="E125" s="83"/>
      <c r="F125" s="73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</row>
    <row r="126" spans="1:43" x14ac:dyDescent="0.25">
      <c r="A126" s="79" t="s">
        <v>232</v>
      </c>
      <c r="B126" s="80" t="s">
        <v>242</v>
      </c>
      <c r="C126" s="171" t="s">
        <v>9</v>
      </c>
      <c r="D126" s="82">
        <v>4057</v>
      </c>
      <c r="E126" s="83"/>
      <c r="F126" s="73">
        <f t="shared" ref="F126" si="4">E126*D126</f>
        <v>0</v>
      </c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</row>
    <row r="127" spans="1:43" x14ac:dyDescent="0.2">
      <c r="A127" s="79"/>
      <c r="B127" s="172"/>
      <c r="C127" s="173"/>
      <c r="D127" s="174"/>
      <c r="E127" s="168"/>
      <c r="F127" s="73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</row>
    <row r="128" spans="1:43" x14ac:dyDescent="0.25">
      <c r="A128" s="79" t="s">
        <v>240</v>
      </c>
      <c r="B128" s="80" t="s">
        <v>239</v>
      </c>
      <c r="C128" s="173" t="s">
        <v>11</v>
      </c>
      <c r="D128" s="82">
        <v>115</v>
      </c>
      <c r="E128" s="83"/>
      <c r="F128" s="73">
        <f t="shared" ref="F128" si="5">E128*D128</f>
        <v>0</v>
      </c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</row>
    <row r="129" spans="1:43" x14ac:dyDescent="0.25">
      <c r="A129" s="79"/>
      <c r="B129" s="80"/>
      <c r="C129" s="123"/>
      <c r="D129" s="82"/>
      <c r="E129" s="83"/>
      <c r="F129" s="73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</row>
    <row r="130" spans="1:43" ht="28.5" x14ac:dyDescent="0.25">
      <c r="A130" s="79" t="s">
        <v>241</v>
      </c>
      <c r="B130" s="80" t="s">
        <v>39</v>
      </c>
      <c r="C130" s="123">
        <v>0.05</v>
      </c>
      <c r="D130" s="82"/>
      <c r="E130" s="83"/>
      <c r="F130" s="73">
        <f>SUM(F122:F124)*C130</f>
        <v>0</v>
      </c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</row>
    <row r="131" spans="1:43" x14ac:dyDescent="0.25">
      <c r="A131" s="79"/>
      <c r="B131" s="80"/>
      <c r="C131" s="123"/>
      <c r="D131" s="82"/>
      <c r="E131" s="83"/>
      <c r="F131" s="73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</row>
    <row r="132" spans="1:43" ht="15" thickBot="1" x14ac:dyDescent="0.3">
      <c r="A132" s="124" t="s">
        <v>57</v>
      </c>
      <c r="B132" s="125" t="s">
        <v>56</v>
      </c>
      <c r="C132" s="129"/>
      <c r="D132" s="130"/>
      <c r="E132" s="131"/>
      <c r="F132" s="139">
        <f>SUM(F122:F130)</f>
        <v>0</v>
      </c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</row>
    <row r="133" spans="1:43" ht="15" thickBot="1" x14ac:dyDescent="0.3">
      <c r="A133" s="101"/>
      <c r="B133" s="142"/>
      <c r="C133" s="90"/>
      <c r="D133" s="82"/>
      <c r="E133" s="87"/>
      <c r="F133" s="12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</row>
    <row r="134" spans="1:43" x14ac:dyDescent="0.25">
      <c r="A134" s="105" t="s">
        <v>61</v>
      </c>
      <c r="B134" s="106" t="s">
        <v>60</v>
      </c>
      <c r="C134" s="107"/>
      <c r="D134" s="108"/>
      <c r="E134" s="109"/>
      <c r="F134" s="110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</row>
    <row r="135" spans="1:43" x14ac:dyDescent="0.25">
      <c r="A135" s="79"/>
      <c r="B135" s="80"/>
      <c r="C135" s="123"/>
      <c r="D135" s="82"/>
      <c r="E135" s="83"/>
      <c r="F135" s="73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</row>
    <row r="136" spans="1:43" ht="42.75" x14ac:dyDescent="0.25">
      <c r="A136" s="79" t="s">
        <v>62</v>
      </c>
      <c r="B136" s="80" t="s">
        <v>223</v>
      </c>
      <c r="C136" s="123" t="s">
        <v>11</v>
      </c>
      <c r="D136" s="82">
        <v>744</v>
      </c>
      <c r="E136" s="83"/>
      <c r="F136" s="73">
        <f t="shared" si="3"/>
        <v>0</v>
      </c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</row>
    <row r="137" spans="1:43" x14ac:dyDescent="0.25">
      <c r="A137" s="79"/>
      <c r="B137" s="80"/>
      <c r="C137" s="123"/>
      <c r="D137" s="82"/>
      <c r="E137" s="83"/>
      <c r="F137" s="73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</row>
    <row r="138" spans="1:43" ht="42.75" x14ac:dyDescent="0.25">
      <c r="A138" s="79" t="s">
        <v>63</v>
      </c>
      <c r="B138" s="80" t="s">
        <v>224</v>
      </c>
      <c r="C138" s="123" t="s">
        <v>11</v>
      </c>
      <c r="D138" s="82">
        <v>74</v>
      </c>
      <c r="E138" s="83"/>
      <c r="F138" s="73">
        <f t="shared" si="3"/>
        <v>0</v>
      </c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</row>
    <row r="139" spans="1:43" x14ac:dyDescent="0.25">
      <c r="A139" s="79"/>
      <c r="B139" s="80"/>
      <c r="C139" s="123"/>
      <c r="D139" s="82"/>
      <c r="E139" s="83"/>
      <c r="F139" s="73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</row>
    <row r="140" spans="1:43" ht="42.75" x14ac:dyDescent="0.25">
      <c r="A140" s="79" t="s">
        <v>64</v>
      </c>
      <c r="B140" s="80" t="s">
        <v>225</v>
      </c>
      <c r="C140" s="123" t="s">
        <v>11</v>
      </c>
      <c r="D140" s="82">
        <v>63</v>
      </c>
      <c r="E140" s="83"/>
      <c r="F140" s="73">
        <f t="shared" si="3"/>
        <v>0</v>
      </c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</row>
    <row r="141" spans="1:43" x14ac:dyDescent="0.25">
      <c r="A141" s="79"/>
      <c r="B141" s="80"/>
      <c r="C141" s="123"/>
      <c r="D141" s="82"/>
      <c r="E141" s="83"/>
      <c r="F141" s="73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</row>
    <row r="142" spans="1:43" ht="42.75" x14ac:dyDescent="0.25">
      <c r="A142" s="79" t="s">
        <v>65</v>
      </c>
      <c r="B142" s="80" t="s">
        <v>68</v>
      </c>
      <c r="C142" s="123" t="s">
        <v>11</v>
      </c>
      <c r="D142" s="82">
        <v>573</v>
      </c>
      <c r="E142" s="83"/>
      <c r="F142" s="73">
        <f t="shared" si="3"/>
        <v>0</v>
      </c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</row>
    <row r="143" spans="1:43" x14ac:dyDescent="0.25">
      <c r="A143" s="79"/>
      <c r="B143" s="80"/>
      <c r="C143" s="123"/>
      <c r="D143" s="82"/>
      <c r="E143" s="83"/>
      <c r="F143" s="73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</row>
    <row r="144" spans="1:43" ht="42.75" x14ac:dyDescent="0.25">
      <c r="A144" s="79" t="s">
        <v>66</v>
      </c>
      <c r="B144" s="80" t="s">
        <v>220</v>
      </c>
      <c r="C144" s="123" t="s">
        <v>8</v>
      </c>
      <c r="D144" s="82">
        <v>44</v>
      </c>
      <c r="E144" s="83"/>
      <c r="F144" s="73">
        <f>E144*D144</f>
        <v>0</v>
      </c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</row>
    <row r="145" spans="1:43" x14ac:dyDescent="0.25">
      <c r="A145" s="79"/>
      <c r="B145" s="80"/>
      <c r="C145" s="123"/>
      <c r="D145" s="82"/>
      <c r="E145" s="83"/>
      <c r="F145" s="73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</row>
    <row r="146" spans="1:43" ht="28.5" x14ac:dyDescent="0.25">
      <c r="A146" s="79" t="s">
        <v>67</v>
      </c>
      <c r="B146" s="80" t="s">
        <v>39</v>
      </c>
      <c r="C146" s="123">
        <v>0.05</v>
      </c>
      <c r="D146" s="82"/>
      <c r="E146" s="83"/>
      <c r="F146" s="73">
        <f>SUM(F136:F144)*C146</f>
        <v>0</v>
      </c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</row>
    <row r="147" spans="1:43" x14ac:dyDescent="0.25">
      <c r="A147" s="79"/>
      <c r="B147" s="80"/>
      <c r="C147" s="123"/>
      <c r="D147" s="82"/>
      <c r="E147" s="83"/>
      <c r="F147" s="73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</row>
    <row r="148" spans="1:43" ht="15" thickBot="1" x14ac:dyDescent="0.3">
      <c r="A148" s="124" t="s">
        <v>61</v>
      </c>
      <c r="B148" s="125" t="s">
        <v>60</v>
      </c>
      <c r="C148" s="129"/>
      <c r="D148" s="130"/>
      <c r="E148" s="131"/>
      <c r="F148" s="139">
        <f>SUM(F136:F146)</f>
        <v>0</v>
      </c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</row>
    <row r="149" spans="1:43" ht="15" thickBot="1" x14ac:dyDescent="0.3">
      <c r="A149" s="113"/>
      <c r="D149" s="215"/>
      <c r="F149" s="114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</row>
    <row r="150" spans="1:43" ht="18" thickBot="1" x14ac:dyDescent="0.3">
      <c r="A150" s="99" t="s">
        <v>21</v>
      </c>
      <c r="B150" s="100" t="s">
        <v>53</v>
      </c>
      <c r="C150" s="65"/>
      <c r="D150" s="214"/>
      <c r="E150" s="67"/>
      <c r="F150" s="117">
        <f>F148+F132+F118</f>
        <v>0</v>
      </c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</row>
    <row r="151" spans="1:43" ht="15" thickBot="1" x14ac:dyDescent="0.3">
      <c r="D151" s="215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</row>
    <row r="152" spans="1:43" ht="18" thickBot="1" x14ac:dyDescent="0.3">
      <c r="A152" s="99" t="s">
        <v>22</v>
      </c>
      <c r="B152" s="100" t="s">
        <v>69</v>
      </c>
      <c r="C152" s="65"/>
      <c r="D152" s="214"/>
      <c r="E152" s="67"/>
      <c r="F152" s="68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</row>
    <row r="153" spans="1:43" ht="15" thickBot="1" x14ac:dyDescent="0.3">
      <c r="A153" s="101"/>
      <c r="B153" s="142"/>
      <c r="C153" s="90"/>
      <c r="D153" s="82"/>
      <c r="E153" s="87"/>
      <c r="F153" s="12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</row>
    <row r="154" spans="1:43" x14ac:dyDescent="0.25">
      <c r="A154" s="105" t="s">
        <v>70</v>
      </c>
      <c r="B154" s="106" t="s">
        <v>137</v>
      </c>
      <c r="C154" s="107"/>
      <c r="D154" s="108"/>
      <c r="E154" s="109"/>
      <c r="F154" s="110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</row>
    <row r="155" spans="1:43" x14ac:dyDescent="0.25">
      <c r="A155" s="101"/>
      <c r="B155" s="142"/>
      <c r="C155" s="90"/>
      <c r="D155" s="82"/>
      <c r="E155" s="87"/>
      <c r="F155" s="12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</row>
    <row r="156" spans="1:43" ht="71.25" x14ac:dyDescent="0.25">
      <c r="A156" s="79" t="s">
        <v>71</v>
      </c>
      <c r="B156" s="80" t="s">
        <v>213</v>
      </c>
      <c r="C156" s="123" t="s">
        <v>8</v>
      </c>
      <c r="D156" s="82">
        <v>18</v>
      </c>
      <c r="E156" s="83"/>
      <c r="F156" s="73">
        <f>E156*D156</f>
        <v>0</v>
      </c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</row>
    <row r="157" spans="1:43" x14ac:dyDescent="0.25">
      <c r="A157" s="101"/>
      <c r="B157" s="80"/>
      <c r="C157" s="123"/>
      <c r="D157" s="82"/>
      <c r="E157" s="83"/>
      <c r="F157" s="73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</row>
    <row r="158" spans="1:43" ht="63" customHeight="1" x14ac:dyDescent="0.25">
      <c r="A158" s="79" t="s">
        <v>72</v>
      </c>
      <c r="B158" s="80" t="s">
        <v>222</v>
      </c>
      <c r="C158" s="123" t="s">
        <v>11</v>
      </c>
      <c r="D158" s="82">
        <v>205</v>
      </c>
      <c r="E158" s="83"/>
      <c r="F158" s="73">
        <f>E158*D158</f>
        <v>0</v>
      </c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</row>
    <row r="159" spans="1:43" x14ac:dyDescent="0.25">
      <c r="A159" s="101"/>
      <c r="B159" s="80"/>
      <c r="C159" s="123"/>
      <c r="D159" s="82"/>
      <c r="E159" s="83"/>
      <c r="F159" s="73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  <c r="AC159" s="47"/>
      <c r="AD159" s="47"/>
      <c r="AE159" s="47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</row>
    <row r="160" spans="1:43" ht="57" x14ac:dyDescent="0.25">
      <c r="A160" s="79" t="s">
        <v>73</v>
      </c>
      <c r="B160" s="80" t="s">
        <v>140</v>
      </c>
      <c r="C160" s="123" t="s">
        <v>11</v>
      </c>
      <c r="D160" s="82">
        <v>170</v>
      </c>
      <c r="E160" s="83"/>
      <c r="F160" s="73">
        <f>E160*D160</f>
        <v>0</v>
      </c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</row>
    <row r="161" spans="1:43" x14ac:dyDescent="0.25">
      <c r="A161" s="101"/>
      <c r="B161" s="80"/>
      <c r="C161" s="123"/>
      <c r="D161" s="82"/>
      <c r="E161" s="83"/>
      <c r="F161" s="73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</row>
    <row r="162" spans="1:43" ht="28.5" x14ac:dyDescent="0.25">
      <c r="A162" s="79" t="s">
        <v>74</v>
      </c>
      <c r="B162" s="80" t="s">
        <v>39</v>
      </c>
      <c r="C162" s="123">
        <v>0.05</v>
      </c>
      <c r="D162" s="82"/>
      <c r="E162" s="83"/>
      <c r="F162" s="73">
        <f>SUM(F156:F158)*C162</f>
        <v>0</v>
      </c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</row>
    <row r="163" spans="1:43" x14ac:dyDescent="0.25">
      <c r="A163" s="79"/>
      <c r="B163" s="80"/>
      <c r="C163" s="123"/>
      <c r="D163" s="82"/>
      <c r="E163" s="83"/>
      <c r="F163" s="73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</row>
    <row r="164" spans="1:43" ht="15" thickBot="1" x14ac:dyDescent="0.3">
      <c r="A164" s="124" t="s">
        <v>70</v>
      </c>
      <c r="B164" s="125" t="s">
        <v>137</v>
      </c>
      <c r="C164" s="129"/>
      <c r="D164" s="130"/>
      <c r="E164" s="131"/>
      <c r="F164" s="139">
        <f>SUM(F156:F162)</f>
        <v>0</v>
      </c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</row>
    <row r="165" spans="1:43" ht="15" thickBot="1" x14ac:dyDescent="0.3">
      <c r="D165" s="215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</row>
    <row r="166" spans="1:43" ht="18" thickBot="1" x14ac:dyDescent="0.3">
      <c r="A166" s="99" t="s">
        <v>22</v>
      </c>
      <c r="B166" s="100" t="s">
        <v>69</v>
      </c>
      <c r="C166" s="65"/>
      <c r="D166" s="214"/>
      <c r="E166" s="67"/>
      <c r="F166" s="117">
        <f>F164</f>
        <v>0</v>
      </c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</row>
    <row r="167" spans="1:43" s="157" customFormat="1" ht="18" thickBot="1" x14ac:dyDescent="0.3">
      <c r="A167" s="151"/>
      <c r="B167" s="152"/>
      <c r="C167" s="153"/>
      <c r="D167" s="154"/>
      <c r="E167" s="155"/>
      <c r="F167" s="156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</row>
    <row r="168" spans="1:43" s="157" customFormat="1" ht="18" thickBot="1" x14ac:dyDescent="0.3">
      <c r="A168" s="99" t="s">
        <v>24</v>
      </c>
      <c r="B168" s="100" t="s">
        <v>143</v>
      </c>
      <c r="C168" s="65"/>
      <c r="D168" s="214"/>
      <c r="E168" s="67"/>
      <c r="F168" s="68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</row>
    <row r="169" spans="1:43" s="157" customFormat="1" ht="15" thickBot="1" x14ac:dyDescent="0.3">
      <c r="A169" s="101"/>
      <c r="B169" s="142"/>
      <c r="C169" s="90"/>
      <c r="D169" s="82"/>
      <c r="E169" s="87"/>
      <c r="F169" s="12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</row>
    <row r="170" spans="1:43" s="157" customFormat="1" x14ac:dyDescent="0.25">
      <c r="A170" s="105" t="s">
        <v>77</v>
      </c>
      <c r="B170" s="106" t="s">
        <v>144</v>
      </c>
      <c r="C170" s="107"/>
      <c r="D170" s="108"/>
      <c r="E170" s="109"/>
      <c r="F170" s="110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</row>
    <row r="171" spans="1:43" s="157" customFormat="1" x14ac:dyDescent="0.25">
      <c r="A171" s="101"/>
      <c r="B171" s="142"/>
      <c r="C171" s="90"/>
      <c r="D171" s="82"/>
      <c r="E171" s="87"/>
      <c r="F171" s="12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</row>
    <row r="172" spans="1:43" s="157" customFormat="1" x14ac:dyDescent="0.25">
      <c r="A172" s="79" t="s">
        <v>82</v>
      </c>
      <c r="B172" s="80" t="s">
        <v>253</v>
      </c>
      <c r="C172" s="123" t="s">
        <v>9</v>
      </c>
      <c r="D172" s="82">
        <v>37.5</v>
      </c>
      <c r="E172" s="83"/>
      <c r="F172" s="73">
        <f>E172*D172</f>
        <v>0</v>
      </c>
      <c r="G172" s="176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</row>
    <row r="173" spans="1:43" s="157" customFormat="1" x14ac:dyDescent="0.25">
      <c r="A173" s="101"/>
      <c r="B173" s="80"/>
      <c r="C173" s="123"/>
      <c r="D173" s="82"/>
      <c r="E173" s="83"/>
      <c r="F173" s="73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</row>
    <row r="174" spans="1:43" s="157" customFormat="1" x14ac:dyDescent="0.25">
      <c r="A174" s="79" t="s">
        <v>83</v>
      </c>
      <c r="B174" s="80" t="s">
        <v>252</v>
      </c>
      <c r="C174" s="123" t="s">
        <v>9</v>
      </c>
      <c r="D174" s="82">
        <v>129</v>
      </c>
      <c r="E174" s="83"/>
      <c r="F174" s="73">
        <f>E174*D174</f>
        <v>0</v>
      </c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</row>
    <row r="175" spans="1:43" s="157" customFormat="1" x14ac:dyDescent="0.25">
      <c r="A175" s="79"/>
      <c r="B175" s="80"/>
      <c r="C175" s="123"/>
      <c r="D175" s="82"/>
      <c r="E175" s="83"/>
      <c r="F175" s="73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</row>
    <row r="176" spans="1:43" s="157" customFormat="1" ht="28.5" x14ac:dyDescent="0.25">
      <c r="A176" s="79" t="s">
        <v>84</v>
      </c>
      <c r="B176" s="80" t="s">
        <v>146</v>
      </c>
      <c r="C176" s="123">
        <v>0.05</v>
      </c>
      <c r="D176" s="82"/>
      <c r="E176" s="83"/>
      <c r="F176" s="73">
        <f>SUM(F172:F175)*C176</f>
        <v>0</v>
      </c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</row>
    <row r="177" spans="1:43" s="157" customFormat="1" x14ac:dyDescent="0.25">
      <c r="A177" s="79"/>
      <c r="B177" s="80"/>
      <c r="C177" s="123"/>
      <c r="D177" s="82"/>
      <c r="E177" s="83"/>
      <c r="F177" s="73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</row>
    <row r="178" spans="1:43" s="157" customFormat="1" ht="15" thickBot="1" x14ac:dyDescent="0.3">
      <c r="A178" s="124" t="s">
        <v>77</v>
      </c>
      <c r="B178" s="125" t="s">
        <v>144</v>
      </c>
      <c r="C178" s="129"/>
      <c r="D178" s="130"/>
      <c r="E178" s="131"/>
      <c r="F178" s="139">
        <f>SUM(F172:F177)</f>
        <v>0</v>
      </c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</row>
    <row r="179" spans="1:43" s="157" customFormat="1" ht="18" thickBot="1" x14ac:dyDescent="0.3">
      <c r="A179" s="151"/>
      <c r="B179" s="152"/>
      <c r="C179" s="153"/>
      <c r="D179" s="154"/>
      <c r="E179" s="155"/>
      <c r="F179" s="156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</row>
    <row r="180" spans="1:43" s="157" customFormat="1" x14ac:dyDescent="0.25">
      <c r="A180" s="105" t="s">
        <v>90</v>
      </c>
      <c r="B180" s="106" t="s">
        <v>147</v>
      </c>
      <c r="C180" s="107"/>
      <c r="D180" s="108"/>
      <c r="E180" s="109"/>
      <c r="F180" s="110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</row>
    <row r="181" spans="1:43" s="157" customFormat="1" x14ac:dyDescent="0.25">
      <c r="A181" s="101"/>
      <c r="B181" s="142"/>
      <c r="C181" s="90"/>
      <c r="D181" s="82"/>
      <c r="E181" s="87"/>
      <c r="F181" s="12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</row>
    <row r="182" spans="1:43" s="157" customFormat="1" ht="28.5" x14ac:dyDescent="0.25">
      <c r="A182" s="79" t="s">
        <v>92</v>
      </c>
      <c r="B182" s="80" t="s">
        <v>254</v>
      </c>
      <c r="C182" s="123" t="s">
        <v>148</v>
      </c>
      <c r="D182" s="82">
        <v>765</v>
      </c>
      <c r="E182" s="83"/>
      <c r="F182" s="73">
        <f>E182*D182</f>
        <v>0</v>
      </c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</row>
    <row r="183" spans="1:43" s="157" customFormat="1" x14ac:dyDescent="0.25">
      <c r="A183" s="101"/>
      <c r="B183" s="80"/>
      <c r="C183" s="123"/>
      <c r="D183" s="82"/>
      <c r="E183" s="83"/>
      <c r="F183" s="73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</row>
    <row r="184" spans="1:43" s="157" customFormat="1" ht="31.5" customHeight="1" x14ac:dyDescent="0.25">
      <c r="A184" s="79" t="s">
        <v>93</v>
      </c>
      <c r="B184" s="80" t="s">
        <v>255</v>
      </c>
      <c r="C184" s="123" t="s">
        <v>148</v>
      </c>
      <c r="D184" s="82">
        <v>745</v>
      </c>
      <c r="E184" s="83"/>
      <c r="F184" s="73">
        <f>E184*D184</f>
        <v>0</v>
      </c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</row>
    <row r="185" spans="1:43" s="157" customFormat="1" x14ac:dyDescent="0.25">
      <c r="A185" s="101"/>
      <c r="B185" s="80"/>
      <c r="C185" s="123"/>
      <c r="D185" s="82"/>
      <c r="E185" s="83"/>
      <c r="F185" s="73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</row>
    <row r="186" spans="1:43" s="157" customFormat="1" ht="28.5" x14ac:dyDescent="0.25">
      <c r="A186" s="79" t="s">
        <v>94</v>
      </c>
      <c r="B186" s="80" t="s">
        <v>146</v>
      </c>
      <c r="C186" s="123">
        <v>0.05</v>
      </c>
      <c r="D186" s="82"/>
      <c r="E186" s="83"/>
      <c r="F186" s="73">
        <f>SUM(F182:F185)*C186</f>
        <v>0</v>
      </c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</row>
    <row r="187" spans="1:43" s="157" customFormat="1" x14ac:dyDescent="0.25">
      <c r="A187" s="79"/>
      <c r="B187" s="80"/>
      <c r="C187" s="123"/>
      <c r="D187" s="82"/>
      <c r="E187" s="83"/>
      <c r="F187" s="73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</row>
    <row r="188" spans="1:43" s="157" customFormat="1" ht="15" thickBot="1" x14ac:dyDescent="0.3">
      <c r="A188" s="124" t="s">
        <v>90</v>
      </c>
      <c r="B188" s="125" t="s">
        <v>147</v>
      </c>
      <c r="C188" s="129"/>
      <c r="D188" s="130"/>
      <c r="E188" s="131"/>
      <c r="F188" s="139">
        <f>SUM(F182:F187)</f>
        <v>0</v>
      </c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</row>
    <row r="189" spans="1:43" s="157" customFormat="1" ht="18" thickBot="1" x14ac:dyDescent="0.3">
      <c r="A189" s="151"/>
      <c r="B189" s="152"/>
      <c r="C189" s="153"/>
      <c r="D189" s="154"/>
      <c r="E189" s="155"/>
      <c r="F189" s="156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  <c r="AC189" s="47"/>
      <c r="AD189" s="47"/>
      <c r="AE189" s="47"/>
      <c r="AF189" s="47"/>
      <c r="AG189" s="47"/>
      <c r="AH189" s="47"/>
      <c r="AI189" s="47"/>
      <c r="AJ189" s="47"/>
      <c r="AK189" s="47"/>
      <c r="AL189" s="47"/>
      <c r="AM189" s="47"/>
      <c r="AN189" s="47"/>
      <c r="AO189" s="47"/>
      <c r="AP189" s="47"/>
      <c r="AQ189" s="47"/>
    </row>
    <row r="190" spans="1:43" s="157" customFormat="1" x14ac:dyDescent="0.25">
      <c r="A190" s="105" t="s">
        <v>145</v>
      </c>
      <c r="B190" s="106" t="s">
        <v>150</v>
      </c>
      <c r="C190" s="107"/>
      <c r="D190" s="108"/>
      <c r="E190" s="109"/>
      <c r="F190" s="110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</row>
    <row r="191" spans="1:43" s="157" customFormat="1" x14ac:dyDescent="0.25">
      <c r="A191" s="101"/>
      <c r="B191" s="142"/>
      <c r="C191" s="90"/>
      <c r="D191" s="82"/>
      <c r="E191" s="87"/>
      <c r="F191" s="12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</row>
    <row r="192" spans="1:43" s="157" customFormat="1" ht="28.5" x14ac:dyDescent="0.25">
      <c r="A192" s="79" t="s">
        <v>149</v>
      </c>
      <c r="B192" s="80" t="s">
        <v>212</v>
      </c>
      <c r="C192" s="123" t="s">
        <v>10</v>
      </c>
      <c r="D192" s="82">
        <v>4.4000000000000004</v>
      </c>
      <c r="E192" s="83"/>
      <c r="F192" s="73">
        <f>E192*D192</f>
        <v>0</v>
      </c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</row>
    <row r="193" spans="1:43" s="157" customFormat="1" x14ac:dyDescent="0.25">
      <c r="A193" s="101"/>
      <c r="B193" s="80"/>
      <c r="C193" s="123"/>
      <c r="D193" s="82"/>
      <c r="E193" s="83"/>
      <c r="F193" s="73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</row>
    <row r="194" spans="1:43" s="157" customFormat="1" ht="33" customHeight="1" x14ac:dyDescent="0.25">
      <c r="A194" s="79" t="s">
        <v>151</v>
      </c>
      <c r="B194" s="80" t="s">
        <v>256</v>
      </c>
      <c r="C194" s="123" t="s">
        <v>10</v>
      </c>
      <c r="D194" s="82">
        <v>31.3</v>
      </c>
      <c r="E194" s="83"/>
      <c r="F194" s="73">
        <f>E194*D194</f>
        <v>0</v>
      </c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</row>
    <row r="195" spans="1:43" s="157" customFormat="1" x14ac:dyDescent="0.25">
      <c r="A195" s="101"/>
      <c r="B195" s="80"/>
      <c r="C195" s="123"/>
      <c r="D195" s="82"/>
      <c r="E195" s="83"/>
      <c r="F195" s="73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</row>
    <row r="196" spans="1:43" s="157" customFormat="1" x14ac:dyDescent="0.25">
      <c r="A196" s="79" t="s">
        <v>152</v>
      </c>
      <c r="B196" s="80" t="s">
        <v>154</v>
      </c>
      <c r="C196" s="123" t="s">
        <v>38</v>
      </c>
      <c r="D196" s="82">
        <v>97</v>
      </c>
      <c r="E196" s="83"/>
      <c r="F196" s="73">
        <f>E196*D196</f>
        <v>0</v>
      </c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</row>
    <row r="197" spans="1:43" s="157" customFormat="1" x14ac:dyDescent="0.25">
      <c r="A197" s="101"/>
      <c r="B197" s="80"/>
      <c r="C197" s="123"/>
      <c r="D197" s="82"/>
      <c r="E197" s="83"/>
      <c r="F197" s="73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</row>
    <row r="198" spans="1:43" s="157" customFormat="1" ht="28.5" x14ac:dyDescent="0.25">
      <c r="A198" s="79" t="s">
        <v>153</v>
      </c>
      <c r="B198" s="80" t="s">
        <v>146</v>
      </c>
      <c r="C198" s="123">
        <v>0.05</v>
      </c>
      <c r="D198" s="82"/>
      <c r="E198" s="83"/>
      <c r="F198" s="73">
        <f>SUM(F192:F197)*C198</f>
        <v>0</v>
      </c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</row>
    <row r="199" spans="1:43" s="157" customFormat="1" x14ac:dyDescent="0.25">
      <c r="A199" s="79"/>
      <c r="B199" s="80"/>
      <c r="C199" s="123"/>
      <c r="D199" s="82"/>
      <c r="E199" s="83"/>
      <c r="F199" s="73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</row>
    <row r="200" spans="1:43" s="157" customFormat="1" ht="15" thickBot="1" x14ac:dyDescent="0.3">
      <c r="A200" s="124" t="s">
        <v>145</v>
      </c>
      <c r="B200" s="125" t="s">
        <v>150</v>
      </c>
      <c r="C200" s="129"/>
      <c r="D200" s="130"/>
      <c r="E200" s="131"/>
      <c r="F200" s="139">
        <f>SUM(F192:F199)</f>
        <v>0</v>
      </c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</row>
    <row r="201" spans="1:43" s="157" customFormat="1" ht="15" thickBot="1" x14ac:dyDescent="0.3">
      <c r="A201" s="159"/>
      <c r="B201" s="111"/>
      <c r="C201" s="119"/>
      <c r="D201" s="120"/>
      <c r="E201" s="121"/>
      <c r="F201" s="160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</row>
    <row r="202" spans="1:43" s="157" customFormat="1" x14ac:dyDescent="0.25">
      <c r="A202" s="105" t="s">
        <v>258</v>
      </c>
      <c r="B202" s="106" t="s">
        <v>25</v>
      </c>
      <c r="C202" s="107"/>
      <c r="D202" s="108"/>
      <c r="E202" s="109"/>
      <c r="F202" s="110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</row>
    <row r="203" spans="1:43" s="157" customFormat="1" x14ac:dyDescent="0.25">
      <c r="A203" s="101"/>
      <c r="B203" s="142"/>
      <c r="C203" s="90"/>
      <c r="D203" s="82"/>
      <c r="E203" s="87"/>
      <c r="F203" s="12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</row>
    <row r="204" spans="1:43" s="157" customFormat="1" x14ac:dyDescent="0.25">
      <c r="A204" s="79" t="s">
        <v>259</v>
      </c>
      <c r="B204" s="85" t="s">
        <v>260</v>
      </c>
      <c r="C204" s="86" t="s">
        <v>11</v>
      </c>
      <c r="D204" s="82">
        <v>48</v>
      </c>
      <c r="E204" s="87"/>
      <c r="F204" s="88">
        <f>E204*D204</f>
        <v>0</v>
      </c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</row>
    <row r="205" spans="1:43" s="157" customFormat="1" x14ac:dyDescent="0.25">
      <c r="A205" s="101"/>
      <c r="B205" s="80"/>
      <c r="C205" s="123"/>
      <c r="D205" s="82"/>
      <c r="E205" s="83"/>
      <c r="F205" s="73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</row>
    <row r="206" spans="1:43" s="157" customFormat="1" ht="15" thickBot="1" x14ac:dyDescent="0.3">
      <c r="A206" s="124" t="s">
        <v>258</v>
      </c>
      <c r="B206" s="125" t="s">
        <v>25</v>
      </c>
      <c r="C206" s="129"/>
      <c r="D206" s="130"/>
      <c r="E206" s="131"/>
      <c r="F206" s="139">
        <f>SUM(F204:F205)</f>
        <v>0</v>
      </c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  <c r="AA206" s="47"/>
      <c r="AB206" s="47"/>
      <c r="AC206" s="47"/>
      <c r="AD206" s="47"/>
      <c r="AE206" s="47"/>
      <c r="AF206" s="47"/>
      <c r="AG206" s="47"/>
      <c r="AH206" s="47"/>
      <c r="AI206" s="47"/>
      <c r="AJ206" s="47"/>
      <c r="AK206" s="47"/>
      <c r="AL206" s="47"/>
      <c r="AM206" s="47"/>
      <c r="AN206" s="47"/>
      <c r="AO206" s="47"/>
      <c r="AP206" s="47"/>
      <c r="AQ206" s="47"/>
    </row>
    <row r="207" spans="1:43" s="157" customFormat="1" ht="15" thickBot="1" x14ac:dyDescent="0.3">
      <c r="A207" s="159"/>
      <c r="B207" s="111"/>
      <c r="C207" s="119"/>
      <c r="D207" s="120"/>
      <c r="E207" s="121"/>
      <c r="F207" s="160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A207" s="47"/>
      <c r="AB207" s="47"/>
      <c r="AC207" s="47"/>
      <c r="AD207" s="47"/>
      <c r="AE207" s="47"/>
      <c r="AF207" s="47"/>
      <c r="AG207" s="47"/>
      <c r="AH207" s="47"/>
      <c r="AI207" s="47"/>
      <c r="AJ207" s="47"/>
      <c r="AK207" s="47"/>
      <c r="AL207" s="47"/>
      <c r="AM207" s="47"/>
      <c r="AN207" s="47"/>
      <c r="AO207" s="47"/>
      <c r="AP207" s="47"/>
      <c r="AQ207" s="47"/>
    </row>
    <row r="208" spans="1:43" s="157" customFormat="1" ht="18" thickBot="1" x14ac:dyDescent="0.3">
      <c r="A208" s="99" t="s">
        <v>24</v>
      </c>
      <c r="B208" s="100" t="s">
        <v>143</v>
      </c>
      <c r="C208" s="65"/>
      <c r="D208" s="214"/>
      <c r="E208" s="67"/>
      <c r="F208" s="117">
        <f>F200+F188+F178+F206</f>
        <v>0</v>
      </c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  <c r="AC208" s="47"/>
      <c r="AD208" s="47"/>
      <c r="AE208" s="47"/>
      <c r="AF208" s="47"/>
      <c r="AG208" s="47"/>
      <c r="AH208" s="47"/>
      <c r="AI208" s="47"/>
      <c r="AJ208" s="47"/>
      <c r="AK208" s="47"/>
      <c r="AL208" s="47"/>
      <c r="AM208" s="47"/>
      <c r="AN208" s="47"/>
      <c r="AO208" s="47"/>
      <c r="AP208" s="47"/>
      <c r="AQ208" s="47"/>
    </row>
    <row r="209" spans="1:43" s="157" customFormat="1" ht="18" thickBot="1" x14ac:dyDescent="0.3">
      <c r="A209" s="151"/>
      <c r="B209" s="152"/>
      <c r="C209" s="153"/>
      <c r="D209" s="154"/>
      <c r="E209" s="155"/>
      <c r="F209" s="156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  <c r="AA209" s="47"/>
      <c r="AB209" s="47"/>
      <c r="AC209" s="47"/>
      <c r="AD209" s="47"/>
      <c r="AE209" s="47"/>
      <c r="AF209" s="47"/>
      <c r="AG209" s="47"/>
      <c r="AH209" s="47"/>
      <c r="AI209" s="47"/>
      <c r="AJ209" s="47"/>
      <c r="AK209" s="47"/>
      <c r="AL209" s="47"/>
      <c r="AM209" s="47"/>
      <c r="AN209" s="47"/>
      <c r="AO209" s="47"/>
      <c r="AP209" s="47"/>
      <c r="AQ209" s="47"/>
    </row>
    <row r="210" spans="1:43" ht="18" thickBot="1" x14ac:dyDescent="0.3">
      <c r="A210" s="99" t="s">
        <v>210</v>
      </c>
      <c r="B210" s="100" t="s">
        <v>76</v>
      </c>
      <c r="C210" s="65"/>
      <c r="D210" s="214"/>
      <c r="E210" s="67"/>
      <c r="F210" s="68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  <c r="AC210" s="47"/>
      <c r="AD210" s="47"/>
      <c r="AE210" s="47"/>
      <c r="AF210" s="47"/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</row>
    <row r="211" spans="1:43" ht="15" thickBot="1" x14ac:dyDescent="0.3">
      <c r="A211" s="79"/>
      <c r="B211" s="80"/>
      <c r="C211" s="123"/>
      <c r="D211" s="82"/>
      <c r="E211" s="83"/>
      <c r="F211" s="73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  <c r="AC211" s="47"/>
      <c r="AD211" s="47"/>
      <c r="AE211" s="47"/>
      <c r="AF211" s="47"/>
      <c r="AG211" s="47"/>
      <c r="AH211" s="47"/>
      <c r="AI211" s="47"/>
      <c r="AJ211" s="47"/>
      <c r="AK211" s="47"/>
      <c r="AL211" s="47"/>
      <c r="AM211" s="47"/>
      <c r="AN211" s="47"/>
      <c r="AO211" s="47"/>
      <c r="AP211" s="47"/>
      <c r="AQ211" s="47"/>
    </row>
    <row r="212" spans="1:43" x14ac:dyDescent="0.25">
      <c r="A212" s="105" t="s">
        <v>211</v>
      </c>
      <c r="B212" s="106" t="s">
        <v>78</v>
      </c>
      <c r="C212" s="107"/>
      <c r="D212" s="108"/>
      <c r="E212" s="109"/>
      <c r="F212" s="110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  <c r="AA212" s="47"/>
      <c r="AB212" s="47"/>
      <c r="AC212" s="47"/>
      <c r="AD212" s="47"/>
      <c r="AE212" s="47"/>
      <c r="AF212" s="47"/>
      <c r="AG212" s="47"/>
      <c r="AH212" s="47"/>
      <c r="AI212" s="47"/>
      <c r="AJ212" s="47"/>
      <c r="AK212" s="47"/>
      <c r="AL212" s="47"/>
      <c r="AM212" s="47"/>
      <c r="AN212" s="47"/>
      <c r="AO212" s="47"/>
      <c r="AP212" s="47"/>
      <c r="AQ212" s="47"/>
    </row>
    <row r="213" spans="1:43" x14ac:dyDescent="0.25">
      <c r="A213" s="79"/>
      <c r="B213" s="80"/>
      <c r="C213" s="123"/>
      <c r="D213" s="82"/>
      <c r="E213" s="83"/>
      <c r="F213" s="73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  <c r="AA213" s="47"/>
      <c r="AB213" s="47"/>
      <c r="AC213" s="47"/>
      <c r="AD213" s="47"/>
      <c r="AE213" s="47"/>
      <c r="AF213" s="47"/>
      <c r="AG213" s="47"/>
      <c r="AH213" s="47"/>
      <c r="AI213" s="47"/>
      <c r="AJ213" s="47"/>
      <c r="AK213" s="47"/>
      <c r="AL213" s="47"/>
      <c r="AM213" s="47"/>
      <c r="AN213" s="47"/>
      <c r="AO213" s="47"/>
      <c r="AP213" s="47"/>
      <c r="AQ213" s="47"/>
    </row>
    <row r="214" spans="1:43" x14ac:dyDescent="0.25">
      <c r="A214" s="79" t="s">
        <v>82</v>
      </c>
      <c r="B214" s="80" t="s">
        <v>79</v>
      </c>
      <c r="C214" s="123" t="s">
        <v>8</v>
      </c>
      <c r="D214" s="82">
        <v>7</v>
      </c>
      <c r="E214" s="83"/>
      <c r="F214" s="73">
        <f>E214*D214</f>
        <v>0</v>
      </c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  <c r="AA214" s="47"/>
      <c r="AB214" s="47"/>
      <c r="AC214" s="47"/>
      <c r="AD214" s="47"/>
      <c r="AE214" s="47"/>
      <c r="AF214" s="47"/>
      <c r="AG214" s="47"/>
      <c r="AH214" s="47"/>
      <c r="AI214" s="47"/>
      <c r="AJ214" s="47"/>
      <c r="AK214" s="47"/>
      <c r="AL214" s="47"/>
      <c r="AM214" s="47"/>
      <c r="AN214" s="47"/>
      <c r="AO214" s="47"/>
      <c r="AP214" s="47"/>
      <c r="AQ214" s="47"/>
    </row>
    <row r="215" spans="1:43" x14ac:dyDescent="0.25">
      <c r="A215" s="79"/>
      <c r="B215" s="80"/>
      <c r="C215" s="123"/>
      <c r="D215" s="82"/>
      <c r="E215" s="83"/>
      <c r="F215" s="73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47"/>
      <c r="R215" s="47"/>
      <c r="S215" s="47"/>
      <c r="T215" s="47"/>
      <c r="U215" s="47"/>
      <c r="V215" s="47"/>
      <c r="W215" s="47"/>
      <c r="X215" s="47"/>
      <c r="Y215" s="47"/>
      <c r="Z215" s="47"/>
      <c r="AA215" s="47"/>
      <c r="AB215" s="47"/>
      <c r="AC215" s="47"/>
      <c r="AD215" s="47"/>
      <c r="AE215" s="47"/>
      <c r="AF215" s="47"/>
      <c r="AG215" s="47"/>
      <c r="AH215" s="47"/>
      <c r="AI215" s="47"/>
      <c r="AJ215" s="47"/>
      <c r="AK215" s="47"/>
      <c r="AL215" s="47"/>
      <c r="AM215" s="47"/>
      <c r="AN215" s="47"/>
      <c r="AO215" s="47"/>
      <c r="AP215" s="47"/>
      <c r="AQ215" s="47"/>
    </row>
    <row r="216" spans="1:43" ht="28.5" x14ac:dyDescent="0.25">
      <c r="A216" s="79" t="s">
        <v>83</v>
      </c>
      <c r="B216" s="80" t="s">
        <v>80</v>
      </c>
      <c r="C216" s="123" t="s">
        <v>8</v>
      </c>
      <c r="D216" s="82">
        <v>7</v>
      </c>
      <c r="E216" s="83"/>
      <c r="F216" s="73">
        <f>E216*D216</f>
        <v>0</v>
      </c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  <c r="AA216" s="47"/>
      <c r="AB216" s="47"/>
      <c r="AC216" s="47"/>
      <c r="AD216" s="47"/>
      <c r="AE216" s="47"/>
      <c r="AF216" s="47"/>
      <c r="AG216" s="47"/>
      <c r="AH216" s="47"/>
      <c r="AI216" s="47"/>
      <c r="AJ216" s="47"/>
      <c r="AK216" s="47"/>
      <c r="AL216" s="47"/>
      <c r="AM216" s="47"/>
      <c r="AN216" s="47"/>
      <c r="AO216" s="47"/>
      <c r="AP216" s="47"/>
      <c r="AQ216" s="47"/>
    </row>
    <row r="217" spans="1:43" x14ac:dyDescent="0.25">
      <c r="A217" s="79"/>
      <c r="B217" s="80"/>
      <c r="C217" s="123"/>
      <c r="D217" s="82"/>
      <c r="E217" s="83"/>
      <c r="F217" s="73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  <c r="AA217" s="47"/>
      <c r="AB217" s="47"/>
      <c r="AC217" s="47"/>
      <c r="AD217" s="47"/>
      <c r="AE217" s="47"/>
      <c r="AF217" s="47"/>
      <c r="AG217" s="47"/>
      <c r="AH217" s="47"/>
      <c r="AI217" s="47"/>
      <c r="AJ217" s="47"/>
      <c r="AK217" s="47"/>
      <c r="AL217" s="47"/>
      <c r="AM217" s="47"/>
      <c r="AN217" s="47"/>
      <c r="AO217" s="47"/>
      <c r="AP217" s="47"/>
      <c r="AQ217" s="47"/>
    </row>
    <row r="218" spans="1:43" ht="42.75" x14ac:dyDescent="0.25">
      <c r="A218" s="79" t="s">
        <v>84</v>
      </c>
      <c r="B218" s="80" t="s">
        <v>81</v>
      </c>
      <c r="C218" s="123" t="s">
        <v>8</v>
      </c>
      <c r="D218" s="82">
        <v>4</v>
      </c>
      <c r="E218" s="83"/>
      <c r="F218" s="73">
        <f>E218*D218</f>
        <v>0</v>
      </c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7"/>
      <c r="R218" s="47"/>
      <c r="S218" s="47"/>
      <c r="T218" s="47"/>
      <c r="U218" s="47"/>
      <c r="V218" s="47"/>
      <c r="W218" s="47"/>
      <c r="X218" s="47"/>
      <c r="Y218" s="47"/>
      <c r="Z218" s="47"/>
      <c r="AA218" s="47"/>
      <c r="AB218" s="47"/>
      <c r="AC218" s="47"/>
      <c r="AD218" s="47"/>
      <c r="AE218" s="47"/>
      <c r="AF218" s="47"/>
      <c r="AG218" s="47"/>
      <c r="AH218" s="47"/>
      <c r="AI218" s="47"/>
      <c r="AJ218" s="47"/>
      <c r="AK218" s="47"/>
      <c r="AL218" s="47"/>
      <c r="AM218" s="47"/>
      <c r="AN218" s="47"/>
      <c r="AO218" s="47"/>
      <c r="AP218" s="47"/>
      <c r="AQ218" s="47"/>
    </row>
    <row r="219" spans="1:43" x14ac:dyDescent="0.25">
      <c r="A219" s="79"/>
      <c r="B219" s="80"/>
      <c r="C219" s="123"/>
      <c r="D219" s="82"/>
      <c r="E219" s="83"/>
      <c r="F219" s="73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  <c r="AA219" s="47"/>
      <c r="AB219" s="47"/>
      <c r="AC219" s="47"/>
      <c r="AD219" s="47"/>
      <c r="AE219" s="47"/>
      <c r="AF219" s="47"/>
      <c r="AG219" s="47"/>
      <c r="AH219" s="47"/>
      <c r="AI219" s="47"/>
      <c r="AJ219" s="47"/>
      <c r="AK219" s="47"/>
      <c r="AL219" s="47"/>
      <c r="AM219" s="47"/>
      <c r="AN219" s="47"/>
      <c r="AO219" s="47"/>
      <c r="AP219" s="47"/>
      <c r="AQ219" s="47"/>
    </row>
    <row r="220" spans="1:43" ht="42.75" x14ac:dyDescent="0.25">
      <c r="A220" s="79" t="s">
        <v>85</v>
      </c>
      <c r="B220" s="80" t="s">
        <v>141</v>
      </c>
      <c r="C220" s="123" t="s">
        <v>8</v>
      </c>
      <c r="D220" s="82">
        <v>1</v>
      </c>
      <c r="E220" s="83"/>
      <c r="F220" s="73">
        <f>E220*D220</f>
        <v>0</v>
      </c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  <c r="AA220" s="47"/>
      <c r="AB220" s="47"/>
      <c r="AC220" s="47"/>
      <c r="AD220" s="47"/>
      <c r="AE220" s="47"/>
      <c r="AF220" s="47"/>
      <c r="AG220" s="47"/>
      <c r="AH220" s="47"/>
      <c r="AI220" s="47"/>
      <c r="AJ220" s="47"/>
      <c r="AK220" s="47"/>
      <c r="AL220" s="47"/>
      <c r="AM220" s="47"/>
      <c r="AN220" s="47"/>
      <c r="AO220" s="47"/>
      <c r="AP220" s="47"/>
      <c r="AQ220" s="47"/>
    </row>
    <row r="221" spans="1:43" x14ac:dyDescent="0.25">
      <c r="A221" s="79"/>
      <c r="B221" s="80"/>
      <c r="C221" s="123"/>
      <c r="D221" s="82"/>
      <c r="E221" s="83"/>
      <c r="F221" s="150"/>
      <c r="G221" s="163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47"/>
      <c r="Z221" s="47"/>
      <c r="AA221" s="47"/>
      <c r="AB221" s="47"/>
      <c r="AC221" s="47"/>
      <c r="AD221" s="47"/>
      <c r="AE221" s="47"/>
      <c r="AF221" s="47"/>
      <c r="AG221" s="47"/>
      <c r="AH221" s="47"/>
      <c r="AI221" s="47"/>
      <c r="AJ221" s="47"/>
      <c r="AK221" s="47"/>
      <c r="AL221" s="47"/>
      <c r="AM221" s="47"/>
      <c r="AN221" s="47"/>
      <c r="AO221" s="47"/>
      <c r="AP221" s="47"/>
      <c r="AQ221" s="47"/>
    </row>
    <row r="222" spans="1:43" ht="42.75" x14ac:dyDescent="0.25">
      <c r="A222" s="79" t="s">
        <v>86</v>
      </c>
      <c r="B222" s="80" t="s">
        <v>227</v>
      </c>
      <c r="C222" s="123" t="s">
        <v>8</v>
      </c>
      <c r="D222" s="82">
        <v>6</v>
      </c>
      <c r="E222" s="83"/>
      <c r="F222" s="150">
        <f>E222*D222</f>
        <v>0</v>
      </c>
      <c r="G222" s="163"/>
      <c r="H222" s="47"/>
      <c r="I222" s="47"/>
      <c r="J222" s="47"/>
      <c r="K222" s="47"/>
      <c r="L222" s="47"/>
      <c r="M222" s="47"/>
      <c r="N222" s="47"/>
      <c r="O222" s="47"/>
      <c r="P222" s="47"/>
      <c r="Q222" s="47"/>
      <c r="R222" s="47"/>
      <c r="S222" s="47"/>
      <c r="T222" s="47"/>
      <c r="U222" s="47"/>
      <c r="V222" s="47"/>
      <c r="W222" s="47"/>
      <c r="X222" s="47"/>
      <c r="Y222" s="47"/>
      <c r="Z222" s="47"/>
      <c r="AA222" s="47"/>
      <c r="AB222" s="47"/>
      <c r="AC222" s="47"/>
      <c r="AD222" s="47"/>
      <c r="AE222" s="47"/>
      <c r="AF222" s="47"/>
      <c r="AG222" s="47"/>
      <c r="AH222" s="47"/>
      <c r="AI222" s="47"/>
      <c r="AJ222" s="47"/>
      <c r="AK222" s="47"/>
      <c r="AL222" s="47"/>
      <c r="AM222" s="47"/>
      <c r="AN222" s="47"/>
      <c r="AO222" s="47"/>
      <c r="AP222" s="47"/>
      <c r="AQ222" s="47"/>
    </row>
    <row r="223" spans="1:43" x14ac:dyDescent="0.25">
      <c r="A223" s="79"/>
      <c r="B223" s="80"/>
      <c r="C223" s="123"/>
      <c r="D223" s="82"/>
      <c r="E223" s="83"/>
      <c r="F223" s="150"/>
      <c r="G223" s="163"/>
      <c r="H223" s="47"/>
      <c r="I223" s="47"/>
      <c r="J223" s="47"/>
      <c r="K223" s="47"/>
      <c r="L223" s="47"/>
      <c r="M223" s="47"/>
      <c r="N223" s="47"/>
      <c r="O223" s="47"/>
      <c r="P223" s="47"/>
      <c r="Q223" s="47"/>
      <c r="R223" s="47"/>
      <c r="S223" s="47"/>
      <c r="T223" s="47"/>
      <c r="U223" s="47"/>
      <c r="V223" s="47"/>
      <c r="W223" s="47"/>
      <c r="X223" s="47"/>
      <c r="Y223" s="47"/>
      <c r="Z223" s="47"/>
      <c r="AA223" s="47"/>
      <c r="AB223" s="47"/>
      <c r="AC223" s="47"/>
      <c r="AD223" s="47"/>
      <c r="AE223" s="47"/>
      <c r="AF223" s="47"/>
      <c r="AG223" s="47"/>
      <c r="AH223" s="47"/>
      <c r="AI223" s="47"/>
      <c r="AJ223" s="47"/>
      <c r="AK223" s="47"/>
      <c r="AL223" s="47"/>
      <c r="AM223" s="47"/>
      <c r="AN223" s="47"/>
      <c r="AO223" s="47"/>
      <c r="AP223" s="47"/>
      <c r="AQ223" s="47"/>
    </row>
    <row r="224" spans="1:43" ht="44.25" x14ac:dyDescent="0.25">
      <c r="A224" s="79" t="s">
        <v>87</v>
      </c>
      <c r="B224" s="80" t="s">
        <v>226</v>
      </c>
      <c r="C224" s="123" t="s">
        <v>8</v>
      </c>
      <c r="D224" s="82">
        <v>5</v>
      </c>
      <c r="E224" s="83"/>
      <c r="F224" s="150">
        <f>E224*D224</f>
        <v>0</v>
      </c>
      <c r="G224" s="163"/>
      <c r="H224" s="47"/>
      <c r="I224" s="47"/>
      <c r="J224" s="47"/>
      <c r="K224" s="47"/>
      <c r="L224" s="47"/>
      <c r="M224" s="47"/>
      <c r="N224" s="47"/>
      <c r="O224" s="47"/>
      <c r="P224" s="47"/>
      <c r="Q224" s="47"/>
      <c r="R224" s="47"/>
      <c r="S224" s="47"/>
      <c r="T224" s="47"/>
      <c r="U224" s="47"/>
      <c r="V224" s="47"/>
      <c r="W224" s="47"/>
      <c r="X224" s="47"/>
      <c r="Y224" s="47"/>
      <c r="Z224" s="47"/>
      <c r="AA224" s="47"/>
      <c r="AB224" s="47"/>
      <c r="AC224" s="47"/>
      <c r="AD224" s="47"/>
      <c r="AE224" s="47"/>
      <c r="AF224" s="47"/>
      <c r="AG224" s="47"/>
      <c r="AH224" s="47"/>
      <c r="AI224" s="47"/>
      <c r="AJ224" s="47"/>
      <c r="AK224" s="47"/>
      <c r="AL224" s="47"/>
      <c r="AM224" s="47"/>
      <c r="AN224" s="47"/>
      <c r="AO224" s="47"/>
      <c r="AP224" s="47"/>
      <c r="AQ224" s="47"/>
    </row>
    <row r="225" spans="1:43" x14ac:dyDescent="0.25">
      <c r="A225" s="79"/>
      <c r="B225" s="80"/>
      <c r="C225" s="123"/>
      <c r="D225" s="82"/>
      <c r="E225" s="83"/>
      <c r="F225" s="150"/>
      <c r="G225" s="163"/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  <c r="S225" s="47"/>
      <c r="T225" s="47"/>
      <c r="U225" s="47"/>
      <c r="V225" s="47"/>
      <c r="W225" s="47"/>
      <c r="X225" s="47"/>
      <c r="Y225" s="47"/>
      <c r="Z225" s="47"/>
      <c r="AA225" s="47"/>
      <c r="AB225" s="47"/>
      <c r="AC225" s="47"/>
      <c r="AD225" s="47"/>
      <c r="AE225" s="47"/>
      <c r="AF225" s="47"/>
      <c r="AG225" s="47"/>
      <c r="AH225" s="47"/>
      <c r="AI225" s="47"/>
      <c r="AJ225" s="47"/>
      <c r="AK225" s="47"/>
      <c r="AL225" s="47"/>
      <c r="AM225" s="47"/>
      <c r="AN225" s="47"/>
      <c r="AO225" s="47"/>
      <c r="AP225" s="47"/>
      <c r="AQ225" s="47"/>
    </row>
    <row r="226" spans="1:43" x14ac:dyDescent="0.25">
      <c r="A226" s="79" t="s">
        <v>88</v>
      </c>
      <c r="B226" s="80" t="s">
        <v>142</v>
      </c>
      <c r="C226" s="123" t="s">
        <v>8</v>
      </c>
      <c r="D226" s="82">
        <v>1</v>
      </c>
      <c r="E226" s="83"/>
      <c r="F226" s="150">
        <f>E226*D226</f>
        <v>0</v>
      </c>
      <c r="G226" s="163"/>
      <c r="H226" s="47"/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  <c r="AA226" s="47"/>
      <c r="AB226" s="47"/>
      <c r="AC226" s="47"/>
      <c r="AD226" s="47"/>
      <c r="AE226" s="47"/>
      <c r="AF226" s="47"/>
      <c r="AG226" s="47"/>
      <c r="AH226" s="47"/>
      <c r="AI226" s="47"/>
      <c r="AJ226" s="47"/>
      <c r="AK226" s="47"/>
      <c r="AL226" s="47"/>
      <c r="AM226" s="47"/>
      <c r="AN226" s="47"/>
      <c r="AO226" s="47"/>
      <c r="AP226" s="47"/>
      <c r="AQ226" s="47"/>
    </row>
    <row r="227" spans="1:43" x14ac:dyDescent="0.25">
      <c r="A227" s="79"/>
      <c r="B227" s="80"/>
      <c r="C227" s="80"/>
      <c r="D227" s="80"/>
      <c r="E227" s="80"/>
      <c r="F227" s="162"/>
      <c r="G227" s="164"/>
    </row>
    <row r="228" spans="1:43" ht="28.5" x14ac:dyDescent="0.25">
      <c r="A228" s="79" t="s">
        <v>89</v>
      </c>
      <c r="B228" s="80" t="s">
        <v>39</v>
      </c>
      <c r="C228" s="123">
        <v>0.05</v>
      </c>
      <c r="D228" s="82"/>
      <c r="E228" s="83"/>
      <c r="F228" s="150">
        <f>SUM(F214:F224)*C228</f>
        <v>0</v>
      </c>
      <c r="G228" s="164"/>
    </row>
    <row r="229" spans="1:43" x14ac:dyDescent="0.25">
      <c r="A229" s="79"/>
      <c r="B229" s="80"/>
      <c r="C229" s="123"/>
      <c r="D229" s="82"/>
      <c r="E229" s="83"/>
      <c r="F229" s="73"/>
    </row>
    <row r="230" spans="1:43" ht="15" thickBot="1" x14ac:dyDescent="0.3">
      <c r="A230" s="124" t="s">
        <v>77</v>
      </c>
      <c r="B230" s="125" t="s">
        <v>78</v>
      </c>
      <c r="C230" s="129"/>
      <c r="D230" s="130"/>
      <c r="E230" s="131"/>
      <c r="F230" s="139">
        <f>SUM(F214:F228)</f>
        <v>0</v>
      </c>
    </row>
    <row r="231" spans="1:43" ht="15" thickBot="1" x14ac:dyDescent="0.3">
      <c r="A231" s="79"/>
      <c r="B231" s="80"/>
      <c r="C231" s="123"/>
      <c r="D231" s="82"/>
      <c r="E231" s="83"/>
      <c r="F231" s="73"/>
    </row>
    <row r="232" spans="1:43" x14ac:dyDescent="0.25">
      <c r="A232" s="105" t="s">
        <v>90</v>
      </c>
      <c r="B232" s="106" t="s">
        <v>91</v>
      </c>
      <c r="C232" s="107"/>
      <c r="D232" s="108"/>
      <c r="E232" s="109"/>
      <c r="F232" s="110"/>
    </row>
    <row r="233" spans="1:43" x14ac:dyDescent="0.25">
      <c r="A233" s="79"/>
      <c r="B233" s="80"/>
      <c r="C233" s="123"/>
      <c r="D233" s="82"/>
      <c r="E233" s="83"/>
      <c r="F233" s="73"/>
    </row>
    <row r="234" spans="1:43" ht="57" x14ac:dyDescent="0.25">
      <c r="A234" s="79" t="s">
        <v>92</v>
      </c>
      <c r="B234" s="80" t="s">
        <v>234</v>
      </c>
      <c r="C234" s="80" t="s">
        <v>11</v>
      </c>
      <c r="D234" s="82">
        <v>184</v>
      </c>
      <c r="E234" s="83"/>
      <c r="F234" s="73">
        <f>E234*D234</f>
        <v>0</v>
      </c>
    </row>
    <row r="235" spans="1:43" x14ac:dyDescent="0.25">
      <c r="A235" s="79"/>
      <c r="B235" s="80"/>
      <c r="C235" s="81"/>
      <c r="D235" s="82"/>
      <c r="E235" s="83"/>
      <c r="F235" s="73"/>
    </row>
    <row r="236" spans="1:43" ht="44.25" x14ac:dyDescent="0.25">
      <c r="A236" s="79" t="s">
        <v>93</v>
      </c>
      <c r="B236" s="170" t="s">
        <v>235</v>
      </c>
      <c r="C236" s="80" t="s">
        <v>11</v>
      </c>
      <c r="D236" s="82">
        <v>301</v>
      </c>
      <c r="E236" s="83"/>
      <c r="F236" s="73">
        <f>E236*D236</f>
        <v>0</v>
      </c>
    </row>
    <row r="237" spans="1:43" x14ac:dyDescent="0.25">
      <c r="A237" s="79"/>
      <c r="B237" s="169"/>
      <c r="C237" s="123"/>
      <c r="D237" s="82"/>
      <c r="E237" s="83"/>
      <c r="F237" s="73"/>
    </row>
    <row r="238" spans="1:43" ht="57" x14ac:dyDescent="0.25">
      <c r="A238" s="79" t="s">
        <v>94</v>
      </c>
      <c r="B238" s="80" t="s">
        <v>233</v>
      </c>
      <c r="C238" s="80" t="s">
        <v>11</v>
      </c>
      <c r="D238" s="82">
        <v>532</v>
      </c>
      <c r="E238" s="83"/>
      <c r="F238" s="73">
        <f>E238*D238</f>
        <v>0</v>
      </c>
    </row>
    <row r="239" spans="1:43" x14ac:dyDescent="0.25">
      <c r="A239" s="79"/>
      <c r="B239" s="80"/>
      <c r="C239" s="123"/>
      <c r="D239" s="82"/>
      <c r="E239" s="83"/>
      <c r="F239" s="73"/>
    </row>
    <row r="240" spans="1:43" ht="44.25" x14ac:dyDescent="0.25">
      <c r="A240" s="79" t="s">
        <v>95</v>
      </c>
      <c r="B240" s="80" t="s">
        <v>228</v>
      </c>
      <c r="C240" s="165" t="s">
        <v>11</v>
      </c>
      <c r="D240" s="216">
        <v>546</v>
      </c>
      <c r="E240" s="166"/>
      <c r="F240" s="73">
        <f>E240*D240</f>
        <v>0</v>
      </c>
    </row>
    <row r="241" spans="1:6" x14ac:dyDescent="0.25">
      <c r="A241" s="79"/>
      <c r="B241" s="80"/>
      <c r="C241" s="123"/>
      <c r="D241" s="82"/>
      <c r="E241" s="83"/>
      <c r="F241" s="73"/>
    </row>
    <row r="242" spans="1:6" ht="60" x14ac:dyDescent="0.25">
      <c r="A242" s="79" t="s">
        <v>96</v>
      </c>
      <c r="B242" s="170" t="s">
        <v>229</v>
      </c>
      <c r="C242" s="167" t="s">
        <v>9</v>
      </c>
      <c r="D242" s="180">
        <v>26</v>
      </c>
      <c r="E242" s="168"/>
      <c r="F242" s="73">
        <f>E242*D242</f>
        <v>0</v>
      </c>
    </row>
    <row r="243" spans="1:6" x14ac:dyDescent="0.25">
      <c r="A243" s="79"/>
      <c r="B243" s="80"/>
      <c r="C243" s="123"/>
      <c r="D243" s="82"/>
      <c r="E243" s="83"/>
      <c r="F243" s="73"/>
    </row>
    <row r="244" spans="1:6" ht="60" x14ac:dyDescent="0.25">
      <c r="A244" s="79" t="s">
        <v>97</v>
      </c>
      <c r="B244" s="170" t="s">
        <v>230</v>
      </c>
      <c r="C244" s="167" t="s">
        <v>9</v>
      </c>
      <c r="D244" s="180">
        <v>215</v>
      </c>
      <c r="E244" s="168"/>
      <c r="F244" s="73">
        <f>E244*D244</f>
        <v>0</v>
      </c>
    </row>
    <row r="245" spans="1:6" x14ac:dyDescent="0.25">
      <c r="A245" s="79"/>
      <c r="B245" s="80"/>
      <c r="C245" s="123"/>
      <c r="D245" s="82"/>
      <c r="E245" s="83"/>
      <c r="F245" s="73"/>
    </row>
    <row r="246" spans="1:6" ht="42.75" x14ac:dyDescent="0.25">
      <c r="A246" s="79" t="s">
        <v>98</v>
      </c>
      <c r="B246" s="80" t="s">
        <v>75</v>
      </c>
      <c r="C246" s="123" t="s">
        <v>9</v>
      </c>
      <c r="D246" s="82">
        <v>29</v>
      </c>
      <c r="E246" s="83"/>
      <c r="F246" s="73">
        <f t="shared" ref="F246:F248" si="6">E246*D246</f>
        <v>0</v>
      </c>
    </row>
    <row r="247" spans="1:6" x14ac:dyDescent="0.25">
      <c r="A247" s="79"/>
      <c r="B247" s="80"/>
      <c r="C247" s="123"/>
      <c r="D247" s="82"/>
      <c r="E247" s="83"/>
      <c r="F247" s="73"/>
    </row>
    <row r="248" spans="1:6" ht="58.5" x14ac:dyDescent="0.25">
      <c r="A248" s="79" t="s">
        <v>231</v>
      </c>
      <c r="B248" s="170" t="s">
        <v>236</v>
      </c>
      <c r="C248" s="123" t="s">
        <v>9</v>
      </c>
      <c r="D248" s="180">
        <v>14</v>
      </c>
      <c r="E248" s="168"/>
      <c r="F248" s="73">
        <f t="shared" si="6"/>
        <v>0</v>
      </c>
    </row>
    <row r="249" spans="1:6" x14ac:dyDescent="0.25">
      <c r="A249" s="79"/>
      <c r="B249" s="170"/>
      <c r="C249" s="123"/>
      <c r="D249" s="180"/>
      <c r="E249" s="168"/>
      <c r="F249" s="73"/>
    </row>
    <row r="250" spans="1:6" ht="42.75" x14ac:dyDescent="0.25">
      <c r="A250" s="79" t="s">
        <v>238</v>
      </c>
      <c r="B250" s="170" t="s">
        <v>250</v>
      </c>
      <c r="C250" s="123" t="s">
        <v>9</v>
      </c>
      <c r="D250" s="180">
        <v>32</v>
      </c>
      <c r="E250" s="168"/>
      <c r="F250" s="73">
        <f t="shared" ref="F250" si="7">E250*D250</f>
        <v>0</v>
      </c>
    </row>
    <row r="251" spans="1:6" x14ac:dyDescent="0.25">
      <c r="A251" s="79"/>
      <c r="B251" s="170"/>
      <c r="C251" s="123"/>
      <c r="D251" s="180"/>
      <c r="E251" s="168"/>
      <c r="F251" s="73"/>
    </row>
    <row r="252" spans="1:6" ht="42.75" x14ac:dyDescent="0.25">
      <c r="A252" s="79" t="s">
        <v>248</v>
      </c>
      <c r="B252" s="170" t="s">
        <v>251</v>
      </c>
      <c r="C252" s="123" t="s">
        <v>9</v>
      </c>
      <c r="D252" s="180">
        <v>34</v>
      </c>
      <c r="E252" s="168"/>
      <c r="F252" s="73">
        <f t="shared" ref="F252" si="8">E252*D252</f>
        <v>0</v>
      </c>
    </row>
    <row r="253" spans="1:6" x14ac:dyDescent="0.25">
      <c r="A253" s="79"/>
      <c r="B253" s="170"/>
      <c r="C253" s="123"/>
      <c r="D253" s="180"/>
      <c r="E253" s="168"/>
      <c r="F253" s="73"/>
    </row>
    <row r="254" spans="1:6" ht="28.5" x14ac:dyDescent="0.25">
      <c r="A254" s="79" t="s">
        <v>249</v>
      </c>
      <c r="B254" s="80" t="s">
        <v>39</v>
      </c>
      <c r="C254" s="123">
        <v>0.05</v>
      </c>
      <c r="D254" s="82"/>
      <c r="E254" s="83"/>
      <c r="F254" s="73">
        <f>SUM(F234:F253)*C254</f>
        <v>0</v>
      </c>
    </row>
    <row r="255" spans="1:6" x14ac:dyDescent="0.25">
      <c r="A255" s="79"/>
      <c r="B255" s="80"/>
      <c r="C255" s="123"/>
      <c r="D255" s="82"/>
      <c r="E255" s="83"/>
      <c r="F255" s="73"/>
    </row>
    <row r="256" spans="1:6" ht="15" thickBot="1" x14ac:dyDescent="0.3">
      <c r="A256" s="124" t="s">
        <v>77</v>
      </c>
      <c r="B256" s="125" t="s">
        <v>91</v>
      </c>
      <c r="C256" s="129"/>
      <c r="D256" s="130"/>
      <c r="E256" s="131"/>
      <c r="F256" s="139">
        <f>SUM(F232:F254)</f>
        <v>0</v>
      </c>
    </row>
    <row r="257" spans="1:6" ht="15" thickBot="1" x14ac:dyDescent="0.3"/>
    <row r="258" spans="1:6" ht="18" thickBot="1" x14ac:dyDescent="0.3">
      <c r="A258" s="99" t="s">
        <v>24</v>
      </c>
      <c r="B258" s="100" t="s">
        <v>76</v>
      </c>
      <c r="C258" s="65"/>
      <c r="D258" s="66"/>
      <c r="E258" s="67"/>
      <c r="F258" s="117">
        <f>F256+F230</f>
        <v>0</v>
      </c>
    </row>
  </sheetData>
  <autoFilter ref="A9:F258" xr:uid="{00000000-0009-0000-0000-000002000000}"/>
  <mergeCells count="3">
    <mergeCell ref="A1:F2"/>
    <mergeCell ref="A3:B3"/>
    <mergeCell ref="A4:F4"/>
  </mergeCells>
  <phoneticPr fontId="35" type="noConversion"/>
  <pageMargins left="0.70866141732283472" right="0.70866141732283472" top="0.74803149606299213" bottom="0.74803149606299213" header="0.31496062992125984" footer="0.31496062992125984"/>
  <pageSetup paperSize="9" scale="67" firstPageNumber="3" fitToHeight="0" orientation="portrait" useFirstPageNumber="1" r:id="rId1"/>
  <headerFooter>
    <oddFooter>&amp;CPrometne površine
&amp;P/&amp;N</oddFooter>
  </headerFooter>
  <rowBreaks count="4" manualBreakCount="4">
    <brk id="59" max="5" man="1"/>
    <brk id="105" max="5" man="1"/>
    <brk id="151" max="5" man="1"/>
    <brk id="209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F74"/>
  <sheetViews>
    <sheetView view="pageBreakPreview" topLeftCell="A67" zoomScale="115" zoomScaleNormal="130" zoomScaleSheetLayoutView="115" workbookViewId="0">
      <selection activeCell="E6" sqref="E6:E74"/>
    </sheetView>
  </sheetViews>
  <sheetFormatPr defaultRowHeight="15" x14ac:dyDescent="0.25"/>
  <cols>
    <col min="1" max="1" width="5.7109375" customWidth="1"/>
    <col min="2" max="2" width="40.5703125" customWidth="1"/>
    <col min="3" max="3" width="6" bestFit="1" customWidth="1"/>
    <col min="6" max="6" width="14.5703125" customWidth="1"/>
  </cols>
  <sheetData>
    <row r="1" spans="1:6" ht="15.75" thickBot="1" x14ac:dyDescent="0.3">
      <c r="A1" s="255"/>
      <c r="B1" s="256"/>
      <c r="C1" s="185"/>
      <c r="D1" s="186"/>
      <c r="E1" s="187"/>
      <c r="F1" s="46"/>
    </row>
    <row r="2" spans="1:6" ht="18" thickBot="1" x14ac:dyDescent="0.3">
      <c r="A2" s="252" t="s">
        <v>261</v>
      </c>
      <c r="B2" s="257"/>
      <c r="C2" s="257"/>
      <c r="D2" s="257"/>
      <c r="E2" s="257"/>
      <c r="F2" s="258"/>
    </row>
    <row r="3" spans="1:6" x14ac:dyDescent="0.25">
      <c r="A3" s="188"/>
      <c r="B3" s="189"/>
      <c r="C3" s="190"/>
      <c r="D3" s="190"/>
      <c r="E3" s="191"/>
      <c r="F3" s="191"/>
    </row>
    <row r="4" spans="1:6" ht="42.75" x14ac:dyDescent="0.25">
      <c r="A4" s="192" t="s">
        <v>0</v>
      </c>
      <c r="B4" s="54" t="s">
        <v>1</v>
      </c>
      <c r="C4" s="55" t="s">
        <v>3</v>
      </c>
      <c r="D4" s="56" t="s">
        <v>7</v>
      </c>
      <c r="E4" s="57" t="s">
        <v>4</v>
      </c>
      <c r="F4" s="57" t="s">
        <v>5</v>
      </c>
    </row>
    <row r="5" spans="1:6" x14ac:dyDescent="0.25">
      <c r="A5" s="79"/>
      <c r="B5" s="195"/>
      <c r="C5" s="196"/>
      <c r="D5" s="197"/>
      <c r="E5" s="198"/>
      <c r="F5" s="73"/>
    </row>
    <row r="6" spans="1:6" ht="85.5" x14ac:dyDescent="0.25">
      <c r="A6" s="147" t="s">
        <v>20</v>
      </c>
      <c r="B6" s="195" t="s">
        <v>262</v>
      </c>
      <c r="C6" s="196" t="s">
        <v>11</v>
      </c>
      <c r="D6" s="197">
        <v>382.2</v>
      </c>
      <c r="E6" s="198"/>
      <c r="F6" s="73">
        <f>E6*D6</f>
        <v>0</v>
      </c>
    </row>
    <row r="7" spans="1:6" x14ac:dyDescent="0.25">
      <c r="A7" s="147"/>
      <c r="B7" s="195"/>
      <c r="C7" s="196"/>
      <c r="D7" s="197"/>
      <c r="E7" s="198"/>
      <c r="F7" s="73"/>
    </row>
    <row r="8" spans="1:6" ht="57" x14ac:dyDescent="0.25">
      <c r="A8" s="147" t="s">
        <v>317</v>
      </c>
      <c r="B8" s="195" t="s">
        <v>263</v>
      </c>
      <c r="C8" s="196" t="s">
        <v>264</v>
      </c>
      <c r="D8" s="197">
        <v>17</v>
      </c>
      <c r="E8" s="198"/>
      <c r="F8" s="73">
        <f t="shared" ref="F8:F60" si="0">E8*D8</f>
        <v>0</v>
      </c>
    </row>
    <row r="9" spans="1:6" x14ac:dyDescent="0.25">
      <c r="A9" s="79"/>
      <c r="B9" s="195"/>
      <c r="C9" s="196"/>
      <c r="D9" s="197"/>
      <c r="E9" s="198"/>
      <c r="F9" s="73"/>
    </row>
    <row r="10" spans="1:6" ht="57" x14ac:dyDescent="0.25">
      <c r="A10" s="147" t="s">
        <v>21</v>
      </c>
      <c r="B10" s="195" t="s">
        <v>265</v>
      </c>
      <c r="C10" s="196" t="s">
        <v>11</v>
      </c>
      <c r="D10" s="197">
        <v>382.2</v>
      </c>
      <c r="E10" s="198"/>
      <c r="F10" s="73">
        <f t="shared" si="0"/>
        <v>0</v>
      </c>
    </row>
    <row r="11" spans="1:6" x14ac:dyDescent="0.25">
      <c r="A11" s="147"/>
      <c r="B11" s="195"/>
      <c r="C11" s="196"/>
      <c r="D11" s="197"/>
      <c r="E11" s="198"/>
      <c r="F11" s="73"/>
    </row>
    <row r="12" spans="1:6" ht="99.75" x14ac:dyDescent="0.25">
      <c r="A12" s="147" t="s">
        <v>22</v>
      </c>
      <c r="B12" s="195" t="s">
        <v>266</v>
      </c>
      <c r="C12" s="196" t="s">
        <v>11</v>
      </c>
      <c r="D12" s="197">
        <v>382.2</v>
      </c>
      <c r="E12" s="198"/>
      <c r="F12" s="73">
        <f t="shared" si="0"/>
        <v>0</v>
      </c>
    </row>
    <row r="13" spans="1:6" x14ac:dyDescent="0.25">
      <c r="A13" s="79"/>
      <c r="B13" s="195"/>
      <c r="C13" s="196"/>
      <c r="D13" s="197"/>
      <c r="E13" s="198"/>
      <c r="F13" s="73"/>
    </row>
    <row r="14" spans="1:6" ht="71.25" x14ac:dyDescent="0.25">
      <c r="A14" s="147" t="s">
        <v>24</v>
      </c>
      <c r="B14" s="199" t="s">
        <v>267</v>
      </c>
      <c r="C14" s="200" t="s">
        <v>9</v>
      </c>
      <c r="D14" s="82">
        <v>1930.5</v>
      </c>
      <c r="E14" s="201"/>
      <c r="F14" s="149">
        <f t="shared" ref="F14" si="1">E14*D14</f>
        <v>0</v>
      </c>
    </row>
    <row r="15" spans="1:6" x14ac:dyDescent="0.25">
      <c r="A15" s="147"/>
      <c r="B15" s="195"/>
      <c r="C15" s="196"/>
      <c r="D15" s="197"/>
      <c r="E15" s="198"/>
      <c r="F15" s="73"/>
    </row>
    <row r="16" spans="1:6" ht="71.25" x14ac:dyDescent="0.25">
      <c r="A16" s="147" t="s">
        <v>210</v>
      </c>
      <c r="B16" s="195" t="s">
        <v>268</v>
      </c>
      <c r="C16" s="196" t="s">
        <v>10</v>
      </c>
      <c r="D16" s="197">
        <v>1240.9000000000001</v>
      </c>
      <c r="E16" s="198"/>
      <c r="F16" s="73">
        <f t="shared" si="0"/>
        <v>0</v>
      </c>
    </row>
    <row r="17" spans="1:6" x14ac:dyDescent="0.25">
      <c r="A17" s="79"/>
      <c r="B17" s="195"/>
      <c r="C17" s="196"/>
      <c r="D17" s="197"/>
      <c r="E17" s="198"/>
      <c r="F17" s="73"/>
    </row>
    <row r="18" spans="1:6" ht="57" x14ac:dyDescent="0.25">
      <c r="A18" s="147" t="s">
        <v>318</v>
      </c>
      <c r="B18" s="195" t="s">
        <v>269</v>
      </c>
      <c r="C18" s="196" t="s">
        <v>10</v>
      </c>
      <c r="D18" s="197">
        <v>137.9</v>
      </c>
      <c r="E18" s="198"/>
      <c r="F18" s="73">
        <f t="shared" si="0"/>
        <v>0</v>
      </c>
    </row>
    <row r="19" spans="1:6" x14ac:dyDescent="0.25">
      <c r="A19" s="147"/>
      <c r="B19" s="195"/>
      <c r="C19" s="196"/>
      <c r="D19" s="197"/>
      <c r="E19" s="198"/>
      <c r="F19" s="73"/>
    </row>
    <row r="20" spans="1:6" ht="28.5" x14ac:dyDescent="0.25">
      <c r="A20" s="147" t="s">
        <v>319</v>
      </c>
      <c r="B20" s="195" t="s">
        <v>270</v>
      </c>
      <c r="C20" s="196" t="s">
        <v>9</v>
      </c>
      <c r="D20" s="197">
        <v>540.9</v>
      </c>
      <c r="E20" s="198"/>
      <c r="F20" s="73">
        <f t="shared" si="0"/>
        <v>0</v>
      </c>
    </row>
    <row r="21" spans="1:6" x14ac:dyDescent="0.25">
      <c r="A21" s="79"/>
      <c r="B21" s="195"/>
      <c r="C21" s="196"/>
      <c r="D21" s="197"/>
      <c r="E21" s="198"/>
      <c r="F21" s="73"/>
    </row>
    <row r="22" spans="1:6" ht="71.25" x14ac:dyDescent="0.25">
      <c r="A22" s="147" t="s">
        <v>320</v>
      </c>
      <c r="B22" s="195" t="s">
        <v>271</v>
      </c>
      <c r="C22" s="196" t="s">
        <v>10</v>
      </c>
      <c r="D22" s="197">
        <v>162.30000000000001</v>
      </c>
      <c r="E22" s="198"/>
      <c r="F22" s="73">
        <f>E22*D22</f>
        <v>0</v>
      </c>
    </row>
    <row r="23" spans="1:6" x14ac:dyDescent="0.25">
      <c r="A23" s="147"/>
      <c r="B23" s="195"/>
      <c r="C23" s="196"/>
      <c r="D23" s="197"/>
      <c r="E23" s="198"/>
      <c r="F23" s="73"/>
    </row>
    <row r="24" spans="1:6" ht="99.75" x14ac:dyDescent="0.25">
      <c r="A24" s="147" t="s">
        <v>321</v>
      </c>
      <c r="B24" s="195" t="s">
        <v>272</v>
      </c>
      <c r="C24" s="196" t="s">
        <v>10</v>
      </c>
      <c r="D24" s="197">
        <v>80.400000000000006</v>
      </c>
      <c r="E24" s="198"/>
      <c r="F24" s="73">
        <f t="shared" si="0"/>
        <v>0</v>
      </c>
    </row>
    <row r="25" spans="1:6" x14ac:dyDescent="0.25">
      <c r="A25" s="79"/>
      <c r="B25" s="195"/>
      <c r="C25" s="196"/>
      <c r="D25" s="197"/>
      <c r="E25" s="198"/>
      <c r="F25" s="73"/>
    </row>
    <row r="26" spans="1:6" ht="85.5" x14ac:dyDescent="0.25">
      <c r="A26" s="147" t="s">
        <v>322</v>
      </c>
      <c r="B26" s="195" t="s">
        <v>273</v>
      </c>
      <c r="C26" s="196" t="s">
        <v>10</v>
      </c>
      <c r="D26" s="197">
        <v>396.3</v>
      </c>
      <c r="E26" s="198"/>
      <c r="F26" s="73">
        <f t="shared" si="0"/>
        <v>0</v>
      </c>
    </row>
    <row r="27" spans="1:6" x14ac:dyDescent="0.25">
      <c r="A27" s="147"/>
      <c r="B27" s="195"/>
      <c r="C27" s="196"/>
      <c r="D27" s="197"/>
      <c r="E27" s="198"/>
      <c r="F27" s="73"/>
    </row>
    <row r="28" spans="1:6" ht="71.25" x14ac:dyDescent="0.25">
      <c r="A28" s="147" t="s">
        <v>323</v>
      </c>
      <c r="B28" s="195" t="s">
        <v>274</v>
      </c>
      <c r="C28" s="196" t="s">
        <v>9</v>
      </c>
      <c r="D28" s="197">
        <v>1375.9</v>
      </c>
      <c r="E28" s="198"/>
      <c r="F28" s="73">
        <f t="shared" si="0"/>
        <v>0</v>
      </c>
    </row>
    <row r="29" spans="1:6" x14ac:dyDescent="0.25">
      <c r="A29" s="79"/>
      <c r="B29" s="195"/>
      <c r="C29" s="196"/>
      <c r="D29" s="197"/>
      <c r="E29" s="198"/>
      <c r="F29" s="73"/>
    </row>
    <row r="30" spans="1:6" ht="85.5" x14ac:dyDescent="0.25">
      <c r="A30" s="147" t="s">
        <v>324</v>
      </c>
      <c r="B30" s="195" t="s">
        <v>275</v>
      </c>
      <c r="C30" s="196" t="s">
        <v>10</v>
      </c>
      <c r="D30" s="197">
        <v>304.89999999999998</v>
      </c>
      <c r="E30" s="198"/>
      <c r="F30" s="73">
        <f t="shared" ref="F30" si="2">E30*D30</f>
        <v>0</v>
      </c>
    </row>
    <row r="31" spans="1:6" x14ac:dyDescent="0.25">
      <c r="A31" s="147"/>
      <c r="B31" s="195"/>
      <c r="C31" s="196"/>
      <c r="D31" s="197"/>
      <c r="E31" s="198"/>
      <c r="F31" s="73"/>
    </row>
    <row r="32" spans="1:6" ht="228" x14ac:dyDescent="0.25">
      <c r="A32" s="147" t="s">
        <v>325</v>
      </c>
      <c r="B32" s="195" t="s">
        <v>276</v>
      </c>
      <c r="C32" s="196" t="s">
        <v>11</v>
      </c>
      <c r="D32" s="197">
        <v>18.100000000000001</v>
      </c>
      <c r="E32" s="198"/>
      <c r="F32" s="73">
        <f t="shared" si="0"/>
        <v>0</v>
      </c>
    </row>
    <row r="33" spans="1:6" x14ac:dyDescent="0.25">
      <c r="A33" s="79"/>
      <c r="B33" s="195"/>
      <c r="C33" s="196"/>
      <c r="D33" s="197"/>
      <c r="E33" s="198"/>
      <c r="F33" s="73"/>
    </row>
    <row r="34" spans="1:6" ht="228" x14ac:dyDescent="0.25">
      <c r="A34" s="147" t="s">
        <v>326</v>
      </c>
      <c r="B34" s="195" t="s">
        <v>277</v>
      </c>
      <c r="C34" s="196" t="s">
        <v>11</v>
      </c>
      <c r="D34" s="197">
        <v>237.9</v>
      </c>
      <c r="E34" s="198"/>
      <c r="F34" s="73">
        <f t="shared" ref="F34" si="3">E34*D34</f>
        <v>0</v>
      </c>
    </row>
    <row r="35" spans="1:6" x14ac:dyDescent="0.25">
      <c r="A35" s="147"/>
      <c r="B35" s="195"/>
      <c r="C35" s="196"/>
      <c r="D35" s="197"/>
      <c r="E35" s="198"/>
      <c r="F35" s="73"/>
    </row>
    <row r="36" spans="1:6" ht="228" x14ac:dyDescent="0.25">
      <c r="A36" s="147" t="s">
        <v>327</v>
      </c>
      <c r="B36" s="195" t="s">
        <v>278</v>
      </c>
      <c r="C36" s="196" t="s">
        <v>11</v>
      </c>
      <c r="D36" s="197">
        <v>97.92</v>
      </c>
      <c r="E36" s="198"/>
      <c r="F36" s="73">
        <f t="shared" ref="F36" si="4">E36*D36</f>
        <v>0</v>
      </c>
    </row>
    <row r="37" spans="1:6" x14ac:dyDescent="0.25">
      <c r="A37" s="79"/>
      <c r="B37" s="195"/>
      <c r="C37" s="196"/>
      <c r="D37" s="197"/>
      <c r="E37" s="198"/>
      <c r="F37" s="73"/>
    </row>
    <row r="38" spans="1:6" ht="242.25" x14ac:dyDescent="0.25">
      <c r="A38" s="147" t="s">
        <v>328</v>
      </c>
      <c r="B38" s="195" t="s">
        <v>279</v>
      </c>
      <c r="C38" s="196" t="s">
        <v>11</v>
      </c>
      <c r="D38" s="197">
        <v>29.28</v>
      </c>
      <c r="E38" s="198"/>
      <c r="F38" s="73">
        <f t="shared" ref="F38" si="5">E38*D38</f>
        <v>0</v>
      </c>
    </row>
    <row r="39" spans="1:6" x14ac:dyDescent="0.25">
      <c r="A39" s="147"/>
      <c r="B39" s="195"/>
      <c r="C39" s="196"/>
      <c r="D39" s="197"/>
      <c r="E39" s="198"/>
      <c r="F39" s="73"/>
    </row>
    <row r="40" spans="1:6" ht="99.75" x14ac:dyDescent="0.25">
      <c r="A40" s="147" t="s">
        <v>329</v>
      </c>
      <c r="B40" s="195" t="s">
        <v>280</v>
      </c>
      <c r="C40" s="196" t="s">
        <v>11</v>
      </c>
      <c r="D40" s="197">
        <v>17</v>
      </c>
      <c r="E40" s="198"/>
      <c r="F40" s="73">
        <f t="shared" ref="F40" si="6">E40*D40</f>
        <v>0</v>
      </c>
    </row>
    <row r="41" spans="1:6" x14ac:dyDescent="0.25">
      <c r="A41" s="79"/>
      <c r="B41" s="195"/>
      <c r="C41" s="196"/>
      <c r="D41" s="197"/>
      <c r="E41" s="198"/>
      <c r="F41" s="73"/>
    </row>
    <row r="42" spans="1:6" ht="99.75" x14ac:dyDescent="0.25">
      <c r="A42" s="147" t="s">
        <v>330</v>
      </c>
      <c r="B42" s="195" t="s">
        <v>281</v>
      </c>
      <c r="C42" s="196" t="s">
        <v>8</v>
      </c>
      <c r="D42" s="197">
        <v>4</v>
      </c>
      <c r="E42" s="198"/>
      <c r="F42" s="73">
        <f t="shared" si="0"/>
        <v>0</v>
      </c>
    </row>
    <row r="43" spans="1:6" x14ac:dyDescent="0.25">
      <c r="A43" s="147"/>
      <c r="B43" s="195"/>
      <c r="C43" s="196"/>
      <c r="D43" s="197"/>
      <c r="E43" s="198"/>
      <c r="F43" s="73"/>
    </row>
    <row r="44" spans="1:6" ht="99.75" x14ac:dyDescent="0.25">
      <c r="A44" s="147" t="s">
        <v>331</v>
      </c>
      <c r="B44" s="195" t="s">
        <v>282</v>
      </c>
      <c r="C44" s="196" t="s">
        <v>8</v>
      </c>
      <c r="D44" s="197">
        <v>9</v>
      </c>
      <c r="E44" s="198"/>
      <c r="F44" s="73">
        <f t="shared" ref="F44" si="7">E44*D44</f>
        <v>0</v>
      </c>
    </row>
    <row r="45" spans="1:6" x14ac:dyDescent="0.25">
      <c r="A45" s="79"/>
      <c r="B45" s="195"/>
      <c r="C45" s="196"/>
      <c r="D45" s="197"/>
      <c r="E45" s="198"/>
      <c r="F45" s="73"/>
    </row>
    <row r="46" spans="1:6" ht="99.75" x14ac:dyDescent="0.25">
      <c r="A46" s="147" t="s">
        <v>332</v>
      </c>
      <c r="B46" s="195" t="s">
        <v>283</v>
      </c>
      <c r="C46" s="196" t="s">
        <v>8</v>
      </c>
      <c r="D46" s="197">
        <v>2</v>
      </c>
      <c r="E46" s="198"/>
      <c r="F46" s="73">
        <f t="shared" ref="F46" si="8">E46*D46</f>
        <v>0</v>
      </c>
    </row>
    <row r="47" spans="1:6" x14ac:dyDescent="0.25">
      <c r="A47" s="147"/>
      <c r="B47" s="195"/>
      <c r="C47" s="196"/>
      <c r="D47" s="197"/>
      <c r="E47" s="198"/>
      <c r="F47" s="73"/>
    </row>
    <row r="48" spans="1:6" ht="156.75" x14ac:dyDescent="0.25">
      <c r="A48" s="147" t="s">
        <v>333</v>
      </c>
      <c r="B48" s="195" t="s">
        <v>284</v>
      </c>
      <c r="C48" s="196" t="s">
        <v>8</v>
      </c>
      <c r="D48" s="197">
        <v>13</v>
      </c>
      <c r="E48" s="198"/>
      <c r="F48" s="73">
        <f t="shared" si="0"/>
        <v>0</v>
      </c>
    </row>
    <row r="49" spans="1:6" x14ac:dyDescent="0.25">
      <c r="A49" s="79"/>
      <c r="B49" s="195"/>
      <c r="C49" s="196"/>
      <c r="D49" s="197"/>
      <c r="E49" s="198"/>
      <c r="F49" s="73"/>
    </row>
    <row r="50" spans="1:6" ht="156.75" x14ac:dyDescent="0.25">
      <c r="A50" s="147" t="s">
        <v>334</v>
      </c>
      <c r="B50" s="199" t="s">
        <v>285</v>
      </c>
      <c r="C50" s="200" t="s">
        <v>8</v>
      </c>
      <c r="D50" s="82">
        <v>1</v>
      </c>
      <c r="E50" s="201"/>
      <c r="F50" s="149">
        <f t="shared" ref="F50" si="9">E50*D50</f>
        <v>0</v>
      </c>
    </row>
    <row r="51" spans="1:6" x14ac:dyDescent="0.25">
      <c r="A51" s="147"/>
      <c r="B51" s="195"/>
      <c r="C51" s="196"/>
      <c r="D51" s="197"/>
      <c r="E51" s="198"/>
      <c r="F51" s="73"/>
    </row>
    <row r="52" spans="1:6" ht="99.75" x14ac:dyDescent="0.25">
      <c r="A52" s="147" t="s">
        <v>335</v>
      </c>
      <c r="B52" s="195" t="s">
        <v>286</v>
      </c>
      <c r="C52" s="196" t="s">
        <v>8</v>
      </c>
      <c r="D52" s="197">
        <v>3</v>
      </c>
      <c r="E52" s="198"/>
      <c r="F52" s="73">
        <f t="shared" ref="F52" si="10">E52*D52</f>
        <v>0</v>
      </c>
    </row>
    <row r="53" spans="1:6" x14ac:dyDescent="0.25">
      <c r="A53" s="79"/>
      <c r="B53" s="195"/>
      <c r="C53" s="196"/>
      <c r="D53" s="197"/>
      <c r="E53" s="198"/>
      <c r="F53" s="73"/>
    </row>
    <row r="54" spans="1:6" ht="114" x14ac:dyDescent="0.25">
      <c r="A54" s="147" t="s">
        <v>336</v>
      </c>
      <c r="B54" s="195" t="s">
        <v>346</v>
      </c>
      <c r="C54" s="196" t="s">
        <v>8</v>
      </c>
      <c r="D54" s="197">
        <v>1</v>
      </c>
      <c r="E54" s="198"/>
      <c r="F54" s="73">
        <f>E54*D54</f>
        <v>0</v>
      </c>
    </row>
    <row r="55" spans="1:6" x14ac:dyDescent="0.25">
      <c r="A55" s="147"/>
      <c r="B55" s="195"/>
      <c r="C55" s="196"/>
      <c r="D55" s="197"/>
      <c r="E55" s="198"/>
      <c r="F55" s="73"/>
    </row>
    <row r="56" spans="1:6" ht="28.5" x14ac:dyDescent="0.25">
      <c r="A56" s="147" t="s">
        <v>337</v>
      </c>
      <c r="B56" s="195" t="s">
        <v>287</v>
      </c>
      <c r="C56" s="196" t="s">
        <v>11</v>
      </c>
      <c r="D56" s="197">
        <v>382.2</v>
      </c>
      <c r="E56" s="198"/>
      <c r="F56" s="73">
        <f t="shared" si="0"/>
        <v>0</v>
      </c>
    </row>
    <row r="57" spans="1:6" x14ac:dyDescent="0.25">
      <c r="A57" s="79"/>
      <c r="B57" s="195"/>
      <c r="C57" s="196"/>
      <c r="D57" s="197"/>
      <c r="E57" s="198"/>
      <c r="F57" s="73"/>
    </row>
    <row r="58" spans="1:6" ht="42.75" x14ac:dyDescent="0.25">
      <c r="A58" s="147" t="s">
        <v>338</v>
      </c>
      <c r="B58" s="195" t="s">
        <v>288</v>
      </c>
      <c r="C58" s="196" t="s">
        <v>11</v>
      </c>
      <c r="D58" s="197">
        <v>382.2</v>
      </c>
      <c r="E58" s="198"/>
      <c r="F58" s="73">
        <f t="shared" si="0"/>
        <v>0</v>
      </c>
    </row>
    <row r="59" spans="1:6" x14ac:dyDescent="0.25">
      <c r="A59" s="147"/>
      <c r="B59" s="195"/>
      <c r="C59" s="196"/>
      <c r="D59" s="197"/>
      <c r="E59" s="198"/>
      <c r="F59" s="73"/>
    </row>
    <row r="60" spans="1:6" ht="71.25" x14ac:dyDescent="0.25">
      <c r="A60" s="147" t="s">
        <v>339</v>
      </c>
      <c r="B60" s="195" t="s">
        <v>289</v>
      </c>
      <c r="C60" s="196" t="s">
        <v>11</v>
      </c>
      <c r="D60" s="197">
        <v>382.2</v>
      </c>
      <c r="E60" s="198"/>
      <c r="F60" s="73">
        <f t="shared" si="0"/>
        <v>0</v>
      </c>
    </row>
    <row r="61" spans="1:6" x14ac:dyDescent="0.25">
      <c r="A61" s="79"/>
      <c r="B61" s="195"/>
      <c r="C61" s="196"/>
      <c r="D61" s="197"/>
      <c r="E61" s="198"/>
      <c r="F61" s="73"/>
    </row>
    <row r="62" spans="1:6" ht="28.5" x14ac:dyDescent="0.25">
      <c r="A62" s="147" t="s">
        <v>340</v>
      </c>
      <c r="B62" s="195" t="s">
        <v>290</v>
      </c>
      <c r="C62" s="196" t="s">
        <v>8</v>
      </c>
      <c r="D62" s="197">
        <v>3</v>
      </c>
      <c r="E62" s="198"/>
      <c r="F62" s="73">
        <f t="shared" ref="F62" si="11">E62*D62</f>
        <v>0</v>
      </c>
    </row>
    <row r="63" spans="1:6" x14ac:dyDescent="0.25">
      <c r="A63" s="147"/>
      <c r="B63" s="195"/>
      <c r="C63" s="196"/>
      <c r="D63" s="197"/>
      <c r="E63" s="198"/>
      <c r="F63" s="73"/>
    </row>
    <row r="64" spans="1:6" ht="28.5" x14ac:dyDescent="0.25">
      <c r="A64" s="147" t="s">
        <v>341</v>
      </c>
      <c r="B64" s="195" t="s">
        <v>291</v>
      </c>
      <c r="C64" s="196" t="s">
        <v>8</v>
      </c>
      <c r="D64" s="197">
        <v>6</v>
      </c>
      <c r="E64" s="198"/>
      <c r="F64" s="73">
        <f t="shared" ref="F64" si="12">E64*D64</f>
        <v>0</v>
      </c>
    </row>
    <row r="65" spans="1:6" x14ac:dyDescent="0.25">
      <c r="A65" s="79"/>
      <c r="B65" s="195"/>
      <c r="C65" s="196"/>
      <c r="D65" s="197"/>
      <c r="E65" s="198"/>
      <c r="F65" s="73"/>
    </row>
    <row r="66" spans="1:6" ht="28.5" x14ac:dyDescent="0.25">
      <c r="A66" s="147" t="s">
        <v>342</v>
      </c>
      <c r="B66" s="195" t="s">
        <v>292</v>
      </c>
      <c r="C66" s="196" t="s">
        <v>8</v>
      </c>
      <c r="D66" s="197">
        <v>1</v>
      </c>
      <c r="E66" s="198"/>
      <c r="F66" s="73">
        <f t="shared" ref="F66" si="13">E66*D66</f>
        <v>0</v>
      </c>
    </row>
    <row r="67" spans="1:6" x14ac:dyDescent="0.25">
      <c r="A67" s="147"/>
      <c r="B67" s="195"/>
      <c r="C67" s="196"/>
      <c r="D67" s="197"/>
      <c r="E67" s="198"/>
      <c r="F67" s="73"/>
    </row>
    <row r="68" spans="1:6" ht="28.5" x14ac:dyDescent="0.25">
      <c r="A68" s="147" t="s">
        <v>343</v>
      </c>
      <c r="B68" s="195" t="s">
        <v>293</v>
      </c>
      <c r="C68" s="196" t="s">
        <v>8</v>
      </c>
      <c r="D68" s="197">
        <v>1</v>
      </c>
      <c r="E68" s="198"/>
      <c r="F68" s="73">
        <f t="shared" ref="F68" si="14">E68*D68</f>
        <v>0</v>
      </c>
    </row>
    <row r="69" spans="1:6" x14ac:dyDescent="0.25">
      <c r="A69" s="79"/>
      <c r="B69" s="195"/>
      <c r="C69" s="196"/>
      <c r="D69" s="197"/>
      <c r="E69" s="198"/>
      <c r="F69" s="73"/>
    </row>
    <row r="70" spans="1:6" ht="28.5" x14ac:dyDescent="0.25">
      <c r="A70" s="147" t="s">
        <v>344</v>
      </c>
      <c r="B70" s="195" t="s">
        <v>294</v>
      </c>
      <c r="C70" s="196" t="s">
        <v>8</v>
      </c>
      <c r="D70" s="197">
        <v>1</v>
      </c>
      <c r="E70" s="198"/>
      <c r="F70" s="73">
        <f t="shared" ref="F70" si="15">E70*D70</f>
        <v>0</v>
      </c>
    </row>
    <row r="71" spans="1:6" x14ac:dyDescent="0.25">
      <c r="A71" s="147"/>
      <c r="B71" s="195"/>
      <c r="C71" s="196"/>
      <c r="D71" s="197"/>
      <c r="E71" s="198"/>
      <c r="F71" s="73"/>
    </row>
    <row r="72" spans="1:6" ht="28.5" x14ac:dyDescent="0.25">
      <c r="A72" s="147" t="s">
        <v>345</v>
      </c>
      <c r="B72" s="195" t="s">
        <v>295</v>
      </c>
      <c r="C72" s="196" t="s">
        <v>296</v>
      </c>
      <c r="D72" s="202">
        <v>0.05</v>
      </c>
      <c r="E72" s="198"/>
      <c r="F72" s="73">
        <f>SUM(F6:F70)*0.05</f>
        <v>0</v>
      </c>
    </row>
    <row r="73" spans="1:6" ht="15.75" thickBot="1" x14ac:dyDescent="0.3">
      <c r="A73" s="203"/>
      <c r="B73" s="204"/>
      <c r="C73" s="204"/>
      <c r="D73" s="205"/>
      <c r="E73" s="206"/>
      <c r="F73" s="122"/>
    </row>
    <row r="74" spans="1:6" ht="18" thickBot="1" x14ac:dyDescent="0.3">
      <c r="A74" s="99" t="s">
        <v>139</v>
      </c>
      <c r="B74" s="193" t="s">
        <v>261</v>
      </c>
      <c r="C74" s="65"/>
      <c r="D74" s="66"/>
      <c r="E74" s="194"/>
      <c r="F74" s="117">
        <f>SUM(F6:F72)</f>
        <v>0</v>
      </c>
    </row>
  </sheetData>
  <mergeCells count="2">
    <mergeCell ref="A1:B1"/>
    <mergeCell ref="A2:F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AQ142"/>
  <sheetViews>
    <sheetView view="pageBreakPreview" zoomScaleNormal="100" zoomScaleSheetLayoutView="100" workbookViewId="0">
      <selection activeCell="E10" sqref="E10:E43"/>
    </sheetView>
  </sheetViews>
  <sheetFormatPr defaultColWidth="10.28515625" defaultRowHeight="14.25" x14ac:dyDescent="0.25"/>
  <cols>
    <col min="1" max="1" width="10.42578125" style="94" bestFit="1" customWidth="1"/>
    <col min="2" max="2" width="75.5703125" style="95" customWidth="1"/>
    <col min="3" max="3" width="6.42578125" style="91" bestFit="1" customWidth="1"/>
    <col min="4" max="4" width="9.42578125" style="92" bestFit="1" customWidth="1"/>
    <col min="5" max="5" width="11" style="93" bestFit="1" customWidth="1"/>
    <col min="6" max="6" width="16.28515625" style="96" bestFit="1" customWidth="1"/>
    <col min="7" max="7" width="10.28515625" style="52"/>
    <col min="8" max="8" width="100.140625" style="52" customWidth="1"/>
    <col min="9" max="16384" width="10.28515625" style="52"/>
  </cols>
  <sheetData>
    <row r="1" spans="1:43" s="42" customFormat="1" x14ac:dyDescent="0.25">
      <c r="A1" s="244" t="str">
        <f>Info!B1</f>
        <v>Rekonstrukcija Hruševske ceste na doseku med Kamnoseško ulico in Litijsko cesto</v>
      </c>
      <c r="B1" s="245"/>
      <c r="C1" s="245"/>
      <c r="D1" s="245"/>
      <c r="E1" s="245"/>
      <c r="F1" s="246"/>
    </row>
    <row r="2" spans="1:43" s="42" customFormat="1" ht="15" thickBot="1" x14ac:dyDescent="0.3">
      <c r="A2" s="247"/>
      <c r="B2" s="248"/>
      <c r="C2" s="248"/>
      <c r="D2" s="248"/>
      <c r="E2" s="248"/>
      <c r="F2" s="249"/>
    </row>
    <row r="3" spans="1:43" s="42" customFormat="1" ht="15" thickBot="1" x14ac:dyDescent="0.3">
      <c r="A3" s="250"/>
      <c r="B3" s="251"/>
      <c r="C3" s="43"/>
      <c r="D3" s="44"/>
      <c r="E3" s="45"/>
      <c r="F3" s="46"/>
    </row>
    <row r="4" spans="1:43" s="47" customFormat="1" ht="18" thickBot="1" x14ac:dyDescent="0.3">
      <c r="A4" s="252" t="s">
        <v>28</v>
      </c>
      <c r="B4" s="253"/>
      <c r="C4" s="253"/>
      <c r="D4" s="253"/>
      <c r="E4" s="253"/>
      <c r="F4" s="254"/>
    </row>
    <row r="5" spans="1:43" x14ac:dyDescent="0.25">
      <c r="A5" s="48"/>
      <c r="B5" s="49"/>
      <c r="C5" s="50"/>
      <c r="D5" s="50"/>
      <c r="E5" s="51"/>
      <c r="F5" s="51"/>
    </row>
    <row r="6" spans="1:43" s="58" customFormat="1" ht="28.5" x14ac:dyDescent="0.25">
      <c r="A6" s="53" t="s">
        <v>0</v>
      </c>
      <c r="B6" s="54" t="s">
        <v>1</v>
      </c>
      <c r="C6" s="55" t="s">
        <v>3</v>
      </c>
      <c r="D6" s="56" t="s">
        <v>7</v>
      </c>
      <c r="E6" s="57" t="s">
        <v>4</v>
      </c>
      <c r="F6" s="57" t="s">
        <v>5</v>
      </c>
    </row>
    <row r="7" spans="1:43" s="42" customFormat="1" ht="15" thickBot="1" x14ac:dyDescent="0.3">
      <c r="A7" s="59"/>
      <c r="B7" s="60"/>
      <c r="C7" s="61"/>
      <c r="D7" s="62"/>
      <c r="E7" s="63"/>
      <c r="F7" s="64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</row>
    <row r="8" spans="1:43" s="69" customFormat="1" ht="18" thickBot="1" x14ac:dyDescent="0.3">
      <c r="A8" s="99" t="s">
        <v>297</v>
      </c>
      <c r="B8" s="100" t="s">
        <v>25</v>
      </c>
      <c r="C8" s="65"/>
      <c r="D8" s="66"/>
      <c r="E8" s="67"/>
      <c r="F8" s="68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</row>
    <row r="9" spans="1:43" s="74" customFormat="1" x14ac:dyDescent="0.25">
      <c r="A9" s="71"/>
      <c r="B9" s="72"/>
      <c r="C9" s="75"/>
      <c r="D9" s="76"/>
      <c r="E9" s="77"/>
      <c r="F9" s="78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</row>
    <row r="10" spans="1:43" ht="28.5" x14ac:dyDescent="0.25">
      <c r="A10" s="84" t="s">
        <v>298</v>
      </c>
      <c r="B10" s="85" t="s">
        <v>102</v>
      </c>
      <c r="C10" s="86" t="s">
        <v>26</v>
      </c>
      <c r="D10" s="82">
        <v>60</v>
      </c>
      <c r="E10" s="87"/>
      <c r="F10" s="88">
        <f>E10*D10</f>
        <v>0</v>
      </c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</row>
    <row r="11" spans="1:43" x14ac:dyDescent="0.25">
      <c r="A11" s="84"/>
      <c r="B11" s="85"/>
      <c r="C11" s="86"/>
      <c r="D11" s="82"/>
      <c r="E11" s="87"/>
      <c r="F11" s="88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</row>
    <row r="12" spans="1:43" ht="99.75" x14ac:dyDescent="0.25">
      <c r="A12" s="84" t="s">
        <v>299</v>
      </c>
      <c r="B12" s="85" t="s">
        <v>243</v>
      </c>
      <c r="C12" s="86" t="s">
        <v>11</v>
      </c>
      <c r="D12" s="82">
        <v>530</v>
      </c>
      <c r="E12" s="87"/>
      <c r="F12" s="88">
        <f>E12*D12</f>
        <v>0</v>
      </c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</row>
    <row r="13" spans="1:43" x14ac:dyDescent="0.25">
      <c r="A13" s="71"/>
      <c r="B13" s="85"/>
      <c r="C13" s="86"/>
      <c r="D13" s="82"/>
      <c r="E13" s="87"/>
      <c r="F13" s="88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</row>
    <row r="14" spans="1:43" x14ac:dyDescent="0.25">
      <c r="A14" s="84" t="s">
        <v>300</v>
      </c>
      <c r="B14" s="85" t="s">
        <v>247</v>
      </c>
      <c r="C14" s="90" t="s">
        <v>8</v>
      </c>
      <c r="D14" s="82">
        <v>1</v>
      </c>
      <c r="E14" s="87"/>
      <c r="F14" s="88">
        <f>E14*D14</f>
        <v>0</v>
      </c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</row>
    <row r="15" spans="1:43" x14ac:dyDescent="0.25">
      <c r="A15" s="84"/>
      <c r="B15" s="85"/>
      <c r="C15" s="86"/>
      <c r="D15" s="82"/>
      <c r="E15" s="87"/>
      <c r="F15" s="88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</row>
    <row r="16" spans="1:43" x14ac:dyDescent="0.25">
      <c r="A16" s="84" t="s">
        <v>301</v>
      </c>
      <c r="B16" s="179" t="s">
        <v>246</v>
      </c>
      <c r="C16" s="90" t="s">
        <v>26</v>
      </c>
      <c r="D16" s="82">
        <v>15</v>
      </c>
      <c r="E16" s="87"/>
      <c r="F16" s="73">
        <f>E16*D16</f>
        <v>0</v>
      </c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</row>
    <row r="17" spans="1:43" x14ac:dyDescent="0.25">
      <c r="A17" s="71"/>
      <c r="B17" s="179"/>
      <c r="C17" s="90"/>
      <c r="D17" s="82"/>
      <c r="E17" s="87"/>
      <c r="F17" s="88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</row>
    <row r="18" spans="1:43" ht="28.5" x14ac:dyDescent="0.25">
      <c r="A18" s="84" t="s">
        <v>302</v>
      </c>
      <c r="B18" s="89" t="s">
        <v>104</v>
      </c>
      <c r="C18" s="90" t="s">
        <v>26</v>
      </c>
      <c r="D18" s="82">
        <v>20</v>
      </c>
      <c r="E18" s="87"/>
      <c r="F18" s="73">
        <f>E18*D18</f>
        <v>0</v>
      </c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</row>
    <row r="19" spans="1:43" x14ac:dyDescent="0.25">
      <c r="A19" s="84"/>
      <c r="B19" s="89"/>
      <c r="C19" s="90"/>
      <c r="D19" s="82"/>
      <c r="E19" s="87"/>
      <c r="F19" s="73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</row>
    <row r="20" spans="1:43" ht="28.5" x14ac:dyDescent="0.25">
      <c r="A20" s="84" t="s">
        <v>303</v>
      </c>
      <c r="B20" s="89" t="s">
        <v>123</v>
      </c>
      <c r="C20" s="90" t="s">
        <v>8</v>
      </c>
      <c r="D20" s="82">
        <v>1</v>
      </c>
      <c r="E20" s="87"/>
      <c r="F20" s="73">
        <f>E20*D20</f>
        <v>0</v>
      </c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</row>
    <row r="21" spans="1:43" x14ac:dyDescent="0.25">
      <c r="A21" s="71"/>
      <c r="B21" s="89"/>
      <c r="C21" s="90"/>
      <c r="D21" s="82"/>
      <c r="E21" s="87"/>
      <c r="F21" s="73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</row>
    <row r="22" spans="1:43" ht="28.5" x14ac:dyDescent="0.25">
      <c r="A22" s="84" t="s">
        <v>304</v>
      </c>
      <c r="B22" s="89" t="s">
        <v>118</v>
      </c>
      <c r="C22" s="90" t="s">
        <v>27</v>
      </c>
      <c r="D22" s="82">
        <v>1</v>
      </c>
      <c r="E22" s="87"/>
      <c r="F22" s="73">
        <f>E22*D22</f>
        <v>0</v>
      </c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</row>
    <row r="23" spans="1:43" x14ac:dyDescent="0.25">
      <c r="A23" s="84"/>
      <c r="B23" s="89"/>
      <c r="C23" s="90"/>
      <c r="D23" s="82"/>
      <c r="E23" s="87"/>
      <c r="F23" s="73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</row>
    <row r="24" spans="1:43" ht="28.5" x14ac:dyDescent="0.25">
      <c r="A24" s="84" t="s">
        <v>305</v>
      </c>
      <c r="B24" s="89" t="s">
        <v>119</v>
      </c>
      <c r="C24" s="90" t="s">
        <v>27</v>
      </c>
      <c r="D24" s="82">
        <v>1</v>
      </c>
      <c r="E24" s="87"/>
      <c r="F24" s="73">
        <f t="shared" ref="F24:F30" si="0">E24*D24</f>
        <v>0</v>
      </c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</row>
    <row r="25" spans="1:43" x14ac:dyDescent="0.25">
      <c r="A25" s="71"/>
      <c r="B25" s="89"/>
      <c r="C25" s="90"/>
      <c r="D25" s="82"/>
      <c r="E25" s="87"/>
      <c r="F25" s="73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</row>
    <row r="26" spans="1:43" ht="28.5" x14ac:dyDescent="0.25">
      <c r="A26" s="84" t="s">
        <v>306</v>
      </c>
      <c r="B26" s="89" t="s">
        <v>120</v>
      </c>
      <c r="C26" s="90" t="s">
        <v>27</v>
      </c>
      <c r="D26" s="82">
        <v>1</v>
      </c>
      <c r="E26" s="87"/>
      <c r="F26" s="73">
        <f t="shared" si="0"/>
        <v>0</v>
      </c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</row>
    <row r="27" spans="1:43" x14ac:dyDescent="0.25">
      <c r="A27" s="84"/>
      <c r="B27" s="89"/>
      <c r="C27" s="90"/>
      <c r="D27" s="82"/>
      <c r="E27" s="87"/>
      <c r="F27" s="73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</row>
    <row r="28" spans="1:43" ht="28.5" x14ac:dyDescent="0.25">
      <c r="A28" s="84" t="s">
        <v>307</v>
      </c>
      <c r="B28" s="89" t="s">
        <v>121</v>
      </c>
      <c r="C28" s="90" t="s">
        <v>27</v>
      </c>
      <c r="D28" s="82">
        <v>1</v>
      </c>
      <c r="E28" s="87"/>
      <c r="F28" s="73">
        <f t="shared" si="0"/>
        <v>0</v>
      </c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</row>
    <row r="29" spans="1:43" x14ac:dyDescent="0.25">
      <c r="A29" s="71"/>
      <c r="B29" s="89"/>
      <c r="C29" s="90"/>
      <c r="D29" s="82"/>
      <c r="E29" s="87"/>
      <c r="F29" s="73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</row>
    <row r="30" spans="1:43" ht="28.5" x14ac:dyDescent="0.25">
      <c r="A30" s="84" t="s">
        <v>308</v>
      </c>
      <c r="B30" s="89" t="s">
        <v>122</v>
      </c>
      <c r="C30" s="90" t="s">
        <v>27</v>
      </c>
      <c r="D30" s="82">
        <v>1</v>
      </c>
      <c r="E30" s="87"/>
      <c r="F30" s="73">
        <f t="shared" si="0"/>
        <v>0</v>
      </c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</row>
    <row r="31" spans="1:43" x14ac:dyDescent="0.25">
      <c r="A31" s="84"/>
      <c r="B31" s="89"/>
      <c r="C31" s="90"/>
      <c r="D31" s="82"/>
      <c r="E31" s="87"/>
      <c r="F31" s="73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</row>
    <row r="32" spans="1:43" ht="28.5" x14ac:dyDescent="0.25">
      <c r="A32" s="84" t="s">
        <v>309</v>
      </c>
      <c r="B32" s="89" t="s">
        <v>100</v>
      </c>
      <c r="C32" s="90" t="s">
        <v>27</v>
      </c>
      <c r="D32" s="82">
        <v>1</v>
      </c>
      <c r="E32" s="87"/>
      <c r="F32" s="73">
        <f>E32*D32</f>
        <v>0</v>
      </c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</row>
    <row r="33" spans="1:43" x14ac:dyDescent="0.25">
      <c r="A33" s="71"/>
      <c r="B33" s="89"/>
      <c r="C33" s="90"/>
      <c r="D33" s="82"/>
      <c r="E33" s="87"/>
      <c r="F33" s="73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</row>
    <row r="34" spans="1:43" ht="99.75" x14ac:dyDescent="0.25">
      <c r="A34" s="84" t="s">
        <v>310</v>
      </c>
      <c r="B34" s="89" t="s">
        <v>99</v>
      </c>
      <c r="C34" s="90" t="s">
        <v>8</v>
      </c>
      <c r="D34" s="82">
        <v>1</v>
      </c>
      <c r="E34" s="87"/>
      <c r="F34" s="73">
        <f>E34*D34</f>
        <v>0</v>
      </c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</row>
    <row r="35" spans="1:43" x14ac:dyDescent="0.25">
      <c r="A35" s="84"/>
      <c r="B35" s="89"/>
      <c r="C35" s="90"/>
      <c r="D35" s="82"/>
      <c r="E35" s="87"/>
      <c r="F35" s="88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</row>
    <row r="36" spans="1:43" ht="114" x14ac:dyDescent="0.25">
      <c r="A36" s="84" t="s">
        <v>311</v>
      </c>
      <c r="B36" s="89" t="s">
        <v>101</v>
      </c>
      <c r="C36" s="90" t="s">
        <v>8</v>
      </c>
      <c r="D36" s="82">
        <v>1</v>
      </c>
      <c r="E36" s="87"/>
      <c r="F36" s="88">
        <f>E36*D36</f>
        <v>0</v>
      </c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</row>
    <row r="37" spans="1:43" x14ac:dyDescent="0.25">
      <c r="A37" s="71"/>
      <c r="B37" s="89"/>
      <c r="C37" s="90"/>
      <c r="D37" s="82"/>
      <c r="E37" s="87"/>
      <c r="F37" s="88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</row>
    <row r="38" spans="1:43" ht="28.5" x14ac:dyDescent="0.25">
      <c r="A38" s="84" t="s">
        <v>312</v>
      </c>
      <c r="B38" s="89" t="s">
        <v>103</v>
      </c>
      <c r="C38" s="90" t="s">
        <v>8</v>
      </c>
      <c r="D38" s="82">
        <v>1</v>
      </c>
      <c r="E38" s="87"/>
      <c r="F38" s="88">
        <f>E38*D38</f>
        <v>0</v>
      </c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</row>
    <row r="39" spans="1:43" x14ac:dyDescent="0.25">
      <c r="A39" s="84"/>
      <c r="B39" s="89"/>
      <c r="C39" s="90"/>
      <c r="D39" s="82"/>
      <c r="E39" s="87"/>
      <c r="F39" s="88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</row>
    <row r="40" spans="1:43" ht="28.5" x14ac:dyDescent="0.25">
      <c r="A40" s="84" t="s">
        <v>313</v>
      </c>
      <c r="B40" s="89" t="s">
        <v>124</v>
      </c>
      <c r="C40" s="90" t="s">
        <v>27</v>
      </c>
      <c r="D40" s="82">
        <v>1</v>
      </c>
      <c r="E40" s="87"/>
      <c r="F40" s="88">
        <f>E40*D40</f>
        <v>0</v>
      </c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</row>
    <row r="41" spans="1:43" x14ac:dyDescent="0.25">
      <c r="A41" s="71"/>
      <c r="B41" s="89"/>
      <c r="C41" s="90"/>
      <c r="D41" s="82"/>
      <c r="E41" s="87"/>
      <c r="F41" s="88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</row>
    <row r="42" spans="1:43" ht="28.5" x14ac:dyDescent="0.25">
      <c r="A42" s="84" t="s">
        <v>314</v>
      </c>
      <c r="B42" s="89" t="s">
        <v>39</v>
      </c>
      <c r="C42" s="128">
        <v>0.05</v>
      </c>
      <c r="D42" s="82"/>
      <c r="E42" s="87"/>
      <c r="F42" s="88">
        <f>SUM(F10:F41)*C42</f>
        <v>0</v>
      </c>
      <c r="G42" s="47"/>
      <c r="H42" s="176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</row>
    <row r="43" spans="1:43" ht="15" customHeight="1" thickBot="1" x14ac:dyDescent="0.3">
      <c r="A43" s="84"/>
      <c r="B43" s="89"/>
      <c r="C43" s="90"/>
      <c r="D43" s="82"/>
      <c r="E43" s="87"/>
      <c r="F43" s="88"/>
      <c r="G43" s="47"/>
      <c r="H43" s="89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</row>
    <row r="44" spans="1:43" ht="18" thickBot="1" x14ac:dyDescent="0.3">
      <c r="A44" s="99" t="s">
        <v>297</v>
      </c>
      <c r="B44" s="100" t="s">
        <v>25</v>
      </c>
      <c r="C44" s="65"/>
      <c r="D44" s="66"/>
      <c r="E44" s="67"/>
      <c r="F44" s="117">
        <f>SUM(F9:F43)</f>
        <v>0</v>
      </c>
      <c r="G44" s="47"/>
      <c r="H44" s="175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</row>
    <row r="45" spans="1:43" x14ac:dyDescent="0.25"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</row>
    <row r="46" spans="1:43" x14ac:dyDescent="0.25"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</row>
    <row r="47" spans="1:43" x14ac:dyDescent="0.25"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</row>
    <row r="48" spans="1:43" x14ac:dyDescent="0.25">
      <c r="A48" s="52"/>
      <c r="B48" s="52"/>
      <c r="C48" s="52"/>
      <c r="D48" s="52"/>
      <c r="E48" s="52"/>
      <c r="F48" s="52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</row>
    <row r="49" spans="1:43" x14ac:dyDescent="0.25">
      <c r="A49" s="52"/>
      <c r="B49" s="52"/>
      <c r="C49" s="52"/>
      <c r="D49" s="52"/>
      <c r="E49" s="52"/>
      <c r="F49" s="52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</row>
    <row r="50" spans="1:43" x14ac:dyDescent="0.25">
      <c r="A50" s="52"/>
      <c r="B50" s="52"/>
      <c r="C50" s="52"/>
      <c r="D50" s="52"/>
      <c r="E50" s="52"/>
      <c r="F50" s="52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</row>
    <row r="51" spans="1:43" x14ac:dyDescent="0.25">
      <c r="B51" s="52"/>
      <c r="C51" s="52"/>
      <c r="D51" s="52"/>
      <c r="E51" s="52"/>
      <c r="F51" s="52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</row>
    <row r="52" spans="1:43" x14ac:dyDescent="0.25">
      <c r="B52" s="52"/>
      <c r="C52" s="52"/>
      <c r="D52" s="52"/>
      <c r="E52" s="52"/>
      <c r="F52" s="52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</row>
    <row r="53" spans="1:43" x14ac:dyDescent="0.25">
      <c r="B53" s="52"/>
      <c r="C53" s="52"/>
      <c r="D53" s="52"/>
      <c r="E53" s="52"/>
      <c r="F53" s="52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</row>
    <row r="54" spans="1:43" x14ac:dyDescent="0.25">
      <c r="B54" s="52"/>
      <c r="C54" s="52"/>
      <c r="D54" s="52"/>
      <c r="E54" s="52"/>
      <c r="F54" s="52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</row>
    <row r="55" spans="1:43" x14ac:dyDescent="0.25">
      <c r="B55" s="52"/>
      <c r="C55" s="52"/>
      <c r="D55" s="52"/>
      <c r="E55" s="52"/>
      <c r="F55" s="52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</row>
    <row r="56" spans="1:43" x14ac:dyDescent="0.25">
      <c r="B56" s="52"/>
      <c r="C56" s="52"/>
      <c r="D56" s="52"/>
      <c r="E56" s="52"/>
      <c r="F56" s="52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</row>
    <row r="57" spans="1:43" x14ac:dyDescent="0.25">
      <c r="B57" s="52"/>
      <c r="C57" s="52"/>
      <c r="D57" s="52"/>
      <c r="E57" s="52"/>
      <c r="F57" s="52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</row>
    <row r="58" spans="1:43" x14ac:dyDescent="0.25">
      <c r="B58" s="52"/>
      <c r="C58" s="52"/>
      <c r="D58" s="52"/>
      <c r="E58" s="52"/>
      <c r="F58" s="52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</row>
    <row r="59" spans="1:43" x14ac:dyDescent="0.25"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</row>
    <row r="60" spans="1:43" x14ac:dyDescent="0.25"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</row>
    <row r="61" spans="1:43" x14ac:dyDescent="0.25"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</row>
    <row r="62" spans="1:43" x14ac:dyDescent="0.25"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</row>
    <row r="63" spans="1:43" x14ac:dyDescent="0.25"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</row>
    <row r="64" spans="1:43" x14ac:dyDescent="0.25"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</row>
    <row r="65" spans="7:43" x14ac:dyDescent="0.25"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</row>
    <row r="66" spans="7:43" x14ac:dyDescent="0.25"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</row>
    <row r="67" spans="7:43" x14ac:dyDescent="0.25"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</row>
    <row r="68" spans="7:43" x14ac:dyDescent="0.25"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</row>
    <row r="69" spans="7:43" x14ac:dyDescent="0.25"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</row>
    <row r="70" spans="7:43" x14ac:dyDescent="0.25"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</row>
    <row r="71" spans="7:43" x14ac:dyDescent="0.25"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</row>
    <row r="72" spans="7:43" x14ac:dyDescent="0.25"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</row>
    <row r="73" spans="7:43" x14ac:dyDescent="0.25"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</row>
    <row r="74" spans="7:43" x14ac:dyDescent="0.25"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</row>
    <row r="75" spans="7:43" x14ac:dyDescent="0.25"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</row>
    <row r="76" spans="7:43" x14ac:dyDescent="0.25"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</row>
    <row r="77" spans="7:43" x14ac:dyDescent="0.25"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</row>
    <row r="78" spans="7:43" x14ac:dyDescent="0.25"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</row>
    <row r="79" spans="7:43" x14ac:dyDescent="0.25"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</row>
    <row r="80" spans="7:43" x14ac:dyDescent="0.25"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</row>
    <row r="81" spans="7:43" x14ac:dyDescent="0.25"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</row>
    <row r="82" spans="7:43" x14ac:dyDescent="0.25"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</row>
    <row r="83" spans="7:43" x14ac:dyDescent="0.25"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</row>
    <row r="84" spans="7:43" x14ac:dyDescent="0.25"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</row>
    <row r="85" spans="7:43" x14ac:dyDescent="0.25"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</row>
    <row r="86" spans="7:43" x14ac:dyDescent="0.25"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</row>
    <row r="87" spans="7:43" x14ac:dyDescent="0.25"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</row>
    <row r="88" spans="7:43" x14ac:dyDescent="0.25"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</row>
    <row r="89" spans="7:43" x14ac:dyDescent="0.25"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</row>
    <row r="90" spans="7:43" x14ac:dyDescent="0.25"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</row>
    <row r="91" spans="7:43" x14ac:dyDescent="0.25"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</row>
    <row r="92" spans="7:43" x14ac:dyDescent="0.25"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</row>
    <row r="93" spans="7:43" x14ac:dyDescent="0.25"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</row>
    <row r="94" spans="7:43" x14ac:dyDescent="0.25"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</row>
    <row r="95" spans="7:43" x14ac:dyDescent="0.25"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</row>
    <row r="96" spans="7:43" x14ac:dyDescent="0.25"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</row>
    <row r="97" spans="7:43" x14ac:dyDescent="0.25"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</row>
    <row r="98" spans="7:43" x14ac:dyDescent="0.25"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</row>
    <row r="99" spans="7:43" x14ac:dyDescent="0.25"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</row>
    <row r="100" spans="7:43" x14ac:dyDescent="0.25"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</row>
    <row r="101" spans="7:43" x14ac:dyDescent="0.25"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</row>
    <row r="102" spans="7:43" x14ac:dyDescent="0.25"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</row>
    <row r="103" spans="7:43" x14ac:dyDescent="0.25"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</row>
    <row r="104" spans="7:43" x14ac:dyDescent="0.25"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</row>
    <row r="105" spans="7:43" x14ac:dyDescent="0.25"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</row>
    <row r="106" spans="7:43" x14ac:dyDescent="0.25"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</row>
    <row r="107" spans="7:43" x14ac:dyDescent="0.25"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</row>
    <row r="108" spans="7:43" x14ac:dyDescent="0.25"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</row>
    <row r="109" spans="7:43" x14ac:dyDescent="0.25"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</row>
    <row r="110" spans="7:43" x14ac:dyDescent="0.25"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</row>
    <row r="111" spans="7:43" x14ac:dyDescent="0.25"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</row>
    <row r="112" spans="7:43" x14ac:dyDescent="0.25"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</row>
    <row r="113" spans="7:43" x14ac:dyDescent="0.25"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</row>
    <row r="114" spans="7:43" x14ac:dyDescent="0.25"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</row>
    <row r="115" spans="7:43" x14ac:dyDescent="0.25"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</row>
    <row r="116" spans="7:43" x14ac:dyDescent="0.25"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</row>
    <row r="117" spans="7:43" x14ac:dyDescent="0.25"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</row>
    <row r="118" spans="7:43" x14ac:dyDescent="0.25"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</row>
    <row r="119" spans="7:43" x14ac:dyDescent="0.25"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</row>
    <row r="120" spans="7:43" x14ac:dyDescent="0.25"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</row>
    <row r="121" spans="7:43" x14ac:dyDescent="0.25"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</row>
    <row r="122" spans="7:43" x14ac:dyDescent="0.25"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</row>
    <row r="123" spans="7:43" x14ac:dyDescent="0.25"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</row>
    <row r="124" spans="7:43" x14ac:dyDescent="0.25"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</row>
    <row r="125" spans="7:43" x14ac:dyDescent="0.25"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</row>
    <row r="126" spans="7:43" x14ac:dyDescent="0.25"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</row>
    <row r="127" spans="7:43" x14ac:dyDescent="0.25"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</row>
    <row r="128" spans="7:43" x14ac:dyDescent="0.25"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</row>
    <row r="129" spans="7:43" x14ac:dyDescent="0.25"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</row>
    <row r="130" spans="7:43" x14ac:dyDescent="0.25"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</row>
    <row r="131" spans="7:43" x14ac:dyDescent="0.25"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</row>
    <row r="132" spans="7:43" x14ac:dyDescent="0.25"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</row>
    <row r="133" spans="7:43" x14ac:dyDescent="0.25"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</row>
    <row r="134" spans="7:43" x14ac:dyDescent="0.25"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</row>
    <row r="135" spans="7:43" x14ac:dyDescent="0.25"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</row>
    <row r="136" spans="7:43" x14ac:dyDescent="0.25"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</row>
    <row r="137" spans="7:43" x14ac:dyDescent="0.25"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</row>
    <row r="138" spans="7:43" x14ac:dyDescent="0.25"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</row>
    <row r="139" spans="7:43" x14ac:dyDescent="0.25"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</row>
    <row r="140" spans="7:43" x14ac:dyDescent="0.25"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</row>
    <row r="141" spans="7:43" x14ac:dyDescent="0.25"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</row>
    <row r="142" spans="7:43" x14ac:dyDescent="0.25"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</row>
  </sheetData>
  <mergeCells count="3">
    <mergeCell ref="A1:F2"/>
    <mergeCell ref="A3:B3"/>
    <mergeCell ref="A4:F4"/>
  </mergeCells>
  <pageMargins left="0.70866141732283472" right="0.70866141732283472" top="0.74803149606299213" bottom="0.74803149606299213" header="0.31496062992125984" footer="0.31496062992125984"/>
  <pageSetup paperSize="9" scale="67" firstPageNumber="3" fitToHeight="0" orientation="portrait" useFirstPageNumber="1" r:id="rId1"/>
  <headerFooter>
    <oddFooter>&amp;CTuje storitve
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L12"/>
  <sheetViews>
    <sheetView workbookViewId="0">
      <selection activeCell="B40" sqref="B40"/>
    </sheetView>
  </sheetViews>
  <sheetFormatPr defaultRowHeight="15" x14ac:dyDescent="0.25"/>
  <cols>
    <col min="1" max="1" width="28" customWidth="1"/>
    <col min="2" max="2" width="41.42578125" customWidth="1"/>
  </cols>
  <sheetData>
    <row r="1" spans="1:12" ht="28.5" x14ac:dyDescent="0.25">
      <c r="A1" s="98" t="s">
        <v>29</v>
      </c>
      <c r="B1" s="181" t="s">
        <v>214</v>
      </c>
      <c r="G1" s="259"/>
      <c r="H1" s="259"/>
      <c r="I1" s="259"/>
      <c r="J1" s="259"/>
      <c r="K1" s="259"/>
      <c r="L1" s="259"/>
    </row>
    <row r="2" spans="1:12" x14ac:dyDescent="0.25">
      <c r="A2" s="98" t="s">
        <v>33</v>
      </c>
      <c r="B2" s="182" t="s">
        <v>125</v>
      </c>
      <c r="G2" s="14"/>
      <c r="H2" s="14"/>
      <c r="I2" s="14"/>
      <c r="J2" s="14"/>
      <c r="K2" s="14"/>
      <c r="L2" s="14"/>
    </row>
    <row r="3" spans="1:12" x14ac:dyDescent="0.25">
      <c r="A3" s="98" t="s">
        <v>31</v>
      </c>
      <c r="B3" s="182" t="s">
        <v>32</v>
      </c>
      <c r="G3" s="14"/>
      <c r="H3" s="14"/>
      <c r="I3" s="14"/>
      <c r="J3" s="14"/>
      <c r="K3" s="14"/>
      <c r="L3" s="14"/>
    </row>
    <row r="4" spans="1:12" x14ac:dyDescent="0.25">
      <c r="A4" s="98" t="s">
        <v>30</v>
      </c>
      <c r="B4" s="183">
        <v>8752</v>
      </c>
      <c r="C4" s="12"/>
      <c r="D4" s="12"/>
    </row>
    <row r="5" spans="1:12" ht="28.5" x14ac:dyDescent="0.25">
      <c r="A5" s="98" t="s">
        <v>34</v>
      </c>
      <c r="B5" s="181" t="s">
        <v>126</v>
      </c>
      <c r="C5" s="12"/>
      <c r="D5" s="12"/>
    </row>
    <row r="6" spans="1:12" x14ac:dyDescent="0.25">
      <c r="A6" s="98" t="s">
        <v>35</v>
      </c>
      <c r="B6" s="181"/>
      <c r="C6" s="12"/>
      <c r="D6" s="12"/>
    </row>
    <row r="7" spans="1:12" x14ac:dyDescent="0.25">
      <c r="A7" s="98" t="s">
        <v>36</v>
      </c>
      <c r="B7" s="184"/>
      <c r="C7" s="12"/>
      <c r="D7" s="12"/>
    </row>
    <row r="8" spans="1:12" x14ac:dyDescent="0.25">
      <c r="A8" s="12"/>
      <c r="B8" s="12"/>
      <c r="C8" s="12"/>
      <c r="D8" s="12"/>
    </row>
    <row r="9" spans="1:12" x14ac:dyDescent="0.25">
      <c r="A9" s="12"/>
      <c r="B9" s="12"/>
      <c r="C9" s="12"/>
      <c r="D9" s="12"/>
    </row>
    <row r="10" spans="1:12" x14ac:dyDescent="0.25">
      <c r="A10" s="10"/>
      <c r="B10" s="10"/>
      <c r="C10" s="12"/>
      <c r="D10" s="12"/>
    </row>
    <row r="11" spans="1:12" x14ac:dyDescent="0.25">
      <c r="A11" s="12"/>
      <c r="B11" s="12"/>
      <c r="C11" s="12"/>
      <c r="D11" s="12"/>
    </row>
    <row r="12" spans="1:12" x14ac:dyDescent="0.25">
      <c r="A12" s="12"/>
      <c r="B12" s="12"/>
      <c r="C12" s="12"/>
      <c r="D12" s="12"/>
    </row>
  </sheetData>
  <mergeCells count="3">
    <mergeCell ref="G1:H1"/>
    <mergeCell ref="I1:J1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navodila</vt:lpstr>
      <vt:lpstr>Rekapitulacija</vt:lpstr>
      <vt:lpstr>1-PROM</vt:lpstr>
      <vt:lpstr>2-MET</vt:lpstr>
      <vt:lpstr>3-TUJE</vt:lpstr>
      <vt:lpstr>Info</vt:lpstr>
      <vt:lpstr>'1-PROM'!Print_Area</vt:lpstr>
      <vt:lpstr>'3-TUJE'!Print_Area</vt:lpstr>
      <vt:lpstr>Rekapitulacija!Print_Area</vt:lpstr>
      <vt:lpstr>'1-PROM'!Print_Titles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domen.dolsak@luz.si</dc:creator>
  <cp:lastModifiedBy>Uroš Maršič</cp:lastModifiedBy>
  <cp:lastPrinted>2020-11-13T14:47:02Z</cp:lastPrinted>
  <dcterms:created xsi:type="dcterms:W3CDTF">2013-04-10T05:29:44Z</dcterms:created>
  <dcterms:modified xsi:type="dcterms:W3CDTF">2021-09-30T13:31:58Z</dcterms:modified>
</cp:coreProperties>
</file>