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5" yWindow="-15" windowWidth="28830" windowHeight="7305" activeTab="1"/>
  </bookViews>
  <sheets>
    <sheet name="REKAPITULACIJA" sheetId="1" r:id="rId1"/>
    <sheet name="KANALIZACIJA" sheetId="2" r:id="rId2"/>
  </sheets>
  <definedNames>
    <definedName name="_xlnm.Print_Area" localSheetId="1">KANALIZACIJA!$A$1:$I$268</definedName>
    <definedName name="_xlnm.Print_Area" localSheetId="0">REKAPITULACIJA!$A$1:$H$14</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2" l="1"/>
  <c r="H265" i="2" l="1"/>
  <c r="I265" i="2" s="1"/>
  <c r="F265" i="2"/>
  <c r="D197" i="2"/>
  <c r="H49" i="2"/>
  <c r="I49" i="2" s="1"/>
  <c r="H50" i="2"/>
  <c r="I50" i="2" s="1"/>
  <c r="H51" i="2"/>
  <c r="I51" i="2" s="1"/>
  <c r="H262" i="2"/>
  <c r="I262" i="2" s="1"/>
  <c r="H260" i="2"/>
  <c r="I260" i="2" s="1"/>
  <c r="H258" i="2"/>
  <c r="I258" i="2" s="1"/>
  <c r="H256" i="2"/>
  <c r="I256" i="2" s="1"/>
  <c r="H254" i="2"/>
  <c r="I254" i="2" s="1"/>
  <c r="H251" i="2"/>
  <c r="I251" i="2" s="1"/>
  <c r="H249" i="2"/>
  <c r="I249" i="2" s="1"/>
  <c r="H247" i="2"/>
  <c r="I247" i="2" s="1"/>
  <c r="H245" i="2"/>
  <c r="I245" i="2" s="1"/>
  <c r="H243" i="2"/>
  <c r="I243" i="2" s="1"/>
  <c r="H241" i="2"/>
  <c r="I241" i="2" s="1"/>
  <c r="H239" i="2"/>
  <c r="I239" i="2" s="1"/>
  <c r="H237" i="2"/>
  <c r="I237" i="2" s="1"/>
  <c r="H235" i="2"/>
  <c r="I235" i="2" s="1"/>
  <c r="H233" i="2"/>
  <c r="I233" i="2" s="1"/>
  <c r="H231" i="2"/>
  <c r="I231" i="2" s="1"/>
  <c r="H229" i="2"/>
  <c r="I229" i="2" s="1"/>
  <c r="H227" i="2"/>
  <c r="I227" i="2" s="1"/>
  <c r="H225" i="2"/>
  <c r="I225" i="2" s="1"/>
  <c r="H223" i="2"/>
  <c r="I223" i="2" s="1"/>
  <c r="H221" i="2"/>
  <c r="I221" i="2" s="1"/>
  <c r="H219" i="2"/>
  <c r="I219" i="2" s="1"/>
  <c r="H217" i="2"/>
  <c r="I217" i="2" s="1"/>
  <c r="H215" i="2"/>
  <c r="I215" i="2" s="1"/>
  <c r="H213" i="2"/>
  <c r="I213" i="2" s="1"/>
  <c r="H211" i="2"/>
  <c r="I211" i="2" s="1"/>
  <c r="H209" i="2"/>
  <c r="I209" i="2" s="1"/>
  <c r="H207" i="2"/>
  <c r="I207" i="2" s="1"/>
  <c r="H205" i="2"/>
  <c r="I205" i="2" s="1"/>
  <c r="H203" i="2"/>
  <c r="I203" i="2" s="1"/>
  <c r="H201" i="2"/>
  <c r="I201" i="2" s="1"/>
  <c r="H199" i="2"/>
  <c r="I199" i="2" s="1"/>
  <c r="H179" i="2"/>
  <c r="I179" i="2" s="1"/>
  <c r="H177" i="2"/>
  <c r="I177" i="2" s="1"/>
  <c r="H175" i="2"/>
  <c r="I175" i="2" s="1"/>
  <c r="H173" i="2"/>
  <c r="I173" i="2" s="1"/>
  <c r="H171" i="2"/>
  <c r="I171" i="2" s="1"/>
  <c r="H169" i="2"/>
  <c r="I169" i="2" s="1"/>
  <c r="H167" i="2"/>
  <c r="I167" i="2" s="1"/>
  <c r="H165" i="2"/>
  <c r="I165" i="2" s="1"/>
  <c r="H164" i="2"/>
  <c r="I164" i="2" s="1"/>
  <c r="H163" i="2"/>
  <c r="I163" i="2" s="1"/>
  <c r="H162" i="2"/>
  <c r="I162" i="2" s="1"/>
  <c r="H161" i="2"/>
  <c r="I161" i="2" s="1"/>
  <c r="H158" i="2"/>
  <c r="I158" i="2" s="1"/>
  <c r="H157" i="2"/>
  <c r="I157" i="2" s="1"/>
  <c r="H154" i="2"/>
  <c r="I154" i="2" s="1"/>
  <c r="H153" i="2"/>
  <c r="I153" i="2" s="1"/>
  <c r="H152" i="2"/>
  <c r="I152" i="2" s="1"/>
  <c r="H151" i="2"/>
  <c r="I151" i="2" s="1"/>
  <c r="H150" i="2"/>
  <c r="I150" i="2" s="1"/>
  <c r="H149" i="2"/>
  <c r="I149" i="2" s="1"/>
  <c r="H148" i="2"/>
  <c r="I148" i="2" s="1"/>
  <c r="H147" i="2"/>
  <c r="I147" i="2" s="1"/>
  <c r="H146" i="2"/>
  <c r="I146" i="2" s="1"/>
  <c r="H145" i="2"/>
  <c r="I145" i="2" s="1"/>
  <c r="H142" i="2"/>
  <c r="I142" i="2" s="1"/>
  <c r="H140" i="2"/>
  <c r="I140" i="2" s="1"/>
  <c r="H138" i="2"/>
  <c r="I138" i="2" s="1"/>
  <c r="H136" i="2"/>
  <c r="I136" i="2" s="1"/>
  <c r="H134" i="2"/>
  <c r="I134" i="2" s="1"/>
  <c r="H132" i="2"/>
  <c r="I132" i="2" s="1"/>
  <c r="H130" i="2"/>
  <c r="I130" i="2" s="1"/>
  <c r="H129" i="2"/>
  <c r="I129" i="2" s="1"/>
  <c r="H128" i="2"/>
  <c r="I128" i="2" s="1"/>
  <c r="H127" i="2"/>
  <c r="I127" i="2" s="1"/>
  <c r="H124" i="2"/>
  <c r="I124" i="2" s="1"/>
  <c r="H122" i="2"/>
  <c r="I122" i="2" s="1"/>
  <c r="H114" i="2"/>
  <c r="I114" i="2" s="1"/>
  <c r="H112" i="2"/>
  <c r="I112" i="2" s="1"/>
  <c r="H110" i="2"/>
  <c r="I110" i="2" s="1"/>
  <c r="H108" i="2"/>
  <c r="I108" i="2" s="1"/>
  <c r="H105" i="2"/>
  <c r="I105" i="2" s="1"/>
  <c r="H103" i="2"/>
  <c r="I103" i="2" s="1"/>
  <c r="H101" i="2"/>
  <c r="I101" i="2" s="1"/>
  <c r="H99" i="2"/>
  <c r="I99" i="2" s="1"/>
  <c r="H97" i="2"/>
  <c r="I97" i="2" s="1"/>
  <c r="H95" i="2"/>
  <c r="I95" i="2" s="1"/>
  <c r="H93" i="2"/>
  <c r="I93" i="2" s="1"/>
  <c r="H91" i="2"/>
  <c r="I91" i="2" s="1"/>
  <c r="H89" i="2"/>
  <c r="I89" i="2" s="1"/>
  <c r="H87" i="2"/>
  <c r="I87" i="2" s="1"/>
  <c r="H85" i="2"/>
  <c r="I85" i="2" s="1"/>
  <c r="H83" i="2"/>
  <c r="I83" i="2" s="1"/>
  <c r="H81" i="2"/>
  <c r="I81" i="2" s="1"/>
  <c r="H79" i="2"/>
  <c r="I79" i="2" s="1"/>
  <c r="H77" i="2"/>
  <c r="I77" i="2" s="1"/>
  <c r="H65" i="2"/>
  <c r="I65" i="2" s="1"/>
  <c r="H63" i="2"/>
  <c r="I63" i="2" s="1"/>
  <c r="H61" i="2"/>
  <c r="I61" i="2" s="1"/>
  <c r="H60" i="2"/>
  <c r="I60" i="2" s="1"/>
  <c r="H59" i="2"/>
  <c r="I59" i="2" s="1"/>
  <c r="H58" i="2"/>
  <c r="I58" i="2" s="1"/>
  <c r="H57" i="2"/>
  <c r="I57" i="2" s="1"/>
  <c r="H56" i="2"/>
  <c r="I56" i="2" s="1"/>
  <c r="H55" i="2"/>
  <c r="I55" i="2" s="1"/>
  <c r="H54" i="2"/>
  <c r="I54" i="2" s="1"/>
  <c r="H46" i="2"/>
  <c r="I46" i="2" s="1"/>
  <c r="H44" i="2"/>
  <c r="I44" i="2" s="1"/>
  <c r="H42" i="2"/>
  <c r="I42" i="2" s="1"/>
  <c r="H40" i="2"/>
  <c r="I40" i="2" s="1"/>
  <c r="H38" i="2"/>
  <c r="I38" i="2" s="1"/>
  <c r="H36" i="2"/>
  <c r="I36" i="2" s="1"/>
  <c r="H34" i="2"/>
  <c r="I34" i="2" s="1"/>
  <c r="H32" i="2"/>
  <c r="I32" i="2" s="1"/>
  <c r="H31" i="2"/>
  <c r="I31" i="2" s="1"/>
  <c r="H30" i="2"/>
  <c r="I30" i="2" s="1"/>
  <c r="H29" i="2"/>
  <c r="I29" i="2" s="1"/>
  <c r="H26" i="2"/>
  <c r="I26" i="2" s="1"/>
  <c r="H24" i="2"/>
  <c r="I24" i="2" s="1"/>
  <c r="I267" i="2" l="1"/>
  <c r="I6" i="2" s="1"/>
  <c r="H10" i="1" s="1"/>
  <c r="I118" i="2"/>
  <c r="I5" i="2" s="1"/>
  <c r="H9" i="1" s="1"/>
  <c r="F262" i="2"/>
  <c r="F260" i="2"/>
  <c r="F258" i="2"/>
  <c r="F256" i="2"/>
  <c r="F254" i="2"/>
  <c r="F249" i="2"/>
  <c r="F245" i="2"/>
  <c r="F243" i="2"/>
  <c r="F241" i="2"/>
  <c r="F239" i="2"/>
  <c r="F237" i="2"/>
  <c r="F235" i="2"/>
  <c r="F233" i="2"/>
  <c r="F231" i="2"/>
  <c r="F229" i="2"/>
  <c r="F227" i="2"/>
  <c r="F225" i="2"/>
  <c r="F223" i="2"/>
  <c r="F221" i="2"/>
  <c r="F219" i="2"/>
  <c r="F217" i="2"/>
  <c r="F215" i="2"/>
  <c r="F213" i="2"/>
  <c r="F211" i="2"/>
  <c r="F209" i="2"/>
  <c r="F207" i="2"/>
  <c r="F205" i="2"/>
  <c r="F203" i="2"/>
  <c r="F201" i="2"/>
  <c r="F199" i="2"/>
  <c r="F179" i="2"/>
  <c r="F175" i="2"/>
  <c r="F169" i="2"/>
  <c r="F167" i="2"/>
  <c r="F165" i="2"/>
  <c r="F164" i="2"/>
  <c r="F163" i="2"/>
  <c r="F162" i="2"/>
  <c r="F161" i="2"/>
  <c r="F158" i="2"/>
  <c r="F157" i="2"/>
  <c r="F154" i="2"/>
  <c r="F153" i="2"/>
  <c r="F152" i="2"/>
  <c r="F151" i="2"/>
  <c r="F150" i="2"/>
  <c r="F149" i="2"/>
  <c r="F148" i="2"/>
  <c r="F147" i="2"/>
  <c r="F146" i="2"/>
  <c r="F145" i="2"/>
  <c r="F142" i="2"/>
  <c r="F140" i="2"/>
  <c r="F138" i="2"/>
  <c r="F136" i="2"/>
  <c r="F134" i="2"/>
  <c r="F132" i="2"/>
  <c r="F130" i="2"/>
  <c r="F129" i="2"/>
  <c r="F124" i="2"/>
  <c r="F122" i="2"/>
  <c r="F112" i="2"/>
  <c r="F110" i="2"/>
  <c r="F108" i="2"/>
  <c r="F105" i="2"/>
  <c r="F103" i="2"/>
  <c r="F101" i="2"/>
  <c r="F99" i="2"/>
  <c r="F97" i="2"/>
  <c r="F95" i="2"/>
  <c r="F91" i="2"/>
  <c r="F89" i="2"/>
  <c r="F87" i="2"/>
  <c r="F85" i="2"/>
  <c r="F83" i="2"/>
  <c r="F81" i="2"/>
  <c r="F79" i="2"/>
  <c r="F65" i="2"/>
  <c r="F63" i="2"/>
  <c r="F61" i="2"/>
  <c r="F60" i="2"/>
  <c r="F59" i="2"/>
  <c r="F58" i="2"/>
  <c r="F57" i="2"/>
  <c r="F56" i="2"/>
  <c r="F55" i="2"/>
  <c r="F54" i="2"/>
  <c r="F51" i="2"/>
  <c r="F50" i="2"/>
  <c r="F49" i="2"/>
  <c r="F46" i="2"/>
  <c r="F44" i="2"/>
  <c r="F42" i="2"/>
  <c r="F40" i="2"/>
  <c r="F38" i="2"/>
  <c r="F36" i="2"/>
  <c r="F34" i="2"/>
  <c r="F77" i="2"/>
  <c r="F30" i="2"/>
  <c r="F26" i="2"/>
  <c r="I8" i="2" l="1"/>
  <c r="H12" i="1"/>
  <c r="F173" i="2"/>
  <c r="F127" i="2"/>
  <c r="F128" i="2"/>
  <c r="F114" i="2"/>
  <c r="F247" i="2"/>
  <c r="F31" i="2"/>
  <c r="F93" i="2"/>
  <c r="F171" i="2"/>
  <c r="F29" i="2"/>
  <c r="F32" i="2"/>
  <c r="F251" i="2"/>
  <c r="F118" i="2" l="1"/>
  <c r="F5" i="2" s="1"/>
  <c r="F9" i="1" s="1"/>
  <c r="G9" i="1" s="1"/>
  <c r="H13" i="1"/>
  <c r="H14" i="1"/>
  <c r="F177" i="2"/>
  <c r="F267" i="2" s="1"/>
  <c r="F6" i="2" l="1"/>
  <c r="F10" i="1" s="1"/>
  <c r="G10" i="1" s="1"/>
  <c r="F8" i="2" l="1"/>
  <c r="F12" i="1"/>
  <c r="F13" i="1" l="1"/>
  <c r="G12" i="1"/>
  <c r="F14" i="1"/>
  <c r="G14" i="1" l="1"/>
  <c r="G13" i="1"/>
</calcChain>
</file>

<file path=xl/sharedStrings.xml><?xml version="1.0" encoding="utf-8"?>
<sst xmlns="http://schemas.openxmlformats.org/spreadsheetml/2006/main" count="349" uniqueCount="199">
  <si>
    <t>2.3.2</t>
  </si>
  <si>
    <t>REKAPITULACIJA</t>
  </si>
  <si>
    <t>Kopališče Vevče</t>
  </si>
  <si>
    <t>št. projekta: 20/01</t>
  </si>
  <si>
    <t>št. načrta: 1870-K/20</t>
  </si>
  <si>
    <t>A</t>
  </si>
  <si>
    <t>KANALIZACIJA</t>
  </si>
  <si>
    <t>A.1</t>
  </si>
  <si>
    <t>KANALIZACIJA kanali S</t>
  </si>
  <si>
    <t>A.2</t>
  </si>
  <si>
    <t>KANALIZACIJA kanali M</t>
  </si>
  <si>
    <t>SKUPAJ brez DDV</t>
  </si>
  <si>
    <t>SKUPAJ      (brez DDV)</t>
  </si>
  <si>
    <t>DDV 22,0%</t>
  </si>
  <si>
    <t>SKUPAJ Z DDV</t>
  </si>
  <si>
    <t>SKUPAJ             (z DDV 22,0%)</t>
  </si>
  <si>
    <t>2/2.3.2 Popis del s predizmerami in projektantski predračun</t>
  </si>
  <si>
    <t>A.</t>
  </si>
  <si>
    <t>KANALIZACIJA - kanal S s priključki</t>
  </si>
  <si>
    <t>KANALIZACIJA - kanal M1, M2 s priključki</t>
  </si>
  <si>
    <t>SKUPAJ</t>
  </si>
  <si>
    <t>DDV ni upoštevan!</t>
  </si>
  <si>
    <t>OPOMBA:</t>
  </si>
  <si>
    <t xml:space="preserve">Način polaganja cevovoda mora pred začetkom del potrditi geomehanik. </t>
  </si>
  <si>
    <t>Planiranje terena ni upoštevano v popisu. Popis je narejen od kote nove nivelete!</t>
  </si>
  <si>
    <t>Na območju zunanje ureditve (načrt 1870-ZU) je izkop upoštevan od kote spodnjega ustroja (cca. -0,80m od kote nove nivelete).</t>
  </si>
  <si>
    <t>Izdelava revizijskih jaškov je upoštevana vključno z vsemi odcepi.</t>
  </si>
  <si>
    <t>V popisu je upoštevano, da se drenaža polaga istočasno z gradnjo objekta, zato izkop ni upoštevan. Drenaža in njeni elementi so tako v poglavju KANALIZACIJA - kanal M  "DRENAŽA" zajeti posebej.</t>
  </si>
  <si>
    <t>Elektrika za potrebe napajanja črpališč ni predmet tega načrta! Obdelana mora biti v načrtu elektro inštalacij!</t>
  </si>
  <si>
    <t>KANALIZACIJA - kanal S</t>
  </si>
  <si>
    <t>Zakoličenje osi kanalizacije z oznako revizijskih jaškov in geodetskim posnetkom.</t>
  </si>
  <si>
    <t>m1</t>
  </si>
  <si>
    <t>Postavitev gradbenih profilov na vzpostavljeno os trase kanala, ter določitev nivoja za merjenje globine izkopa in polaganja kanala</t>
  </si>
  <si>
    <t>kom</t>
  </si>
  <si>
    <t>Strojni izkop kanalizacijskega jarka pod kotom _*_ v terenu III.-IV. ktg, z odvozom na stalno gradbeno deponijo v oddaljenosti 15km, vključno s stroški deponije. (ocena 60%)</t>
  </si>
  <si>
    <t xml:space="preserve"> - *60° - globine 0,0 - 2,0  m1</t>
  </si>
  <si>
    <t>m3</t>
  </si>
  <si>
    <t xml:space="preserve"> - *60° - globine 2,0 - 4,0  m1</t>
  </si>
  <si>
    <t xml:space="preserve"> - *90° - globine 0,0 - 4,5  m1 z opaži</t>
  </si>
  <si>
    <t>4</t>
  </si>
  <si>
    <t>Strojni izkop kanalizacijskega jarka globine globine 0,0 - 4,00  m1, v terenu III.-IV. ktg, vključno z nakladanjem, odvozom in hranjenjem na začasni gradbiščni deponiji. (ocena 30%). Material potrdi geomehanik.</t>
  </si>
  <si>
    <t>5</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</si>
  <si>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L=73,5m). Obračun po dejanskih stroških.</t>
  </si>
  <si>
    <t>dni</t>
  </si>
  <si>
    <t>6</t>
  </si>
  <si>
    <t>Ročni izkop kanalizacijskega jarka v terenu III. ktg z premetavanjem izkopanega materiala ob rob gradbenega jarka . (ocena 5% od celotnega izkopa)</t>
  </si>
  <si>
    <t>7</t>
  </si>
  <si>
    <t>Ročno planiranje dna jarka s točnostjo +/- 3 cm po projektiranem padcu</t>
  </si>
  <si>
    <t>m2</t>
  </si>
  <si>
    <t>8</t>
  </si>
  <si>
    <t>Nabava, dobava in položitev ločilnega geosintetika za polaganje cevi. Površinska masa 200 g/m2 (EN ISO 9864).</t>
  </si>
  <si>
    <t>9</t>
  </si>
  <si>
    <t>Nabava, dobava in vgradnja kamnitega materiala 0-8 mm za izdelavo posteljice debeline 10 cm in obsipa nad cevjo.</t>
  </si>
  <si>
    <t>10</t>
  </si>
  <si>
    <r>
      <t>Dobava, ravnanje, rezanje, krivljenje, dovoz na gradbišče, polaganje in vezanje armature za AB ploščo; Upoštevana dvoslojna mrežna armatura R 335.</t>
    </r>
    <r>
      <rPr>
        <i/>
        <sz val="10"/>
        <rFont val="Arial"/>
        <family val="2"/>
      </rPr>
      <t xml:space="preserve"> (pod revizijskimi jaški)</t>
    </r>
  </si>
  <si>
    <t>kg</t>
  </si>
  <si>
    <t>11</t>
  </si>
  <si>
    <r>
      <t>Nabava, dobava betona C25/30 in izdelava AB plošče debeline 20 cm; po detajlu.</t>
    </r>
    <r>
      <rPr>
        <i/>
        <sz val="10"/>
        <rFont val="Arial"/>
        <family val="2"/>
      </rPr>
      <t xml:space="preserve"> (pod revizijskimi jaški)</t>
    </r>
  </si>
  <si>
    <t>12</t>
  </si>
  <si>
    <t>Nabava, dobava in montaža cevi PVC, stiki so tesnjeni s spojkami z gumi tesnili</t>
  </si>
  <si>
    <t>PVC SN4 DN110</t>
  </si>
  <si>
    <t>PVC SN8 DN160</t>
  </si>
  <si>
    <t>PVC SN8 DN200</t>
  </si>
  <si>
    <t>13</t>
  </si>
  <si>
    <t>Nabava, dobava in montaža cevi fazonskih in reducirnih kosov</t>
  </si>
  <si>
    <t>reducirni kos PVC R75/50</t>
  </si>
  <si>
    <t>reducirni kos PVC R110/75</t>
  </si>
  <si>
    <t>reducirni kos PVC R110/125</t>
  </si>
  <si>
    <t>fazonski odcepni kos PVC 125/75-45°</t>
  </si>
  <si>
    <t>fazonski odcepni kos PVC 160/110-45°</t>
  </si>
  <si>
    <t>fazonski odcepni kos PVC 160/125-45°</t>
  </si>
  <si>
    <t>fazonski kos PVC 75-45°</t>
  </si>
  <si>
    <t>fazonski kos PVC 125-45°</t>
  </si>
  <si>
    <t>14</t>
  </si>
  <si>
    <r>
      <t>Zasip</t>
    </r>
    <r>
      <rPr>
        <sz val="10"/>
        <rFont val="Arial"/>
        <family val="2"/>
        <charset val="238"/>
      </rPr>
      <t xml:space="preserve"> g</t>
    </r>
    <r>
      <rPr>
        <sz val="10"/>
        <rFont val="Arial"/>
        <family val="2"/>
      </rPr>
      <t>radbenega jarka z novim zasipnim materialom  z utrjevanjem v slojih do 95 % trdnosti po standardnem Proktorjevem postopku, vključno z nabavo in dobavo.</t>
    </r>
  </si>
  <si>
    <t>15</t>
  </si>
  <si>
    <r>
      <t>Zasip</t>
    </r>
    <r>
      <rPr>
        <sz val="10"/>
        <rFont val="Arial"/>
        <family val="2"/>
        <charset val="238"/>
      </rPr>
      <t xml:space="preserve"> g</t>
    </r>
    <r>
      <rPr>
        <sz val="10"/>
        <rFont val="Arial"/>
        <family val="2"/>
      </rPr>
      <t>radbenega jarka z izkopanim materialom hranjenim na začasni gradbiščni deponiji, z utrjevanjem v slojih do 95 % trdnosti po standardnem Proktorjevem postopku, vključno z dovozom z začasne gradbiščne deponije. Upoštevano je, da je izkopan material dober zasipni material. V primeru, da se izkaže za slab material je potrebno uporabiti nov zasipni material. Zasipni material potrdi geomehanik.</t>
    </r>
  </si>
  <si>
    <t xml:space="preserve">celoten izkop:        </t>
  </si>
  <si>
    <t>odbiti vgrajeni material:</t>
  </si>
  <si>
    <t xml:space="preserve">kanalizacijske cevi fi 200 mm </t>
  </si>
  <si>
    <t xml:space="preserve">kanalizacijske cevi fi 160 mm </t>
  </si>
  <si>
    <t xml:space="preserve">kanalizacijske cevi fi 110 mm </t>
  </si>
  <si>
    <t>posteljica in obisp</t>
  </si>
  <si>
    <t>revizijski jaški, lovilec maščob</t>
  </si>
  <si>
    <t>Odvoz odvečnega materiala na stalno gradbeno deponijo vključno s stroški deponije. Odvoz v oddaljenosti do 10 km.</t>
  </si>
  <si>
    <t>Nabava, dobava in izdelava revizijskega poliesterskega jaška s koritnico (muldo) v dnu jašk fi1000mm s kanalskim pokrovom fi600mm ali 600x600 po standardu SIST EN124, 250kN-400kN* z zaklepom, betoniranjem pete jaška z  betonom C16/20; gl. do ~1,90 m.  Cevi morajo biti vgrajene vertikalno, minimalna debelina stene revizijskega jaška je 10 mm. *Pokrovi glede oblike in nosilnosti po načrtu zunanje ureditve.</t>
  </si>
  <si>
    <t>Nabava, dobava in izdelava revizijskega poliesterskega jaška s koritnico (muldo) v dnu jaška fi1000mm s stranskim vtokom s kaskado, kanalskim pokrovom po načrtu zunanje ureditve po standardu SIST EN124, 250kN* z zaklepom, betoniranjem pete jaška z betonom C16/20; gl. do ~1,70m. Cevi morajo biti vgrajene vertikalno, minimalna debelina stene revizijskega jaška je 10 mm. Višina kaskade H=do2,2m. *Pokrovi glede oblike in nosilnosti po načrtu zunanje ureditve.</t>
  </si>
  <si>
    <t>Nabava, dobava in izdelava revizijskega poliesterskega jaška s koritnico (muldo) v dnu jašk fi1000mm s kaskado, kanalskim pokrovom po načrtu zunanje ureditve po standardu SIST EN124, 250 kN*, betoniranjem pete jaška z vodotesnim betonom C16/20 in izdelavo betonske koritnice v dnu jaška; gl. do ~4,5m. Cevi morajo biti vgrajene vertikalno, minimalna debelina stene revizijskega jaška je 10 mm.  Višina kaskade H = 2,2m. *Pokrovi glede oblike in nosilnosti po načrtu zunanje ureditve.</t>
  </si>
  <si>
    <t>Nabava, dobava in izdelava revizijskega poliesterskega jaška s koritnico (muldo) v dnu jašk fi800mm s kanalskim pokrovom po načrtu zunanje ureditve po standardu SIST EN124, 250kN*, betoniranjem pete jaška z betonom C16/20; gl. do ~1,53m. Cevi morajo biti vgrajene vertikalno, minimalna debelina stene revizijskega jaška je 10 mm. *Pokrovi glede oblike in nosilnosti po načrtu zunanje ureditve.</t>
  </si>
  <si>
    <t>Nabava, dobava in vgradnja lovilca maščob z usedalnikom mulja. Material armirani poliester (GRP), pretok skozi lovilec maščob 4 l/s, za min. 400 obrokov/dan, skladen s SIST EN 1825-1:2004 (kot npr. AMT projekt Lovilec maščob NV4 ali podono).</t>
  </si>
  <si>
    <t>Priključitev kanalizacije na obstoječ odcep. Upoštevan odkop odcepa in navezava na nov priključni revizijski jašek.</t>
  </si>
  <si>
    <t>Izdelava poliestrske prirobnice ("krilc") na revizijskem jašku v sanitarnem objektu za potrebe vpetja v armirano betonsko ploščo, vključno z varjenjem prirobnice na poliestrski jašek. (po detajlu)</t>
  </si>
  <si>
    <t>Čiščenje in planiranje terena po končani gradnji.</t>
  </si>
  <si>
    <t>Nabava, dobava in namestitev protipovratnih zaklopk odprtega tipa. Zaklopke dimenzije DN110, 150 in 200.</t>
  </si>
  <si>
    <t>Ureditev črpalnih jaškov in črpanje talne vode iz gradbene jame pri izvedbi del.</t>
  </si>
  <si>
    <t>ura</t>
  </si>
  <si>
    <t>Nabava, dobava in montaža cevi PVC, vključno z vsemi potrebnimi fazonskimi kosi, stiki so tesnjeni s spojkami z gumi tesnili. (grafično obdelano v načrtih arhitekture - sifoni v kleti)</t>
  </si>
  <si>
    <t>PVC SN4 DN50</t>
  </si>
  <si>
    <t>Nabava, dobava in vgradnja talnih požiralnikov s stranskim iztokom, nastavljivim nastavkom za povišanje, vrtiljivim nastavkom za prilagajanje, tlačno prirobnico iz nerjavečega jekla ter snemljivim sifonom za enostavno čiščenje. Pri talnih požiralnikih, ki so med seboj povezani se uporabi dno s stranskim dotokom za cevi DN50.</t>
  </si>
  <si>
    <t>Prečno zavarovanje obstoječih komunalnih vodov v času izvajanja del in vzpostavitev v prvotno stanje, obračun po dejanskih stroških.</t>
  </si>
  <si>
    <t>Preizkus vodotesnosti položenih kanalizacijskih cevi po standardi SIST 1610.</t>
  </si>
  <si>
    <t>Zakoličenje osi kanalizacije z oznako revizijskih jaškov, geodetskim posnetkom, ter vrisom v kataster.</t>
  </si>
  <si>
    <t>Postavitev gradbenih profilov na vzpostavljeno os trase kanala, ter določitev nivoja za merjenje globine izkopa in polaganja kanala.</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</si>
  <si>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L=120m). Obračun po dejanskih stroških.</t>
  </si>
  <si>
    <r>
      <t>Dobava, ravnanje, rezanje, krivljenje, dovoz na gradbišče, polaganje in vezanje armature za AB ploščo; Upoštevana doslojna mrežna armatura R 335.</t>
    </r>
    <r>
      <rPr>
        <i/>
        <sz val="10"/>
        <rFont val="Arial"/>
        <family val="2"/>
      </rPr>
      <t xml:space="preserve"> (pod revizijskimi jaški in peskolovi)</t>
    </r>
  </si>
  <si>
    <r>
      <t>Nabava, dobava betona C25/30 in izdelava AB plošče debeline 20 cm; po detajlu.</t>
    </r>
    <r>
      <rPr>
        <i/>
        <sz val="10"/>
        <rFont val="Arial"/>
        <family val="2"/>
      </rPr>
      <t xml:space="preserve"> (pod revizijskimi jaški in peskolovi)</t>
    </r>
  </si>
  <si>
    <t>PVC SN4 DN75</t>
  </si>
  <si>
    <t>PVC SN8 DN125</t>
  </si>
  <si>
    <t>PVC SN8 DN250</t>
  </si>
  <si>
    <t>PVC SN8 DN315</t>
  </si>
  <si>
    <t>PVC SN8 DN400</t>
  </si>
  <si>
    <t>PVC SN8 DN500</t>
  </si>
  <si>
    <t>Nabava, dobava in montaža litoželeznih SML cevi, vključno s spojkami iz nerjavečega jekla (npr. Rapid NG) z EPDM gumi tesnili.</t>
  </si>
  <si>
    <t>SML DN100</t>
  </si>
  <si>
    <t>SML DN150</t>
  </si>
  <si>
    <t>Nabava, dobava in montaža fazonskih in reducirnih kosov za SML cevi.</t>
  </si>
  <si>
    <t>čistilni kos PVC 160</t>
  </si>
  <si>
    <t>reducirni kos PVC R125/160</t>
  </si>
  <si>
    <t>fazonski odcepni kos PVC 160/100-45°</t>
  </si>
  <si>
    <t>fazonski kos PVC 160-45°</t>
  </si>
  <si>
    <t>fazonski kos PVC 100-45°</t>
  </si>
  <si>
    <t>Nabava, dobava in montaža PE100 cevi d50 16 bar za tlačne cevovode s prevozom in prenosom kanalizacijskih cevi do mesta vgraditve. V ceni je všteta nabava, dobava in montaža PEHD fazonskih kosov za tlačni cevovod s pritrditvijo cevi na stene prezračevalnih/svetlobnih jaškov z objemkami..</t>
  </si>
  <si>
    <t>m</t>
  </si>
  <si>
    <t>Nabava, dobava in montaža cevne izolacije debeline min. 10 mm za cevi PE100 DN50 (kot npr. Armaflex). Izolacijo se namesti na cevi, kjer ni ustreznega nadkritja (min. 0,8m).</t>
  </si>
  <si>
    <t>16</t>
  </si>
  <si>
    <t>Nabava, dobava in vgradnja betona C25/30 za polno obbetoniranje cevi.</t>
  </si>
  <si>
    <t>17</t>
  </si>
  <si>
    <t>18</t>
  </si>
  <si>
    <t>Nabava, dobava in vgradnja kamnitega materiala16-32 mm za izdelavo obsipa nad GRP cevjo DN1500.</t>
  </si>
  <si>
    <t>19</t>
  </si>
  <si>
    <t>20</t>
  </si>
  <si>
    <t xml:space="preserve">celoten izkop :        </t>
  </si>
  <si>
    <t xml:space="preserve">kanalizacijske cevi  ø 1500mm </t>
  </si>
  <si>
    <t xml:space="preserve">kanalizacijske cevi  ø 500mm </t>
  </si>
  <si>
    <t xml:space="preserve">kanalizacijske cevi  ø 400mm </t>
  </si>
  <si>
    <t xml:space="preserve">kanalizacijske cevi  ø 315mm </t>
  </si>
  <si>
    <t xml:space="preserve">kanalizacijske cevi  ø 250mm </t>
  </si>
  <si>
    <t xml:space="preserve">kanalizacijske cevi  ø 200mm </t>
  </si>
  <si>
    <t xml:space="preserve">kanalizacijske cevi  ø 160mm </t>
  </si>
  <si>
    <t xml:space="preserve">kanalizacijske cevi  ø 125mm </t>
  </si>
  <si>
    <t xml:space="preserve">kanalizacijske cevi  ø 100mm </t>
  </si>
  <si>
    <t xml:space="preserve">kanalizacijske cevi  ø 75mm </t>
  </si>
  <si>
    <t>posteljica in obsip cevi</t>
  </si>
  <si>
    <t>revizijski jaški, peskolovi, lovilci olj</t>
  </si>
  <si>
    <t>podložni, polno obbetoniranje cevi, AB plošče</t>
  </si>
  <si>
    <t>Nabava, dobava in izdelava revizijskega poliesterskega jaška fi1000mm s koritnico (muldo) v dnu jaška s kanalskim pokrovom fi600mm ali 600x600 po standardu SIST EN124, 250kN-400kN* z zaklepom, betoniranjem pete jaška z  betonom C16/20; gl. do ~3,55m.  Cevi morajo biti vgrajene vertikalno, minimalna debelina stene revizijskega jaška je 10 mm. *Pokrovi glede oblike in nosilnosti po načrtu zunanje ureditve.</t>
  </si>
  <si>
    <t>Nabava, dobava in izdelava revizijskega poliesterskega jaška fi1000mm s koritnico (muldo) v dnu jaška s stranskim vtokom s kaskado, kanalskim pokrovom po načrtu zunanje ureditve po standardu SIST EN124, 250kN* z zaklepom, betoniranjem pete jaška z betonom C16/20; gl. do ~2,81m. Cevi morajo biti vgrajene vertikalno, minimalna debelina stene revizijskega jaška je 10 mm. Višina kaskade H=do 1,50 m. *Pokrovi glede oblike in nosilnosti po načrtu zunanje ureditve.</t>
  </si>
  <si>
    <t>Nabava, dobava in izdelava revizijskega poliesterskega jaška fi800mm s koritnico (muldo) v dnu jaška s kanalskim pokrovom po načrtu zunanje ureditve po standardu SIST EN124, 250kN*, betoniranjem pete jaška z betonom C16/20; gl. do ~1,10m. Cevi morajo biti vgrajene vertikalno, minimalna debelina stene revizijskega jaška je 10 mm. *Pokrovi glede oblike in nosilnosti po načrtu zunanjre ureditve.</t>
  </si>
  <si>
    <t>Nabava, dobava in izdelava revizijskega poliesterskega jaška fi600mm s koritnico (muldo) v dnu jaška s kanalskim pokrovom po načrtu zunanje ureditve po standardu SIST EN124, 250kN*, betoniranjem pete jaška z betonom C16/20; gl. do ~1,00m. Cevi morajo biti vgrajene vertikalno, minimalna debelina stene revizijskega jaška je 10 mm. *Pokrovi glede oblike in nosilnosti po načrtu zunanje ureditve.</t>
  </si>
  <si>
    <t>Nabava, dobava in izdelava poliestrskega peskolova  ɸ100cm  s kanalskim pokrovom LTŽ Ø 600mm po standardu SIST EN124, 250kN*. Betoniranje pete jaška z vodotesnim betonom C16/20.; gl. do 2,00m. *Pokrovi glede oblike in nosilnosti po načrtu zunanje ureditve.</t>
  </si>
  <si>
    <t>Nabava, dobava in izdelava betonskega peskolova  ɸ60cm  s kanalskim pokrovom LTŽ Ø 600mm po standardu SIST EN124, 250kN*. Betoniranje pete jaška z vodotesnim betonom C16/20.; gl. do 1,50m. *Pokrovi glede oblike in nosilnosti po načrtu zunanje ureditve.</t>
  </si>
  <si>
    <t>Nabava, dobava in izdelava betonskega peskolova  ɸ50cm  s kanalskim pokrovom LTŽ Ø 500mm po standardu SIST EN124, 250kN*. Betoniranje pete jaška z vodotesnim betonom C16/20.; gl. do 1,50m. *Pokrovi glede oblike in nosilnosti po načrtu zunanje ureditve.</t>
  </si>
  <si>
    <t>Nabava, dobava in izdelava betonskega peskolova  ɸ40cm  s kanalskim pokrovom LTŽ Ø 400mm po standardu SIST EN124, 250kN*. Betoniranje pete jaška z vodotesnim betonom C16/20.; gl. do 1,20m. *Pokrovi glede oblike in nosilnosti po načrtu zunanje ureditve.</t>
  </si>
  <si>
    <t>Nabava, dobava in izdelava revizijskega poliesterskega jaška s koritnico v dnu jašk fi1200mm s kanalsko rešetko 600x600 mm po standardu SIST EN124, 250kN-400kN* z zaklepom, betoniranjem pete jaška z  betonom C16/20; gl. do ~3,00m. Cevi morajo biti vgrajene vertikalno, minimalna debelina stene revizijskega jaška je 10 mm. (vtočni jašek za dostavo kemikalij). *Pokrovi glede oblike in nosilnosti po načrtu zunanje ureditve.</t>
  </si>
  <si>
    <t>Nabava, dobava in vgradnja lopute z ročko za namestitev na cevi DN150. Lopute morajo biti odporne na agresivne tekočine! Vključno z varjenjem prirobnic DN150 v poliestrskem jašku za namestitev lopute.</t>
  </si>
  <si>
    <t>Dobava in montaža cevnega zadrževalnika (izdelava po naročilu) iz poliestrske cevi GRP DN1500 mm dolžine 18 m (lahko v sestavi 12+6m) z izdelavo priključka vtok DN300 in iztok DN125 (dušilka) ter preliv 2x DN250 (enaka višina položeni vzporedno). Vstopna revizijska odprtina DN800. Vključno z nabavo stremen za pritrditev v AB ploščo za varovanje pred vzgonom (objemke se ptridti na 2 m - 9 kos)</t>
  </si>
  <si>
    <t>Dobava in montaža cevnega zadrževalnika (izdelava po naročilu) iz poliestrske cevi GRP DN1500 mm dolžine 18 m (lahko v sestavi 12+6m) z izdelavo priključka vtok DN400 in iztok DN125 (dušilka) ter preliv 2x DN250 (enaka višina položeni vzporedno) in vstopno revizijsko odprtino DN800. Vključno z nabavo stremen za pritrditev v AB ploščo za varovanje pred vzgonom (objemke se pritrdi na 2 m - 9 kos)</t>
  </si>
  <si>
    <r>
      <t xml:space="preserve">Nabava, dobava in vgradnja lovilca olj z razbremenilnikom (kot npr. Aquareg 15 bp 3 S-I-P). Pretok skozi lovilec olj 3 l/s. Vključno z nabavo, dobavo in vgradnjo LTŽ pokrova </t>
    </r>
    <r>
      <rPr>
        <sz val="10"/>
        <rFont val="GreekC"/>
        <charset val="238"/>
      </rPr>
      <t>∅</t>
    </r>
    <r>
      <rPr>
        <sz val="10"/>
        <rFont val="Arial CE"/>
        <family val="2"/>
        <charset val="238"/>
      </rPr>
      <t>600 mm, 250 kN.</t>
    </r>
  </si>
  <si>
    <t>Izdelava armirano betonske plošče za položitev cevnih zadrževalnikov dimenzij DxŠxV: 18m x 2,1m x 0,25m. AB plošča se izvede z betona C25/30 s predhodno položeno dvojno armaturo Q385 vključno z rezanjem armature in opaženjem. Podložni beton se izvede v debelini 10 cm iz betona C8/10.</t>
  </si>
  <si>
    <t>Izdelava armirano betonske plošče za položitev rezervoarja (V=5m3) dimenzij DxŠxV: 5m x 2,1m x 0,20m. AB plošča se izvede z betona C25/30 s predhodno položeno dvojno armaturo Q385 vključno z rezanjem armature in opaženjem. Podložni beton se izvede v debelini 10 cm iz betona C8/10.</t>
  </si>
  <si>
    <t>Nabava, dobava rezervoarja za padavinske vode V=5m3 (npr. Zagožen AQUAstay ali Roto, …)</t>
  </si>
  <si>
    <t>Nabava, dobava in montaža tipske konzole 41/41 mm, L=320 mm. Vključno z vsem pritrdilnim materialom (kot npr. Sikla konzola previsna, …). Razmak med nosilci 2.5m.</t>
  </si>
  <si>
    <t>Nabava, dobava in montaža tipskega gumi držala za cevi DN160. Vključno z vsem pritrdilnim materialom (kot npr. Sikla držalo gumi Stabil D-M16 Silikon, …). Razmak med nosilci 2m.</t>
  </si>
  <si>
    <t>Nabava, dobava in vgradnja potopne črpalke s sekačem (za umazane vode), prosta odprtina min. fi 10 mm, Q= 1l/s, hčrp=5m, 230V (kot npr. Jung Pumpen US 62 E ali podobno enakih karakteristik …). Vključno z nabavo nerjavečega nosilca za črpalko.</t>
  </si>
  <si>
    <t>Nabava, dobava in vgradnja potopne črpalke s sekačem (za umazane vode), prosta odprtina min. fi 10 mm, Q= 3l/s, hčrp=8m, 230V (kot npr. Jung Pumpen US 102 E ali podobno enakih karakteristik …). Vključno z nabavo nerjavečega nosilca za črpalko.</t>
  </si>
  <si>
    <t>Strojno rušenje betonskih pilotov namenjenih začasni zaščiti gradbene jame do potrebne globine za namestitev revizijskih jaškov in polaganje cevi. Vključno z nalaganjem na kamion in odvozom na stalno gradbeno deponijo. (upoštevan pilot fi50 cm, globine cca. 3,5m)</t>
  </si>
  <si>
    <t>Izdelava kaskade na novem revizijskem jašku.</t>
  </si>
  <si>
    <t xml:space="preserve">Dvig pokrova na koto nove nivelete. </t>
  </si>
  <si>
    <t>Preizkus vodotesnosti položenih cevi  po standardu SIST EN 1610.</t>
  </si>
  <si>
    <t>DRENAŽA</t>
  </si>
  <si>
    <t>Nabava, dobava in vgradnja perforirane (drenažne) cevi DN160, razred SN4</t>
  </si>
  <si>
    <t>49</t>
  </si>
  <si>
    <t>Nabava, dobava in vgradnja geosinetika za filtracijo. Površinska masa 180g/m2. Lahko se uporabi tudi geosinetik z enosmerno filtracijo enakih ali podobnih karakteristik.</t>
  </si>
  <si>
    <t>50</t>
  </si>
  <si>
    <t>Nabava, dobava in vgradnja filter frakcije 8-11 mm za obstuje drenažne cevi.</t>
  </si>
  <si>
    <t>51</t>
  </si>
  <si>
    <t>Izdelava blindiranja in povijanja v geotekstil na drenažnih ceveh.</t>
  </si>
  <si>
    <t>52</t>
  </si>
  <si>
    <r>
      <t xml:space="preserve">Nabava, dobava in izdelava betonskega peskolova  </t>
    </r>
    <r>
      <rPr>
        <sz val="10"/>
        <rFont val="Calibri"/>
        <family val="2"/>
        <charset val="238"/>
      </rPr>
      <t>ɸ</t>
    </r>
    <r>
      <rPr>
        <sz val="10"/>
        <rFont val="Arial"/>
        <family val="2"/>
        <charset val="238"/>
      </rPr>
      <t>50cm, s kanalskim pokrovom ø500mm (betonski). Globina do cca. 2,8m. Jaške se pokrije z zemljino (po načrtu zunanje ureditve), nadkritja cca. 40cm.</t>
    </r>
  </si>
  <si>
    <t>KANALIZACIJA - kanali M</t>
  </si>
  <si>
    <t>Dobava in vgradnja tipskega lovilca olj premera 600mm, višina max. 0,78m (območje za praznjenje čistilnega stroja). Lovilec olj s pretokom 1 l/s, po stanrdu SIST EN 858-1, 858-2, kot npr. 2PR - ART. 100200-1. Pločevina nad lovilcem olj brez odprtin je obdelana v načrtu arhitekture.</t>
  </si>
  <si>
    <t>Po naročilu narejena koritinica za praznjenje čistilnega stroja, varjena iz poliestra, vključno z merjenjem na terenu glede na dejansko stanje. Okvirne mere cca. 0,2x0,2x0,6m. Rešetka je obdelana v načrtu arhitekture.</t>
  </si>
  <si>
    <t>Po naročilu narejeno vedro z odprtinami za lovljenje trdih delcev (pesek itd.) - peskolov. Izdela se ga iz nerjavečega jekla, maksimalna velikost odprtine 3,5mm.Vključno z merjenjem na terenu glede na dejansko stanje. Okvirne mere 0,18x0,18x0,58m.</t>
  </si>
  <si>
    <t>Obdelava odprtine za izvedbo peskolova (koritnice), lovilca olj, z vsemi povezavami iz cevi PVC DN110, vključno z vsemi tesnitvami, vmesno steno ter izdelavo vtorov za naleganje rešetke oz. pločevine. Pločevine so obdelane v načrtu arhitekture. Črpališče je obdelano v načrtu strojnih inštalacij.</t>
  </si>
  <si>
    <t>Količina +/-</t>
  </si>
  <si>
    <t>nova količina</t>
  </si>
  <si>
    <t>nova vrednost skupaj</t>
  </si>
  <si>
    <t>šifra</t>
  </si>
  <si>
    <t>delo</t>
  </si>
  <si>
    <t>enota</t>
  </si>
  <si>
    <t>količina</t>
  </si>
  <si>
    <t>cena/enoto</t>
  </si>
  <si>
    <t>vrednost</t>
  </si>
  <si>
    <t>skupaj po projektu PZI -obstoječa ponudbena cena</t>
  </si>
  <si>
    <t>skupaj z racionalizacijo-nova ponudbena cena</t>
  </si>
  <si>
    <t>skupaj racionalizacija-razlika med obstoječo in novo ponudbeno ceno</t>
  </si>
  <si>
    <t>Linijske kanalete in navezava voziščne konstrukcije na obstoječe stanje je v popisu zunanje ureditve.</t>
  </si>
  <si>
    <t>DODATNE POSTAVKE</t>
  </si>
  <si>
    <r>
      <t xml:space="preserve">Nabava, dobava in vgradnja lovilca olj z razbremenilnikom (kot npr. Aquareg 30 bp 6 S-I-P). Pretok skozi lovilec olj 6 l/s. Vključno z nabavo, dobavo in vgradnjo LTŽ pokrova </t>
    </r>
    <r>
      <rPr>
        <sz val="10"/>
        <rFont val="GreekC"/>
        <charset val="238"/>
      </rPr>
      <t>∅</t>
    </r>
    <r>
      <rPr>
        <sz val="10"/>
        <rFont val="Arial CE"/>
        <family val="2"/>
        <charset val="238"/>
      </rPr>
      <t>600 mm, 250 kN.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</si>
</sst>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0.000"/>
  </numFmts>
  <fonts count="22" x14ac:knownFonts="1">
    <font>
      <sz val="11"/>
      <color theme="1"/>
      <name val="Calibri"/>
      <family val="2"/>
      <charset val="238"/>
      <scheme val="minor"/>
    </font>
    <font>
      <sz val="11"/>
      <color theme="1"/>
      <name val="Calibri"/>
      <family val="2"/>
      <charset val="238"/>
      <scheme val="minor"/>
    </font>
    <font>
      <b/>
      <sz val="12"/>
      <color indexed="9"/>
      <name val="Arial CE"/>
      <family val="2"/>
      <charset val="238"/>
    </font>
    <font>
      <b/>
      <sz val="10"/>
      <name val="Arial CE"/>
      <charset val="238"/>
    </font>
    <font>
      <b/>
      <sz val="12"/>
      <name val="Arial CE"/>
      <family val="2"/>
      <charset val="238"/>
    </font>
    <font>
      <sz val="10"/>
      <name val="Arial CE"/>
      <family val="2"/>
      <charset val="238"/>
    </font>
    <font>
      <b/>
      <sz val="10"/>
      <name val="Arial CE"/>
      <family val="2"/>
      <charset val="238"/>
    </font>
    <font>
      <sz val="10"/>
      <name val="Arial CE"/>
      <charset val="238"/>
    </font>
    <font>
      <b/>
      <sz val="12"/>
      <color theme="0"/>
      <name val="Arial CE"/>
      <family val="2"/>
      <charset val="238"/>
    </font>
    <font>
      <u/>
      <sz val="10"/>
      <name val="Arial CE"/>
      <charset val="238"/>
    </font>
    <font>
      <sz val="10"/>
      <name val="Times New Roman CE"/>
      <charset val="238"/>
    </font>
    <font>
      <sz val="10"/>
      <name val="Times New Roman"/>
      <family val="1"/>
      <charset val="238"/>
    </font>
    <font>
      <sz val="10"/>
      <name val="Arial"/>
      <family val="2"/>
    </font>
    <font>
      <sz val="10"/>
      <name val="Arial"/>
      <family val="2"/>
      <charset val="238"/>
    </font>
    <font>
      <i/>
      <sz val="10"/>
      <name val="Arial"/>
      <family val="2"/>
    </font>
    <font>
      <i/>
      <sz val="10"/>
      <color theme="1" tint="0.499984740745262"/>
      <name val="Arial CE"/>
      <charset val="238"/>
    </font>
    <font>
      <sz val="10"/>
      <name val="GreekC"/>
      <charset val="238"/>
    </font>
    <font>
      <sz val="10"/>
      <name val="Calibri"/>
      <family val="2"/>
      <charset val="238"/>
    </font>
    <font>
      <sz val="10"/>
      <color indexed="10"/>
      <name val="Arial CE"/>
      <family val="2"/>
      <charset val="238"/>
    </font>
    <font>
      <sz val="10"/>
      <color theme="1"/>
      <name val="Arial"/>
      <family val="2"/>
      <charset val="238"/>
    </font>
    <font>
      <sz val="10"/>
      <color rgb="FFFF0000"/>
      <name val="Arial CE"/>
      <family val="2"/>
      <charset val="238"/>
    </font>
    <font>
      <b/>
      <sz val="10"/>
      <name val="Arial"/>
      <family val="2"/>
      <charset val="238"/>
    </font>
  </fonts>
  <fills count="8">
    <fill>
      <patternFill patternType="none"/>
    </fill>
    <fill>
      <patternFill patternType="gray125"/>
    </fill>
    <fill>
      <patternFill patternType="solid">
        <fgColor rgb="FF000000"/>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rgb="FFFF0000"/>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style="double">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style="thin">
        <color indexed="64"/>
      </bottom>
      <diagonal/>
    </border>
    <border>
      <left style="thin">
        <color auto="1"/>
      </left>
      <right style="thin">
        <color auto="1"/>
      </right>
      <top/>
      <bottom style="thin">
        <color auto="1"/>
      </bottom>
      <diagonal/>
    </border>
  </borders>
  <cellStyleXfs count="6">
    <xf numFmtId="0" fontId="0" fillId="0" borderId="0"/>
    <xf numFmtId="0" fontId="1" fillId="0" borderId="0"/>
    <xf numFmtId="0" fontId="10" fillId="0" borderId="0"/>
    <xf numFmtId="0" fontId="11" fillId="0" borderId="0"/>
    <xf numFmtId="0" fontId="11" fillId="0" borderId="0"/>
    <xf numFmtId="0" fontId="1" fillId="0" borderId="0"/>
  </cellStyleXfs>
  <cellXfs count="311">
    <xf numFmtId="0" fontId="0" fillId="0" borderId="0" xfId="0"/>
    <xf numFmtId="49" fontId="2" fillId="0" borderId="0" xfId="1" applyNumberFormat="1" applyFont="1" applyAlignment="1">
      <alignment horizontal="left"/>
    </xf>
    <xf numFmtId="4" fontId="4" fillId="0" borderId="0" xfId="1" applyNumberFormat="1" applyFont="1" applyAlignment="1">
      <alignment horizontal="left"/>
    </xf>
    <xf numFmtId="0" fontId="5" fillId="0" borderId="0" xfId="1" applyFont="1" applyAlignment="1">
      <alignment horizontal="center"/>
    </xf>
    <xf numFmtId="4" fontId="5" fillId="0" borderId="0" xfId="1" applyNumberFormat="1" applyFont="1" applyAlignment="1">
      <alignment horizontal="right"/>
    </xf>
    <xf numFmtId="4" fontId="5" fillId="0" borderId="0" xfId="1" applyNumberFormat="1" applyFont="1"/>
    <xf numFmtId="0" fontId="5" fillId="0" borderId="0" xfId="1" applyFont="1"/>
    <xf numFmtId="49" fontId="5" fillId="0" borderId="0" xfId="1" applyNumberFormat="1" applyFont="1" applyAlignment="1">
      <alignment horizontal="center" vertical="top"/>
    </xf>
    <xf numFmtId="4" fontId="5" fillId="0" borderId="0" xfId="1" applyNumberFormat="1" applyFont="1" applyProtection="1">
      <protection locked="0"/>
    </xf>
    <xf numFmtId="4" fontId="5" fillId="0" borderId="0" xfId="1" applyNumberFormat="1" applyFont="1" applyAlignment="1">
      <alignment horizontal="center"/>
    </xf>
    <xf numFmtId="49" fontId="6" fillId="0" borderId="0" xfId="1" applyNumberFormat="1" applyFont="1" applyAlignment="1">
      <alignment horizontal="center" vertical="top"/>
    </xf>
    <xf numFmtId="0" fontId="6" fillId="0" borderId="1" xfId="1" applyFont="1" applyBorder="1"/>
    <xf numFmtId="4" fontId="5" fillId="0" borderId="1" xfId="1" applyNumberFormat="1" applyFont="1" applyBorder="1" applyAlignment="1">
      <alignment horizontal="center"/>
    </xf>
    <xf numFmtId="4" fontId="5" fillId="0" borderId="1" xfId="1" applyNumberFormat="1" applyFont="1" applyBorder="1" applyAlignment="1">
      <alignment horizontal="right"/>
    </xf>
    <xf numFmtId="4" fontId="6" fillId="0" borderId="1" xfId="1" applyNumberFormat="1" applyFont="1" applyBorder="1"/>
    <xf numFmtId="0" fontId="5" fillId="0" borderId="1" xfId="1" applyFont="1" applyBorder="1"/>
    <xf numFmtId="4" fontId="5" fillId="0" borderId="0" xfId="1" applyNumberFormat="1" applyFont="1" applyAlignment="1" applyProtection="1">
      <alignment horizontal="justify"/>
      <protection locked="0"/>
    </xf>
    <xf numFmtId="164" fontId="5" fillId="0" borderId="0" xfId="1" applyNumberFormat="1" applyFont="1"/>
    <xf numFmtId="4" fontId="5" fillId="0" borderId="2" xfId="1" applyNumberFormat="1" applyFont="1" applyBorder="1" applyAlignment="1">
      <alignment vertical="center"/>
    </xf>
    <xf numFmtId="0" fontId="5" fillId="0" borderId="2" xfId="1" applyFont="1" applyBorder="1" applyAlignment="1">
      <alignment horizontal="center"/>
    </xf>
    <xf numFmtId="4" fontId="6" fillId="0" borderId="2" xfId="1" applyNumberFormat="1" applyFont="1" applyBorder="1" applyAlignment="1">
      <alignment horizontal="right"/>
    </xf>
    <xf numFmtId="4" fontId="5" fillId="0" borderId="2" xfId="1" applyNumberFormat="1" applyFont="1" applyBorder="1" applyAlignment="1">
      <alignment horizontal="center" vertical="center" wrapText="1"/>
    </xf>
    <xf numFmtId="164" fontId="5" fillId="0" borderId="3" xfId="1" applyNumberFormat="1" applyFont="1" applyBorder="1" applyAlignment="1">
      <alignment vertical="center"/>
    </xf>
    <xf numFmtId="164" fontId="5" fillId="0" borderId="1" xfId="1" applyNumberFormat="1" applyFont="1" applyBorder="1" applyAlignment="1">
      <alignment vertical="center"/>
    </xf>
    <xf numFmtId="4" fontId="5" fillId="0" borderId="1" xfId="1" applyNumberFormat="1" applyFont="1" applyBorder="1" applyAlignment="1">
      <alignment vertical="center"/>
    </xf>
    <xf numFmtId="0" fontId="5" fillId="0" borderId="1" xfId="1" applyFont="1" applyBorder="1" applyAlignment="1">
      <alignment horizontal="center"/>
    </xf>
    <xf numFmtId="4" fontId="7" fillId="0" borderId="1" xfId="1" applyNumberFormat="1" applyFont="1" applyBorder="1" applyAlignment="1">
      <alignment horizontal="right"/>
    </xf>
    <xf numFmtId="4" fontId="5" fillId="0" borderId="1" xfId="1" applyNumberFormat="1" applyFont="1" applyBorder="1" applyAlignment="1">
      <alignment horizontal="center" vertical="center" wrapText="1"/>
    </xf>
    <xf numFmtId="4" fontId="5" fillId="0" borderId="0" xfId="0" applyNumberFormat="1" applyFont="1" applyProtection="1">
      <protection locked="0"/>
    </xf>
    <xf numFmtId="4" fontId="5" fillId="0" borderId="0" xfId="0" applyNumberFormat="1" applyFont="1"/>
    <xf numFmtId="0" fontId="5" fillId="0" borderId="0" xfId="0" applyFont="1"/>
    <xf numFmtId="49" fontId="5" fillId="0" borderId="0" xfId="0" applyNumberFormat="1" applyFont="1" applyAlignment="1">
      <alignment horizontal="center" vertical="top"/>
    </xf>
    <xf numFmtId="4" fontId="5" fillId="0" borderId="0" xfId="0" applyNumberFormat="1" applyFont="1" applyAlignment="1">
      <alignment horizontal="center"/>
    </xf>
    <xf numFmtId="4" fontId="5" fillId="0" borderId="0" xfId="0" applyNumberFormat="1" applyFont="1" applyAlignment="1">
      <alignment horizontal="right"/>
    </xf>
    <xf numFmtId="49" fontId="6" fillId="0" borderId="0" xfId="0" applyNumberFormat="1" applyFont="1" applyAlignment="1">
      <alignment horizontal="center" vertical="top"/>
    </xf>
    <xf numFmtId="0" fontId="6" fillId="0" borderId="1" xfId="0" applyFont="1" applyBorder="1"/>
    <xf numFmtId="4" fontId="5" fillId="0" borderId="1" xfId="0" applyNumberFormat="1" applyFont="1" applyBorder="1" applyAlignment="1">
      <alignment horizontal="center"/>
    </xf>
    <xf numFmtId="4" fontId="5" fillId="0" borderId="1" xfId="0" applyNumberFormat="1" applyFont="1" applyBorder="1" applyAlignment="1">
      <alignment horizontal="right"/>
    </xf>
    <xf numFmtId="4" fontId="6" fillId="0" borderId="1" xfId="0" applyNumberFormat="1" applyFont="1" applyBorder="1"/>
    <xf numFmtId="0" fontId="5" fillId="0" borderId="1" xfId="0" applyFont="1" applyBorder="1"/>
    <xf numFmtId="4" fontId="5" fillId="0" borderId="0" xfId="0" applyNumberFormat="1" applyFont="1" applyAlignment="1">
      <alignment horizontal="justify"/>
    </xf>
    <xf numFmtId="44" fontId="5" fillId="0" borderId="0" xfId="0" applyNumberFormat="1" applyFont="1"/>
    <xf numFmtId="4" fontId="5" fillId="0" borderId="2" xfId="0" applyNumberFormat="1" applyFont="1" applyBorder="1" applyAlignment="1">
      <alignment vertical="center"/>
    </xf>
    <xf numFmtId="0" fontId="5" fillId="0" borderId="2" xfId="0" applyFont="1" applyBorder="1" applyAlignment="1">
      <alignment horizontal="center"/>
    </xf>
    <xf numFmtId="4" fontId="6" fillId="0" borderId="2" xfId="0" applyNumberFormat="1" applyFont="1" applyBorder="1" applyAlignment="1">
      <alignment horizontal="right"/>
    </xf>
    <xf numFmtId="4" fontId="5" fillId="0" borderId="2" xfId="0" applyNumberFormat="1" applyFont="1" applyBorder="1" applyAlignment="1">
      <alignment horizontal="center" vertical="center"/>
    </xf>
    <xf numFmtId="44" fontId="5" fillId="0" borderId="2" xfId="0" applyNumberFormat="1" applyFont="1" applyBorder="1" applyAlignment="1">
      <alignment vertical="center"/>
    </xf>
    <xf numFmtId="4" fontId="5" fillId="0" borderId="0" xfId="0" applyNumberFormat="1" applyFont="1" applyAlignment="1">
      <alignment vertical="center"/>
    </xf>
    <xf numFmtId="0" fontId="5" fillId="0" borderId="0" xfId="0" applyFont="1" applyAlignment="1">
      <alignment horizontal="center"/>
    </xf>
    <xf numFmtId="4" fontId="6" fillId="0" borderId="0" xfId="0" applyNumberFormat="1" applyFont="1" applyAlignment="1">
      <alignment horizontal="right"/>
    </xf>
    <xf numFmtId="4" fontId="5" fillId="0" borderId="0" xfId="0" applyNumberFormat="1" applyFont="1" applyAlignment="1">
      <alignment horizontal="center" vertical="center"/>
    </xf>
    <xf numFmtId="4" fontId="3" fillId="0" borderId="0" xfId="0" applyNumberFormat="1" applyFont="1" applyAlignment="1">
      <alignment vertical="center"/>
    </xf>
    <xf numFmtId="49" fontId="6" fillId="0" borderId="1" xfId="0" applyNumberFormat="1" applyFont="1" applyBorder="1" applyAlignment="1">
      <alignment horizontal="center" vertical="top"/>
    </xf>
    <xf numFmtId="0" fontId="6" fillId="0" borderId="0" xfId="0" applyFont="1"/>
    <xf numFmtId="49" fontId="5" fillId="0" borderId="9" xfId="0" applyNumberFormat="1" applyFont="1" applyBorder="1" applyAlignment="1">
      <alignment horizontal="center" vertical="top"/>
    </xf>
    <xf numFmtId="4" fontId="5" fillId="0" borderId="5" xfId="0" applyNumberFormat="1" applyFont="1" applyBorder="1" applyAlignment="1">
      <alignment horizontal="left" vertical="top" wrapText="1"/>
    </xf>
    <xf numFmtId="4" fontId="5" fillId="0" borderId="9" xfId="0" applyNumberFormat="1" applyFont="1" applyBorder="1" applyAlignment="1">
      <alignment horizontal="center"/>
    </xf>
    <xf numFmtId="4" fontId="5" fillId="0" borderId="9" xfId="0" applyNumberFormat="1" applyFont="1" applyBorder="1" applyAlignment="1">
      <alignment horizontal="right"/>
    </xf>
    <xf numFmtId="44" fontId="5" fillId="0" borderId="9" xfId="0" applyNumberFormat="1" applyFont="1" applyBorder="1"/>
    <xf numFmtId="0" fontId="5" fillId="4" borderId="0" xfId="0" applyFont="1" applyFill="1"/>
    <xf numFmtId="4" fontId="5" fillId="0" borderId="0" xfId="0" applyNumberFormat="1" applyFont="1" applyAlignment="1">
      <alignment horizontal="left"/>
    </xf>
    <xf numFmtId="4" fontId="5" fillId="0" borderId="5" xfId="0" applyNumberFormat="1" applyFont="1" applyBorder="1" applyAlignment="1">
      <alignment horizontal="left" vertical="center" wrapText="1" shrinkToFit="1"/>
    </xf>
    <xf numFmtId="4" fontId="5" fillId="0" borderId="0" xfId="2" applyNumberFormat="1" applyFont="1" applyAlignment="1">
      <alignment horizontal="center"/>
    </xf>
    <xf numFmtId="4" fontId="5" fillId="0" borderId="0" xfId="2" applyNumberFormat="1" applyFont="1" applyAlignment="1">
      <alignment horizontal="right"/>
    </xf>
    <xf numFmtId="4" fontId="5" fillId="0" borderId="0" xfId="2" applyNumberFormat="1" applyFont="1"/>
    <xf numFmtId="4" fontId="5" fillId="0" borderId="9" xfId="0" applyNumberFormat="1" applyFont="1" applyBorder="1" applyAlignment="1">
      <alignment horizontal="left" vertical="top" wrapText="1"/>
    </xf>
    <xf numFmtId="4" fontId="5" fillId="0" borderId="9" xfId="2" applyNumberFormat="1" applyFont="1" applyBorder="1" applyAlignment="1">
      <alignment horizontal="center"/>
    </xf>
    <xf numFmtId="4" fontId="5" fillId="0" borderId="9" xfId="2" applyNumberFormat="1" applyFont="1" applyBorder="1" applyAlignment="1">
      <alignment horizontal="right"/>
    </xf>
    <xf numFmtId="44" fontId="5" fillId="0" borderId="9" xfId="2" applyNumberFormat="1" applyFont="1" applyBorder="1"/>
    <xf numFmtId="4" fontId="5" fillId="0" borderId="5" xfId="2" applyNumberFormat="1" applyFont="1" applyBorder="1" applyAlignment="1">
      <alignment vertical="top" wrapText="1"/>
    </xf>
    <xf numFmtId="4" fontId="5" fillId="0" borderId="0" xfId="2" applyNumberFormat="1" applyFont="1" applyAlignment="1">
      <alignment vertical="top" wrapText="1"/>
    </xf>
    <xf numFmtId="4" fontId="5" fillId="0" borderId="5" xfId="0" applyNumberFormat="1" applyFont="1" applyBorder="1" applyAlignment="1">
      <alignment horizontal="left" wrapText="1"/>
    </xf>
    <xf numFmtId="4" fontId="12" fillId="0" borderId="0" xfId="3" applyNumberFormat="1" applyFont="1" applyAlignment="1">
      <alignment horizontal="left" vertical="top" wrapText="1"/>
    </xf>
    <xf numFmtId="4" fontId="13" fillId="0" borderId="0" xfId="0" applyNumberFormat="1" applyFont="1" applyAlignment="1">
      <alignment horizontal="center"/>
    </xf>
    <xf numFmtId="4" fontId="13" fillId="0" borderId="0" xfId="0" applyNumberFormat="1" applyFont="1"/>
    <xf numFmtId="4" fontId="13" fillId="0" borderId="9" xfId="0" applyNumberFormat="1" applyFont="1" applyBorder="1" applyAlignment="1">
      <alignment vertical="top" wrapText="1"/>
    </xf>
    <xf numFmtId="4" fontId="13" fillId="0" borderId="9" xfId="0" applyNumberFormat="1" applyFont="1" applyBorder="1" applyAlignment="1">
      <alignment horizontal="center"/>
    </xf>
    <xf numFmtId="4" fontId="13" fillId="0" borderId="9" xfId="0" applyNumberFormat="1" applyFont="1" applyBorder="1"/>
    <xf numFmtId="44" fontId="13" fillId="0" borderId="9" xfId="0" applyNumberFormat="1" applyFont="1" applyBorder="1"/>
    <xf numFmtId="4" fontId="12" fillId="0" borderId="5" xfId="3" applyNumberFormat="1" applyFont="1" applyBorder="1" applyAlignment="1">
      <alignment horizontal="left" vertical="top" wrapText="1"/>
    </xf>
    <xf numFmtId="4" fontId="13" fillId="0" borderId="9" xfId="3" applyNumberFormat="1" applyFont="1" applyBorder="1" applyAlignment="1">
      <alignment horizontal="center"/>
    </xf>
    <xf numFmtId="4" fontId="13" fillId="0" borderId="9" xfId="3" applyNumberFormat="1" applyFont="1" applyBorder="1"/>
    <xf numFmtId="44" fontId="5" fillId="0" borderId="9" xfId="3" applyNumberFormat="1" applyFont="1" applyBorder="1"/>
    <xf numFmtId="4" fontId="5" fillId="0" borderId="0" xfId="4" applyNumberFormat="1" applyFont="1" applyAlignment="1">
      <alignment horizontal="left"/>
    </xf>
    <xf numFmtId="4" fontId="5" fillId="0" borderId="0" xfId="4" applyNumberFormat="1" applyFont="1" applyAlignment="1">
      <alignment horizontal="center"/>
    </xf>
    <xf numFmtId="4" fontId="5" fillId="0" borderId="0" xfId="4" applyNumberFormat="1" applyFont="1" applyAlignment="1">
      <alignment horizontal="right"/>
    </xf>
    <xf numFmtId="4" fontId="12" fillId="0" borderId="10" xfId="3" applyNumberFormat="1" applyFont="1" applyBorder="1" applyAlignment="1">
      <alignment horizontal="left" vertical="top" wrapText="1"/>
    </xf>
    <xf numFmtId="4" fontId="13" fillId="0" borderId="0" xfId="3" applyNumberFormat="1" applyFont="1" applyAlignment="1">
      <alignment horizontal="center"/>
    </xf>
    <xf numFmtId="4" fontId="13" fillId="0" borderId="0" xfId="3" applyNumberFormat="1" applyFont="1"/>
    <xf numFmtId="4" fontId="5" fillId="0" borderId="0" xfId="3" applyNumberFormat="1" applyFont="1"/>
    <xf numFmtId="4" fontId="5" fillId="0" borderId="11" xfId="4" applyNumberFormat="1" applyFont="1" applyBorder="1" applyAlignment="1">
      <alignment horizontal="left" wrapText="1"/>
    </xf>
    <xf numFmtId="4" fontId="5" fillId="0" borderId="9" xfId="4" applyNumberFormat="1" applyFont="1" applyBorder="1" applyAlignment="1">
      <alignment horizontal="left" wrapText="1"/>
    </xf>
    <xf numFmtId="4" fontId="5" fillId="0" borderId="9" xfId="4" applyNumberFormat="1" applyFont="1" applyBorder="1" applyAlignment="1">
      <alignment horizontal="center"/>
    </xf>
    <xf numFmtId="4" fontId="5" fillId="0" borderId="9" xfId="4" applyNumberFormat="1" applyFont="1" applyBorder="1" applyAlignment="1">
      <alignment horizontal="right"/>
    </xf>
    <xf numFmtId="4" fontId="5" fillId="0" borderId="5" xfId="4" applyNumberFormat="1" applyFont="1" applyBorder="1" applyAlignment="1">
      <alignment horizontal="left" wrapText="1"/>
    </xf>
    <xf numFmtId="4" fontId="5" fillId="0" borderId="12" xfId="4" applyNumberFormat="1" applyFont="1" applyBorder="1" applyAlignment="1">
      <alignment horizontal="center"/>
    </xf>
    <xf numFmtId="4" fontId="5" fillId="0" borderId="1" xfId="4" applyNumberFormat="1" applyFont="1" applyBorder="1" applyAlignment="1">
      <alignment horizontal="right"/>
    </xf>
    <xf numFmtId="4" fontId="5" fillId="0" borderId="1" xfId="0" applyNumberFormat="1" applyFont="1" applyBorder="1"/>
    <xf numFmtId="4" fontId="12" fillId="0" borderId="9" xfId="3" applyNumberFormat="1" applyFont="1" applyBorder="1" applyAlignment="1">
      <alignment horizontal="left" vertical="top" wrapText="1"/>
    </xf>
    <xf numFmtId="4" fontId="12" fillId="0" borderId="0" xfId="0" applyNumberFormat="1" applyFont="1" applyAlignment="1">
      <alignment horizontal="left" vertical="top" wrapText="1"/>
    </xf>
    <xf numFmtId="4" fontId="15" fillId="0" borderId="0" xfId="0" applyNumberFormat="1" applyFont="1" applyAlignment="1">
      <alignment horizontal="left"/>
    </xf>
    <xf numFmtId="0" fontId="15" fillId="0" borderId="0" xfId="0" applyFont="1" applyAlignment="1">
      <alignment horizontal="center"/>
    </xf>
    <xf numFmtId="4" fontId="15" fillId="0" borderId="0" xfId="0" applyNumberFormat="1" applyFont="1" applyAlignment="1">
      <alignment horizontal="right"/>
    </xf>
    <xf numFmtId="4" fontId="5" fillId="0" borderId="9" xfId="0" applyNumberFormat="1" applyFont="1" applyBorder="1"/>
    <xf numFmtId="4" fontId="15" fillId="0" borderId="0" xfId="0" applyNumberFormat="1" applyFont="1"/>
    <xf numFmtId="4" fontId="15" fillId="0" borderId="3" xfId="0" applyNumberFormat="1" applyFont="1" applyBorder="1" applyAlignment="1">
      <alignment horizontal="right"/>
    </xf>
    <xf numFmtId="1" fontId="13" fillId="0" borderId="9" xfId="0" applyNumberFormat="1" applyFont="1" applyBorder="1" applyAlignment="1">
      <alignment horizontal="center" vertical="top"/>
    </xf>
    <xf numFmtId="0" fontId="5" fillId="0" borderId="5" xfId="2" applyFont="1" applyBorder="1" applyAlignment="1">
      <alignment horizontal="left" vertical="top" wrapText="1"/>
    </xf>
    <xf numFmtId="1" fontId="13" fillId="0" borderId="0" xfId="0" applyNumberFormat="1" applyFont="1" applyAlignment="1">
      <alignment horizontal="center" vertical="top"/>
    </xf>
    <xf numFmtId="0" fontId="5" fillId="0" borderId="0" xfId="2" applyFont="1" applyAlignment="1">
      <alignment horizontal="left" vertical="top" wrapText="1"/>
    </xf>
    <xf numFmtId="4" fontId="12" fillId="0" borderId="5" xfId="0" applyNumberFormat="1" applyFont="1" applyBorder="1" applyAlignment="1">
      <alignment horizontal="left" vertical="top" wrapText="1"/>
    </xf>
    <xf numFmtId="0" fontId="11" fillId="0" borderId="0" xfId="3"/>
    <xf numFmtId="4" fontId="5" fillId="0" borderId="9" xfId="3" applyNumberFormat="1" applyFont="1" applyBorder="1" applyAlignment="1">
      <alignment horizontal="center"/>
    </xf>
    <xf numFmtId="4" fontId="5" fillId="0" borderId="9" xfId="3" applyNumberFormat="1" applyFont="1" applyBorder="1" applyAlignment="1">
      <alignment horizontal="right"/>
    </xf>
    <xf numFmtId="0" fontId="5" fillId="0" borderId="9" xfId="0" applyFont="1" applyBorder="1" applyAlignment="1">
      <alignment horizontal="center"/>
    </xf>
    <xf numFmtId="44" fontId="3" fillId="0" borderId="13" xfId="0" applyNumberFormat="1" applyFont="1" applyBorder="1"/>
    <xf numFmtId="4" fontId="3" fillId="0" borderId="0" xfId="0" applyNumberFormat="1" applyFont="1"/>
    <xf numFmtId="49" fontId="3" fillId="0" borderId="1" xfId="0" applyNumberFormat="1" applyFont="1" applyBorder="1" applyAlignment="1">
      <alignment horizontal="center" vertical="top"/>
    </xf>
    <xf numFmtId="0" fontId="11" fillId="0" borderId="1" xfId="3" applyBorder="1"/>
    <xf numFmtId="0" fontId="6" fillId="0" borderId="0" xfId="3" applyFont="1"/>
    <xf numFmtId="4" fontId="5" fillId="0" borderId="0" xfId="3" applyNumberFormat="1" applyFont="1" applyAlignment="1">
      <alignment horizontal="left"/>
    </xf>
    <xf numFmtId="4" fontId="5" fillId="0" borderId="5" xfId="3" applyNumberFormat="1" applyFont="1" applyBorder="1" applyAlignment="1">
      <alignment horizontal="left" vertical="center" wrapText="1" shrinkToFit="1"/>
    </xf>
    <xf numFmtId="4" fontId="5" fillId="0" borderId="0" xfId="0" applyNumberFormat="1" applyFont="1" applyAlignment="1">
      <alignment horizontal="left" vertical="top" wrapText="1"/>
    </xf>
    <xf numFmtId="44" fontId="5" fillId="0" borderId="0" xfId="2" applyNumberFormat="1" applyFont="1"/>
    <xf numFmtId="4" fontId="5" fillId="0" borderId="14" xfId="4" applyNumberFormat="1" applyFont="1" applyBorder="1" applyAlignment="1">
      <alignment horizontal="left" wrapText="1"/>
    </xf>
    <xf numFmtId="44" fontId="5" fillId="0" borderId="0" xfId="3" applyNumberFormat="1" applyFont="1"/>
    <xf numFmtId="4" fontId="5" fillId="0" borderId="0" xfId="3" applyNumberFormat="1" applyFont="1" applyAlignment="1">
      <alignment horizontal="center"/>
    </xf>
    <xf numFmtId="4" fontId="5" fillId="0" borderId="0" xfId="3" applyNumberFormat="1" applyFont="1" applyAlignment="1">
      <alignment horizontal="right"/>
    </xf>
    <xf numFmtId="4" fontId="15" fillId="0" borderId="0" xfId="3" applyNumberFormat="1" applyFont="1" applyAlignment="1">
      <alignment horizontal="left"/>
    </xf>
    <xf numFmtId="0" fontId="15" fillId="0" borderId="0" xfId="3" applyFont="1" applyAlignment="1">
      <alignment horizontal="center"/>
    </xf>
    <xf numFmtId="4" fontId="15" fillId="0" borderId="0" xfId="3" applyNumberFormat="1" applyFont="1" applyAlignment="1">
      <alignment horizontal="right"/>
    </xf>
    <xf numFmtId="4" fontId="15" fillId="0" borderId="14" xfId="3" applyNumberFormat="1" applyFont="1" applyBorder="1" applyAlignment="1">
      <alignment horizontal="right"/>
    </xf>
    <xf numFmtId="4" fontId="15" fillId="0" borderId="0" xfId="3" applyNumberFormat="1" applyFont="1"/>
    <xf numFmtId="44" fontId="5" fillId="0" borderId="4" xfId="2" applyNumberFormat="1" applyFont="1" applyBorder="1"/>
    <xf numFmtId="4" fontId="13" fillId="0" borderId="5" xfId="3" applyNumberFormat="1" applyFont="1" applyBorder="1" applyAlignment="1">
      <alignment vertical="top" wrapText="1"/>
    </xf>
    <xf numFmtId="0" fontId="13" fillId="0" borderId="9" xfId="3" applyFont="1" applyBorder="1" applyAlignment="1">
      <alignment horizontal="center"/>
    </xf>
    <xf numFmtId="4" fontId="5" fillId="0" borderId="9" xfId="3" applyNumberFormat="1" applyFont="1" applyBorder="1"/>
    <xf numFmtId="0" fontId="5" fillId="0" borderId="15" xfId="2" applyFont="1" applyBorder="1" applyAlignment="1">
      <alignment horizontal="left" vertical="top" wrapText="1"/>
    </xf>
    <xf numFmtId="4" fontId="5" fillId="0" borderId="16" xfId="2" applyNumberFormat="1" applyFont="1" applyBorder="1" applyAlignment="1">
      <alignment horizontal="center"/>
    </xf>
    <xf numFmtId="4" fontId="5" fillId="0" borderId="16" xfId="2" applyNumberFormat="1" applyFont="1" applyBorder="1" applyAlignment="1">
      <alignment horizontal="right"/>
    </xf>
    <xf numFmtId="4" fontId="5" fillId="0" borderId="5" xfId="3" applyNumberFormat="1" applyFont="1" applyBorder="1" applyAlignment="1">
      <alignment horizontal="left" wrapText="1"/>
    </xf>
    <xf numFmtId="4" fontId="5" fillId="0" borderId="0" xfId="3" applyNumberFormat="1" applyFont="1" applyAlignment="1">
      <alignment horizontal="left" wrapText="1"/>
    </xf>
    <xf numFmtId="0" fontId="5" fillId="0" borderId="0" xfId="3" applyFont="1" applyAlignment="1">
      <alignment horizontal="center"/>
    </xf>
    <xf numFmtId="4" fontId="3" fillId="0" borderId="9" xfId="3" applyNumberFormat="1" applyFont="1" applyBorder="1" applyAlignment="1">
      <alignment horizontal="left" wrapText="1"/>
    </xf>
    <xf numFmtId="0" fontId="5" fillId="0" borderId="9" xfId="3" applyFont="1" applyBorder="1" applyAlignment="1">
      <alignment horizontal="center"/>
    </xf>
    <xf numFmtId="0" fontId="5" fillId="0" borderId="9" xfId="2" applyFont="1" applyBorder="1" applyAlignment="1">
      <alignment horizontal="left" vertical="top" wrapText="1"/>
    </xf>
    <xf numFmtId="4" fontId="3" fillId="0" borderId="0" xfId="3" applyNumberFormat="1" applyFont="1" applyAlignment="1">
      <alignment horizontal="left" wrapText="1"/>
    </xf>
    <xf numFmtId="4" fontId="13" fillId="0" borderId="9" xfId="3" applyNumberFormat="1" applyFont="1" applyBorder="1" applyAlignment="1">
      <alignment vertical="top" wrapText="1"/>
    </xf>
    <xf numFmtId="4" fontId="13" fillId="0" borderId="0" xfId="5" applyNumberFormat="1" applyFont="1" applyAlignment="1">
      <alignment vertical="top" wrapText="1"/>
    </xf>
    <xf numFmtId="0" fontId="13" fillId="0" borderId="0" xfId="5" applyFont="1" applyAlignment="1">
      <alignment horizontal="center"/>
    </xf>
    <xf numFmtId="4" fontId="13" fillId="0" borderId="0" xfId="5" applyNumberFormat="1" applyFont="1"/>
    <xf numFmtId="0" fontId="6" fillId="0" borderId="1" xfId="3" applyFont="1" applyBorder="1"/>
    <xf numFmtId="44" fontId="3" fillId="0" borderId="13" xfId="3" applyNumberFormat="1" applyFont="1" applyBorder="1"/>
    <xf numFmtId="4" fontId="3" fillId="0" borderId="0" xfId="3" applyNumberFormat="1" applyFont="1"/>
    <xf numFmtId="44" fontId="5" fillId="0" borderId="9" xfId="0" applyNumberFormat="1" applyFont="1" applyBorder="1" applyProtection="1">
      <protection locked="0"/>
    </xf>
    <xf numFmtId="0" fontId="5" fillId="0" borderId="0" xfId="0" applyFont="1" applyProtection="1">
      <protection locked="0"/>
    </xf>
    <xf numFmtId="4" fontId="5" fillId="0" borderId="0" xfId="2" applyNumberFormat="1" applyFont="1" applyProtection="1">
      <protection locked="0"/>
    </xf>
    <xf numFmtId="44" fontId="5" fillId="0" borderId="9" xfId="2" applyNumberFormat="1" applyFont="1" applyBorder="1" applyProtection="1">
      <protection locked="0"/>
    </xf>
    <xf numFmtId="4" fontId="13" fillId="0" borderId="0" xfId="0" applyNumberFormat="1" applyFont="1" applyProtection="1">
      <protection locked="0"/>
    </xf>
    <xf numFmtId="44" fontId="13" fillId="0" borderId="9" xfId="0" applyNumberFormat="1" applyFont="1" applyBorder="1" applyProtection="1">
      <protection locked="0"/>
    </xf>
    <xf numFmtId="44" fontId="13" fillId="0" borderId="9" xfId="3" applyNumberFormat="1" applyFont="1" applyBorder="1" applyProtection="1">
      <protection locked="0"/>
    </xf>
    <xf numFmtId="4" fontId="5" fillId="0" borderId="0" xfId="4" applyNumberFormat="1" applyFont="1" applyProtection="1">
      <protection locked="0"/>
    </xf>
    <xf numFmtId="4" fontId="13" fillId="0" borderId="0" xfId="3" applyNumberFormat="1" applyFont="1" applyProtection="1">
      <protection locked="0"/>
    </xf>
    <xf numFmtId="44" fontId="5" fillId="0" borderId="9" xfId="4" applyNumberFormat="1" applyFont="1" applyBorder="1" applyProtection="1">
      <protection locked="0"/>
    </xf>
    <xf numFmtId="4" fontId="5" fillId="0" borderId="1" xfId="4" applyNumberFormat="1" applyFont="1" applyBorder="1" applyProtection="1">
      <protection locked="0"/>
    </xf>
    <xf numFmtId="4" fontId="5" fillId="0" borderId="9" xfId="2" applyNumberFormat="1" applyFont="1" applyBorder="1" applyProtection="1">
      <protection locked="0"/>
    </xf>
    <xf numFmtId="44" fontId="5" fillId="0" borderId="9" xfId="3" applyNumberFormat="1" applyFont="1" applyBorder="1" applyProtection="1">
      <protection locked="0"/>
    </xf>
    <xf numFmtId="4" fontId="5" fillId="0" borderId="9" xfId="0" applyNumberFormat="1" applyFont="1" applyBorder="1" applyProtection="1">
      <protection locked="0"/>
    </xf>
    <xf numFmtId="0" fontId="3" fillId="0" borderId="13" xfId="0" applyFont="1" applyBorder="1" applyProtection="1">
      <protection locked="0"/>
    </xf>
    <xf numFmtId="0" fontId="3" fillId="0" borderId="0" xfId="0" applyFont="1" applyProtection="1">
      <protection locked="0"/>
    </xf>
    <xf numFmtId="0" fontId="11" fillId="0" borderId="1" xfId="3" applyBorder="1" applyProtection="1">
      <protection locked="0"/>
    </xf>
    <xf numFmtId="0" fontId="11" fillId="0" borderId="0" xfId="3" applyProtection="1">
      <protection locked="0"/>
    </xf>
    <xf numFmtId="4" fontId="5" fillId="0" borderId="0" xfId="3" applyNumberFormat="1" applyFont="1" applyProtection="1">
      <protection locked="0"/>
    </xf>
    <xf numFmtId="44" fontId="13" fillId="0" borderId="0" xfId="3" applyNumberFormat="1" applyFont="1" applyProtection="1">
      <protection locked="0"/>
    </xf>
    <xf numFmtId="4" fontId="13" fillId="0" borderId="9" xfId="3" applyNumberFormat="1" applyFont="1" applyBorder="1" applyProtection="1">
      <protection locked="0"/>
    </xf>
    <xf numFmtId="4" fontId="5" fillId="0" borderId="16" xfId="2" applyNumberFormat="1" applyFont="1" applyBorder="1" applyProtection="1">
      <protection locked="0"/>
    </xf>
    <xf numFmtId="44" fontId="5" fillId="0" borderId="16" xfId="2" applyNumberFormat="1" applyFont="1" applyBorder="1" applyProtection="1">
      <protection locked="0"/>
    </xf>
    <xf numFmtId="4" fontId="5" fillId="0" borderId="9" xfId="3" applyNumberFormat="1" applyFont="1" applyBorder="1" applyProtection="1">
      <protection locked="0"/>
    </xf>
    <xf numFmtId="4" fontId="13" fillId="0" borderId="0" xfId="5" applyNumberFormat="1" applyFont="1" applyProtection="1">
      <protection locked="0"/>
    </xf>
    <xf numFmtId="0" fontId="3" fillId="0" borderId="13" xfId="3" applyFont="1" applyBorder="1" applyProtection="1">
      <protection locked="0"/>
    </xf>
    <xf numFmtId="0" fontId="3" fillId="0" borderId="0" xfId="3" applyFont="1" applyProtection="1">
      <protection locked="0"/>
    </xf>
    <xf numFmtId="49" fontId="3" fillId="0" borderId="0" xfId="3" applyNumberFormat="1" applyFont="1" applyAlignment="1">
      <alignment horizontal="center" vertical="top"/>
    </xf>
    <xf numFmtId="49" fontId="5" fillId="0" borderId="0" xfId="3" applyNumberFormat="1" applyFont="1" applyAlignment="1">
      <alignment horizontal="center" vertical="top"/>
    </xf>
    <xf numFmtId="44" fontId="5" fillId="0" borderId="0" xfId="4" applyNumberFormat="1" applyFont="1" applyProtection="1">
      <protection locked="0"/>
    </xf>
    <xf numFmtId="4" fontId="13" fillId="0" borderId="0" xfId="3" applyNumberFormat="1" applyFont="1" applyAlignment="1">
      <alignment horizontal="left" vertical="top" wrapText="1"/>
    </xf>
    <xf numFmtId="4" fontId="13" fillId="0" borderId="0" xfId="3" applyNumberFormat="1" applyFont="1" applyAlignment="1">
      <alignment horizontal="center" vertical="top"/>
    </xf>
    <xf numFmtId="4" fontId="13" fillId="0" borderId="0" xfId="3" applyNumberFormat="1" applyFont="1" applyAlignment="1">
      <alignment horizontal="right"/>
    </xf>
    <xf numFmtId="0" fontId="3" fillId="0" borderId="0" xfId="3" applyFont="1"/>
    <xf numFmtId="44" fontId="3" fillId="0" borderId="0" xfId="3" applyNumberFormat="1" applyFont="1"/>
    <xf numFmtId="4" fontId="5" fillId="5" borderId="0" xfId="0" applyNumberFormat="1" applyFont="1" applyFill="1"/>
    <xf numFmtId="0" fontId="5" fillId="5" borderId="0" xfId="0" applyFont="1" applyFill="1"/>
    <xf numFmtId="4" fontId="18" fillId="5" borderId="0" xfId="0" applyNumberFormat="1" applyFont="1" applyFill="1"/>
    <xf numFmtId="0" fontId="5" fillId="5" borderId="0" xfId="0" applyFont="1" applyFill="1" applyAlignment="1">
      <alignment horizontal="center"/>
    </xf>
    <xf numFmtId="165" fontId="5" fillId="5" borderId="0" xfId="0" applyNumberFormat="1" applyFont="1" applyFill="1" applyAlignment="1">
      <alignment horizontal="center"/>
    </xf>
    <xf numFmtId="2" fontId="5" fillId="5" borderId="0" xfId="0" applyNumberFormat="1" applyFont="1" applyFill="1"/>
    <xf numFmtId="4" fontId="5" fillId="5" borderId="0" xfId="2" applyNumberFormat="1" applyFont="1" applyFill="1" applyAlignment="1">
      <alignment horizontal="right"/>
    </xf>
    <xf numFmtId="44" fontId="5" fillId="5" borderId="0" xfId="2" applyNumberFormat="1" applyFont="1" applyFill="1"/>
    <xf numFmtId="4" fontId="5" fillId="5" borderId="0" xfId="2" applyNumberFormat="1" applyFont="1" applyFill="1"/>
    <xf numFmtId="4" fontId="5" fillId="6" borderId="0" xfId="0" applyNumberFormat="1" applyFont="1" applyFill="1"/>
    <xf numFmtId="0" fontId="5" fillId="6" borderId="0" xfId="0" applyFont="1" applyFill="1"/>
    <xf numFmtId="0" fontId="5" fillId="6" borderId="0" xfId="0" applyFont="1" applyFill="1" applyAlignment="1">
      <alignment horizontal="left"/>
    </xf>
    <xf numFmtId="1" fontId="13" fillId="6" borderId="0" xfId="0" applyNumberFormat="1" applyFont="1" applyFill="1" applyAlignment="1">
      <alignment horizontal="center" vertical="top"/>
    </xf>
    <xf numFmtId="4" fontId="5" fillId="6" borderId="0" xfId="4" applyNumberFormat="1" applyFont="1" applyFill="1" applyAlignment="1">
      <alignment horizontal="left" wrapText="1"/>
    </xf>
    <xf numFmtId="0" fontId="5" fillId="6" borderId="0" xfId="2" applyFont="1" applyFill="1" applyAlignment="1">
      <alignment horizontal="left" vertical="top" wrapText="1"/>
    </xf>
    <xf numFmtId="0" fontId="5" fillId="6" borderId="0" xfId="0" applyFont="1" applyFill="1" applyAlignment="1">
      <alignment horizontal="center"/>
    </xf>
    <xf numFmtId="4" fontId="5" fillId="6" borderId="0" xfId="2" applyNumberFormat="1" applyFont="1" applyFill="1" applyAlignment="1">
      <alignment horizontal="center"/>
    </xf>
    <xf numFmtId="49" fontId="5" fillId="0" borderId="9" xfId="0" applyNumberFormat="1" applyFont="1" applyBorder="1" applyAlignment="1">
      <alignment horizontal="center" vertical="center"/>
    </xf>
    <xf numFmtId="4" fontId="5" fillId="0" borderId="9" xfId="0" applyNumberFormat="1" applyFont="1" applyBorder="1" applyAlignment="1">
      <alignment horizontal="center" vertical="center"/>
    </xf>
    <xf numFmtId="0" fontId="5" fillId="0" borderId="9" xfId="0" applyFont="1" applyBorder="1" applyAlignment="1">
      <alignment horizontal="center" vertical="center"/>
    </xf>
    <xf numFmtId="4" fontId="6" fillId="0" borderId="9" xfId="0" applyNumberFormat="1" applyFont="1" applyBorder="1" applyAlignment="1">
      <alignment horizontal="right" vertical="center"/>
    </xf>
    <xf numFmtId="4" fontId="5" fillId="0" borderId="9" xfId="0" applyNumberFormat="1" applyFont="1" applyBorder="1" applyAlignment="1">
      <alignment vertical="center"/>
    </xf>
    <xf numFmtId="0" fontId="5" fillId="6" borderId="9" xfId="0" applyFont="1" applyFill="1" applyBorder="1" applyAlignment="1">
      <alignment horizontal="left" vertical="center"/>
    </xf>
    <xf numFmtId="4" fontId="5" fillId="6" borderId="9" xfId="0" applyNumberFormat="1" applyFont="1" applyFill="1" applyBorder="1" applyAlignment="1">
      <alignment vertical="center"/>
    </xf>
    <xf numFmtId="164" fontId="13" fillId="6" borderId="9" xfId="0" applyNumberFormat="1" applyFont="1" applyFill="1" applyBorder="1" applyAlignment="1">
      <alignment horizontal="center" vertical="center" wrapText="1"/>
    </xf>
    <xf numFmtId="44" fontId="5" fillId="6" borderId="0" xfId="0" applyNumberFormat="1" applyFont="1" applyFill="1"/>
    <xf numFmtId="4" fontId="5" fillId="6" borderId="2" xfId="0" applyNumberFormat="1" applyFont="1" applyFill="1" applyBorder="1"/>
    <xf numFmtId="4" fontId="5" fillId="6" borderId="9" xfId="0" applyNumberFormat="1" applyFont="1" applyFill="1" applyBorder="1"/>
    <xf numFmtId="44" fontId="5" fillId="6" borderId="9" xfId="0" applyNumberFormat="1" applyFont="1" applyFill="1" applyBorder="1"/>
    <xf numFmtId="0" fontId="5" fillId="6" borderId="9" xfId="0" applyFont="1" applyFill="1" applyBorder="1"/>
    <xf numFmtId="44" fontId="3" fillId="6" borderId="13" xfId="0" applyNumberFormat="1" applyFont="1" applyFill="1" applyBorder="1"/>
    <xf numFmtId="4" fontId="5" fillId="6" borderId="14" xfId="0" applyNumberFormat="1" applyFont="1" applyFill="1" applyBorder="1"/>
    <xf numFmtId="4" fontId="5" fillId="6" borderId="1" xfId="0" applyNumberFormat="1" applyFont="1" applyFill="1" applyBorder="1"/>
    <xf numFmtId="4" fontId="5" fillId="6" borderId="9" xfId="4" applyNumberFormat="1" applyFont="1" applyFill="1" applyBorder="1" applyAlignment="1">
      <alignment horizontal="left" wrapText="1"/>
    </xf>
    <xf numFmtId="1" fontId="13" fillId="6" borderId="9" xfId="0" applyNumberFormat="1" applyFont="1" applyFill="1" applyBorder="1" applyAlignment="1">
      <alignment horizontal="center" vertical="top"/>
    </xf>
    <xf numFmtId="44" fontId="3" fillId="6" borderId="13" xfId="3" applyNumberFormat="1" applyFont="1" applyFill="1" applyBorder="1"/>
    <xf numFmtId="0" fontId="5" fillId="6" borderId="2" xfId="0" applyFont="1" applyFill="1" applyBorder="1" applyAlignment="1">
      <alignment horizontal="left"/>
    </xf>
    <xf numFmtId="0" fontId="5" fillId="6" borderId="1" xfId="0" applyFont="1" applyFill="1" applyBorder="1" applyAlignment="1">
      <alignment wrapText="1" shrinkToFit="1"/>
    </xf>
    <xf numFmtId="44" fontId="5" fillId="6" borderId="2" xfId="0" applyNumberFormat="1" applyFont="1" applyFill="1" applyBorder="1" applyAlignment="1">
      <alignment vertical="center"/>
    </xf>
    <xf numFmtId="0" fontId="5" fillId="0" borderId="0" xfId="1" applyFont="1" applyAlignment="1">
      <alignment vertical="top" wrapText="1" shrinkToFit="1"/>
    </xf>
    <xf numFmtId="0" fontId="19" fillId="6" borderId="0" xfId="0" applyFont="1" applyFill="1" applyAlignment="1">
      <alignment vertical="top" wrapText="1" shrinkToFit="1"/>
    </xf>
    <xf numFmtId="0" fontId="0" fillId="6" borderId="1" xfId="0" applyFill="1" applyBorder="1"/>
    <xf numFmtId="0" fontId="0" fillId="6" borderId="0" xfId="0" applyFill="1"/>
    <xf numFmtId="164" fontId="5" fillId="6" borderId="0" xfId="1" applyNumberFormat="1" applyFont="1" applyFill="1"/>
    <xf numFmtId="164" fontId="5" fillId="6" borderId="3" xfId="1" applyNumberFormat="1" applyFont="1" applyFill="1" applyBorder="1" applyAlignment="1">
      <alignment vertical="center"/>
    </xf>
    <xf numFmtId="164" fontId="5" fillId="6" borderId="1" xfId="1" applyNumberFormat="1" applyFont="1" applyFill="1" applyBorder="1" applyAlignment="1">
      <alignment vertical="center"/>
    </xf>
    <xf numFmtId="164" fontId="19" fillId="6" borderId="0" xfId="0" applyNumberFormat="1" applyFont="1" applyFill="1"/>
    <xf numFmtId="0" fontId="5" fillId="0" borderId="0" xfId="0" applyFont="1"/>
    <xf numFmtId="4" fontId="20" fillId="6" borderId="9" xfId="0" applyNumberFormat="1" applyFont="1" applyFill="1" applyBorder="1"/>
    <xf numFmtId="44" fontId="20" fillId="6" borderId="9" xfId="0" applyNumberFormat="1" applyFont="1" applyFill="1" applyBorder="1"/>
    <xf numFmtId="1" fontId="13" fillId="4" borderId="9" xfId="0" applyNumberFormat="1" applyFont="1" applyFill="1" applyBorder="1" applyAlignment="1">
      <alignment horizontal="center" vertical="top"/>
    </xf>
    <xf numFmtId="4" fontId="5" fillId="4" borderId="5" xfId="3" applyNumberFormat="1" applyFont="1" applyFill="1" applyBorder="1" applyAlignment="1">
      <alignment horizontal="left" vertical="top" wrapText="1"/>
    </xf>
    <xf numFmtId="4" fontId="5" fillId="4" borderId="9" xfId="3" applyNumberFormat="1" applyFont="1" applyFill="1" applyBorder="1" applyAlignment="1">
      <alignment horizontal="center"/>
    </xf>
    <xf numFmtId="4" fontId="5" fillId="4" borderId="9" xfId="3" applyNumberFormat="1" applyFont="1" applyFill="1" applyBorder="1" applyAlignment="1">
      <alignment horizontal="right"/>
    </xf>
    <xf numFmtId="44" fontId="5" fillId="4" borderId="9" xfId="3" applyNumberFormat="1" applyFont="1" applyFill="1" applyBorder="1" applyProtection="1">
      <protection locked="0"/>
    </xf>
    <xf numFmtId="44" fontId="5" fillId="4" borderId="9" xfId="3" applyNumberFormat="1" applyFont="1" applyFill="1" applyBorder="1"/>
    <xf numFmtId="4" fontId="5" fillId="4" borderId="9" xfId="4" applyNumberFormat="1" applyFont="1" applyFill="1" applyBorder="1" applyAlignment="1">
      <alignment horizontal="left" wrapText="1"/>
    </xf>
    <xf numFmtId="4" fontId="5" fillId="4" borderId="9" xfId="4" applyNumberFormat="1" applyFont="1" applyFill="1" applyBorder="1" applyAlignment="1">
      <alignment horizontal="center"/>
    </xf>
    <xf numFmtId="4" fontId="5" fillId="4" borderId="9" xfId="4" applyNumberFormat="1" applyFont="1" applyFill="1" applyBorder="1" applyAlignment="1">
      <alignment horizontal="right"/>
    </xf>
    <xf numFmtId="44" fontId="5" fillId="4" borderId="9" xfId="4" applyNumberFormat="1" applyFont="1" applyFill="1" applyBorder="1" applyProtection="1">
      <protection locked="0"/>
    </xf>
    <xf numFmtId="44" fontId="5" fillId="4" borderId="9" xfId="0" applyNumberFormat="1" applyFont="1" applyFill="1" applyBorder="1"/>
    <xf numFmtId="49" fontId="5" fillId="4" borderId="0" xfId="0" applyNumberFormat="1" applyFont="1" applyFill="1" applyAlignment="1">
      <alignment horizontal="center" vertical="top"/>
    </xf>
    <xf numFmtId="49" fontId="5" fillId="4" borderId="9" xfId="0" applyNumberFormat="1" applyFont="1" applyFill="1" applyBorder="1" applyAlignment="1">
      <alignment horizontal="center" vertical="top"/>
    </xf>
    <xf numFmtId="4" fontId="5" fillId="4" borderId="11" xfId="4" applyNumberFormat="1" applyFont="1" applyFill="1" applyBorder="1" applyAlignment="1">
      <alignment horizontal="left" wrapText="1"/>
    </xf>
    <xf numFmtId="4" fontId="5" fillId="4" borderId="0" xfId="4" applyNumberFormat="1" applyFont="1" applyFill="1" applyAlignment="1">
      <alignment horizontal="center"/>
    </xf>
    <xf numFmtId="4" fontId="5" fillId="4" borderId="0" xfId="4" applyNumberFormat="1" applyFont="1" applyFill="1" applyAlignment="1">
      <alignment horizontal="right"/>
    </xf>
    <xf numFmtId="4" fontId="5" fillId="4" borderId="0" xfId="4" applyNumberFormat="1" applyFont="1" applyFill="1" applyProtection="1">
      <protection locked="0"/>
    </xf>
    <xf numFmtId="4" fontId="5" fillId="4" borderId="0" xfId="0" applyNumberFormat="1" applyFont="1" applyFill="1"/>
    <xf numFmtId="4" fontId="5" fillId="4" borderId="5" xfId="4" applyNumberFormat="1" applyFont="1" applyFill="1" applyBorder="1" applyAlignment="1">
      <alignment horizontal="left" wrapText="1"/>
    </xf>
    <xf numFmtId="4" fontId="5" fillId="4" borderId="9" xfId="4" applyNumberFormat="1" applyFont="1" applyFill="1" applyBorder="1" applyProtection="1">
      <protection locked="0"/>
    </xf>
    <xf numFmtId="4" fontId="5" fillId="4" borderId="9" xfId="0" applyNumberFormat="1" applyFont="1" applyFill="1" applyBorder="1"/>
    <xf numFmtId="4" fontId="13" fillId="4" borderId="9" xfId="0" applyNumberFormat="1" applyFont="1" applyFill="1" applyBorder="1" applyAlignment="1">
      <alignment vertical="top" wrapText="1"/>
    </xf>
    <xf numFmtId="4" fontId="13" fillId="4" borderId="9" xfId="0" applyNumberFormat="1" applyFont="1" applyFill="1" applyBorder="1" applyAlignment="1">
      <alignment horizontal="center"/>
    </xf>
    <xf numFmtId="4" fontId="13" fillId="4" borderId="9" xfId="0" applyNumberFormat="1" applyFont="1" applyFill="1" applyBorder="1"/>
    <xf numFmtId="44" fontId="13" fillId="4" borderId="9" xfId="0" applyNumberFormat="1" applyFont="1" applyFill="1" applyBorder="1" applyProtection="1">
      <protection locked="0"/>
    </xf>
    <xf numFmtId="44" fontId="13" fillId="4" borderId="9" xfId="0" applyNumberFormat="1" applyFont="1" applyFill="1" applyBorder="1"/>
    <xf numFmtId="4" fontId="12" fillId="4" borderId="9" xfId="3" applyNumberFormat="1" applyFont="1" applyFill="1" applyBorder="1" applyAlignment="1">
      <alignment horizontal="left" vertical="top" wrapText="1"/>
    </xf>
    <xf numFmtId="4" fontId="13" fillId="4" borderId="9" xfId="3" applyNumberFormat="1" applyFont="1" applyFill="1" applyBorder="1" applyAlignment="1">
      <alignment horizontal="center"/>
    </xf>
    <xf numFmtId="4" fontId="13" fillId="4" borderId="9" xfId="3" applyNumberFormat="1" applyFont="1" applyFill="1" applyBorder="1"/>
    <xf numFmtId="44" fontId="13" fillId="4" borderId="9" xfId="3" applyNumberFormat="1" applyFont="1" applyFill="1" applyBorder="1" applyProtection="1">
      <protection locked="0"/>
    </xf>
    <xf numFmtId="1" fontId="13" fillId="6" borderId="9" xfId="0" applyNumberFormat="1" applyFont="1" applyFill="1" applyBorder="1" applyAlignment="1">
      <alignment horizontal="center"/>
    </xf>
    <xf numFmtId="0" fontId="5" fillId="4" borderId="5" xfId="2" applyFont="1" applyFill="1" applyBorder="1" applyAlignment="1">
      <alignment horizontal="left" vertical="top" wrapText="1"/>
    </xf>
    <xf numFmtId="4" fontId="5" fillId="4" borderId="9" xfId="2" applyNumberFormat="1" applyFont="1" applyFill="1" applyBorder="1" applyAlignment="1">
      <alignment horizontal="center"/>
    </xf>
    <xf numFmtId="4" fontId="5" fillId="4" borderId="9" xfId="2" applyNumberFormat="1" applyFont="1" applyFill="1" applyBorder="1" applyAlignment="1">
      <alignment horizontal="right"/>
    </xf>
    <xf numFmtId="44" fontId="5" fillId="4" borderId="9" xfId="2" applyNumberFormat="1" applyFont="1" applyFill="1" applyBorder="1" applyProtection="1">
      <protection locked="0"/>
    </xf>
    <xf numFmtId="44" fontId="5" fillId="4" borderId="4" xfId="2" applyNumberFormat="1" applyFont="1" applyFill="1" applyBorder="1"/>
    <xf numFmtId="4" fontId="13" fillId="4" borderId="5" xfId="3" applyNumberFormat="1" applyFont="1" applyFill="1" applyBorder="1" applyAlignment="1">
      <alignment vertical="top" wrapText="1"/>
    </xf>
    <xf numFmtId="0" fontId="13" fillId="4" borderId="9" xfId="3" applyFont="1" applyFill="1" applyBorder="1" applyAlignment="1">
      <alignment horizontal="center"/>
    </xf>
    <xf numFmtId="49" fontId="5" fillId="0" borderId="0" xfId="0" applyNumberFormat="1" applyFont="1" applyBorder="1" applyAlignment="1">
      <alignment horizontal="center" vertical="top"/>
    </xf>
    <xf numFmtId="4" fontId="13" fillId="0" borderId="0" xfId="3" applyNumberFormat="1" applyFont="1" applyBorder="1" applyAlignment="1">
      <alignment vertical="top" wrapText="1"/>
    </xf>
    <xf numFmtId="4" fontId="5" fillId="0" borderId="0" xfId="2" applyNumberFormat="1" applyFont="1" applyBorder="1" applyAlignment="1">
      <alignment horizontal="center"/>
    </xf>
    <xf numFmtId="4" fontId="5" fillId="0" borderId="0" xfId="2" applyNumberFormat="1" applyFont="1" applyBorder="1" applyAlignment="1">
      <alignment horizontal="right"/>
    </xf>
    <xf numFmtId="44" fontId="5" fillId="0" borderId="0" xfId="2" applyNumberFormat="1" applyFont="1" applyBorder="1" applyProtection="1">
      <protection locked="0"/>
    </xf>
    <xf numFmtId="44" fontId="5" fillId="0" borderId="0" xfId="2" applyNumberFormat="1" applyFont="1" applyBorder="1"/>
    <xf numFmtId="4" fontId="5" fillId="6" borderId="0" xfId="0" applyNumberFormat="1" applyFont="1" applyFill="1" applyBorder="1"/>
    <xf numFmtId="44" fontId="5" fillId="6" borderId="0" xfId="0" applyNumberFormat="1" applyFont="1" applyFill="1" applyBorder="1"/>
    <xf numFmtId="0" fontId="13" fillId="7" borderId="0" xfId="5" applyFont="1" applyFill="1" applyAlignment="1">
      <alignment horizontal="center"/>
    </xf>
    <xf numFmtId="4" fontId="13" fillId="7" borderId="0" xfId="5" applyNumberFormat="1" applyFont="1" applyFill="1"/>
    <xf numFmtId="4" fontId="13" fillId="7" borderId="0" xfId="5" applyNumberFormat="1" applyFont="1" applyFill="1" applyProtection="1">
      <protection locked="0"/>
    </xf>
    <xf numFmtId="4" fontId="5" fillId="7" borderId="0" xfId="3" applyNumberFormat="1" applyFont="1" applyFill="1"/>
    <xf numFmtId="4" fontId="5" fillId="7" borderId="0" xfId="0" applyNumberFormat="1" applyFont="1" applyFill="1"/>
    <xf numFmtId="0" fontId="5" fillId="7" borderId="0" xfId="0" applyFont="1" applyFill="1"/>
    <xf numFmtId="1" fontId="13" fillId="7" borderId="0" xfId="0" applyNumberFormat="1" applyFont="1" applyFill="1" applyAlignment="1">
      <alignment horizontal="center" vertical="top"/>
    </xf>
    <xf numFmtId="4" fontId="21" fillId="7" borderId="0" xfId="5" applyNumberFormat="1" applyFont="1" applyFill="1" applyAlignment="1">
      <alignment vertical="top" wrapText="1"/>
    </xf>
    <xf numFmtId="164" fontId="19" fillId="6" borderId="2" xfId="0" applyNumberFormat="1" applyFont="1" applyFill="1" applyBorder="1" applyAlignment="1">
      <alignment vertical="center"/>
    </xf>
    <xf numFmtId="4" fontId="2" fillId="2" borderId="0" xfId="1" applyNumberFormat="1" applyFont="1" applyFill="1" applyAlignment="1">
      <alignment horizontal="left"/>
    </xf>
    <xf numFmtId="0" fontId="3" fillId="0" borderId="0" xfId="1" applyFont="1" applyAlignment="1">
      <alignment horizontal="center"/>
    </xf>
    <xf numFmtId="4" fontId="4" fillId="0" borderId="0" xfId="1" applyNumberFormat="1" applyFont="1" applyAlignment="1">
      <alignment horizontal="left"/>
    </xf>
    <xf numFmtId="4" fontId="5" fillId="0" borderId="9" xfId="0" applyNumberFormat="1" applyFont="1" applyBorder="1" applyAlignment="1">
      <alignment horizontal="left" vertical="center" wrapText="1"/>
    </xf>
    <xf numFmtId="4" fontId="8" fillId="3" borderId="4" xfId="0" applyNumberFormat="1" applyFont="1" applyFill="1" applyBorder="1" applyAlignment="1">
      <alignment horizontal="left"/>
    </xf>
    <xf numFmtId="4" fontId="8" fillId="3" borderId="2" xfId="0" applyNumberFormat="1" applyFont="1" applyFill="1" applyBorder="1" applyAlignment="1">
      <alignment horizontal="left"/>
    </xf>
    <xf numFmtId="0" fontId="5" fillId="0" borderId="0" xfId="0" applyFont="1"/>
    <xf numFmtId="0" fontId="5" fillId="0" borderId="1" xfId="0" applyFont="1" applyBorder="1"/>
    <xf numFmtId="4" fontId="9" fillId="0" borderId="6"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8" xfId="0" applyNumberFormat="1" applyFont="1" applyBorder="1" applyAlignment="1">
      <alignment horizontal="left" vertical="center" wrapText="1"/>
    </xf>
    <xf numFmtId="0" fontId="6" fillId="0" borderId="0" xfId="3" applyFont="1" applyAlignment="1">
      <alignment horizontal="left"/>
    </xf>
    <xf numFmtId="4" fontId="5" fillId="0" borderId="4" xfId="0" applyNumberFormat="1"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5" xfId="0" applyNumberFormat="1" applyFont="1" applyBorder="1" applyAlignment="1">
      <alignment horizontal="left" vertical="center" wrapText="1"/>
    </xf>
    <xf numFmtId="4" fontId="5" fillId="0" borderId="11" xfId="0" applyNumberFormat="1" applyFont="1" applyBorder="1" applyAlignment="1">
      <alignment horizontal="left" vertical="center" wrapText="1"/>
    </xf>
    <xf numFmtId="0" fontId="6" fillId="0" borderId="1" xfId="3" applyFont="1" applyBorder="1" applyAlignment="1">
      <alignment horizontal="left"/>
    </xf>
  </cellXfs>
  <cellStyles count="6">
    <cellStyle name="Navadno 2" xfId="1"/>
    <cellStyle name="Navadno 2 4" xfId="5"/>
    <cellStyle name="Navadno 4" xfId="3"/>
    <cellStyle name="Navadno_449-99" xfId="4"/>
    <cellStyle name="Normal" xfId="0" builtinId="0"/>
    <cellStyle name="Normal_kanal S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BreakPreview" zoomScaleNormal="100" zoomScaleSheetLayoutView="100" workbookViewId="0">
      <selection activeCell="G7" sqref="G7"/>
    </sheetView>
  </sheetViews>
  <sheetFormatPr defaultRowHeight="15" x14ac:dyDescent="0.25"/>
  <cols>
    <col min="6" max="6" width="14.7109375" customWidth="1"/>
    <col min="7" max="7" width="16.5703125" customWidth="1"/>
    <col min="8" max="8" width="14" customWidth="1"/>
  </cols>
  <sheetData>
    <row r="1" spans="1:9" ht="15.75" x14ac:dyDescent="0.25">
      <c r="A1" s="1" t="s">
        <v>0</v>
      </c>
      <c r="B1" s="294" t="s">
        <v>1</v>
      </c>
      <c r="C1" s="294"/>
      <c r="D1" s="294"/>
      <c r="E1" s="294"/>
      <c r="F1" s="295" t="s">
        <v>2</v>
      </c>
      <c r="G1" s="295"/>
      <c r="H1" s="295"/>
      <c r="I1" s="295"/>
    </row>
    <row r="2" spans="1:9" ht="15.75" x14ac:dyDescent="0.25">
      <c r="A2" s="1"/>
      <c r="B2" s="296" t="s">
        <v>3</v>
      </c>
      <c r="C2" s="296"/>
      <c r="D2" s="296"/>
      <c r="E2" s="296"/>
      <c r="F2" s="296"/>
    </row>
    <row r="3" spans="1:9" ht="15.75" x14ac:dyDescent="0.25">
      <c r="A3" s="1"/>
      <c r="B3" s="296" t="s">
        <v>4</v>
      </c>
      <c r="C3" s="296"/>
      <c r="D3" s="296"/>
      <c r="E3" s="296"/>
      <c r="F3" s="296"/>
    </row>
    <row r="4" spans="1:9" ht="15.75" x14ac:dyDescent="0.25">
      <c r="A4" s="2"/>
      <c r="B4" s="296"/>
      <c r="C4" s="296"/>
      <c r="D4" s="296"/>
      <c r="E4" s="296"/>
      <c r="F4" s="296"/>
      <c r="G4" s="296"/>
    </row>
    <row r="5" spans="1:9" ht="15.75" x14ac:dyDescent="0.25">
      <c r="A5" s="2"/>
      <c r="B5" s="2"/>
      <c r="C5" s="3"/>
      <c r="D5" s="4"/>
      <c r="E5" s="5"/>
      <c r="F5" s="6"/>
    </row>
    <row r="6" spans="1:9" ht="63.75" x14ac:dyDescent="0.25">
      <c r="A6" s="7"/>
      <c r="B6" s="8"/>
      <c r="C6" s="9"/>
      <c r="D6" s="4"/>
      <c r="E6" s="5"/>
      <c r="F6" s="228" t="s">
        <v>193</v>
      </c>
      <c r="G6" s="229" t="s">
        <v>195</v>
      </c>
      <c r="H6" s="229" t="s">
        <v>194</v>
      </c>
    </row>
    <row r="7" spans="1:9" x14ac:dyDescent="0.25">
      <c r="A7" s="10" t="s">
        <v>5</v>
      </c>
      <c r="B7" s="11" t="s">
        <v>6</v>
      </c>
      <c r="C7" s="12"/>
      <c r="D7" s="13"/>
      <c r="E7" s="14"/>
      <c r="F7" s="15"/>
      <c r="G7" s="230"/>
      <c r="H7" s="230"/>
    </row>
    <row r="8" spans="1:9" x14ac:dyDescent="0.25">
      <c r="A8" s="7"/>
      <c r="B8" s="16"/>
      <c r="C8" s="9"/>
      <c r="D8" s="4"/>
      <c r="E8" s="5"/>
      <c r="F8" s="6"/>
      <c r="G8" s="231"/>
      <c r="H8" s="231"/>
    </row>
    <row r="9" spans="1:9" x14ac:dyDescent="0.25">
      <c r="A9" s="7" t="s">
        <v>7</v>
      </c>
      <c r="B9" s="6" t="s">
        <v>8</v>
      </c>
      <c r="C9" s="3"/>
      <c r="D9" s="4"/>
      <c r="E9" s="5"/>
      <c r="F9" s="17">
        <f>KANALIZACIJA!F5</f>
        <v>0</v>
      </c>
      <c r="G9" s="235">
        <f>F9-H9</f>
        <v>0</v>
      </c>
      <c r="H9" s="232">
        <f>KANALIZACIJA!I5</f>
        <v>0</v>
      </c>
    </row>
    <row r="10" spans="1:9" x14ac:dyDescent="0.25">
      <c r="A10" s="7" t="s">
        <v>9</v>
      </c>
      <c r="B10" s="6" t="s">
        <v>10</v>
      </c>
      <c r="C10" s="3"/>
      <c r="D10" s="4"/>
      <c r="E10" s="5"/>
      <c r="F10" s="17">
        <f>KANALIZACIJA!F6</f>
        <v>0</v>
      </c>
      <c r="G10" s="235">
        <f>F10-H10</f>
        <v>0</v>
      </c>
      <c r="H10" s="232">
        <f>KANALIZACIJA!I6</f>
        <v>0</v>
      </c>
    </row>
    <row r="11" spans="1:9" x14ac:dyDescent="0.25">
      <c r="A11" s="7"/>
      <c r="B11" s="6"/>
      <c r="C11" s="3"/>
      <c r="D11" s="4"/>
      <c r="E11" s="5"/>
      <c r="F11" s="17"/>
      <c r="G11" s="230"/>
      <c r="H11" s="232"/>
    </row>
    <row r="12" spans="1:9" ht="39" thickBot="1" x14ac:dyDescent="0.3">
      <c r="A12" s="7"/>
      <c r="B12" s="18" t="s">
        <v>11</v>
      </c>
      <c r="C12" s="19"/>
      <c r="D12" s="20"/>
      <c r="E12" s="21" t="s">
        <v>12</v>
      </c>
      <c r="F12" s="22">
        <f>SUM(F9:F11)</f>
        <v>0</v>
      </c>
      <c r="G12" s="293">
        <f>F12-H12</f>
        <v>0</v>
      </c>
      <c r="H12" s="233">
        <f>SUM(H9:H11)</f>
        <v>0</v>
      </c>
    </row>
    <row r="13" spans="1:9" ht="26.25" thickTop="1" x14ac:dyDescent="0.25">
      <c r="A13" s="7"/>
      <c r="B13" s="18"/>
      <c r="C13" s="19"/>
      <c r="D13" s="20"/>
      <c r="E13" s="21" t="s">
        <v>13</v>
      </c>
      <c r="F13" s="23">
        <f>F12*0.22</f>
        <v>0</v>
      </c>
      <c r="G13" s="235">
        <f>G12*0.22</f>
        <v>0</v>
      </c>
      <c r="H13" s="234">
        <f>H12*0.22</f>
        <v>0</v>
      </c>
    </row>
    <row r="14" spans="1:9" ht="39" thickBot="1" x14ac:dyDescent="0.3">
      <c r="A14" s="7"/>
      <c r="B14" s="24" t="s">
        <v>14</v>
      </c>
      <c r="C14" s="25"/>
      <c r="D14" s="26"/>
      <c r="E14" s="27" t="s">
        <v>15</v>
      </c>
      <c r="F14" s="22">
        <f>F12+F12*0.22</f>
        <v>0</v>
      </c>
      <c r="G14" s="233">
        <f>G12+G12*0.22</f>
        <v>0</v>
      </c>
      <c r="H14" s="233">
        <f>H12+H12*0.22</f>
        <v>0</v>
      </c>
    </row>
    <row r="15" spans="1:9" ht="15.75" thickTop="1" x14ac:dyDescent="0.25"/>
  </sheetData>
  <sheetProtection password="EA04" sheet="1" objects="1" scenarios="1" selectLockedCells="1" selectUnlockedCells="1"/>
  <mergeCells count="5">
    <mergeCell ref="B1:E1"/>
    <mergeCell ref="F1:I1"/>
    <mergeCell ref="B2:F2"/>
    <mergeCell ref="B3:F3"/>
    <mergeCell ref="B4:G4"/>
  </mergeCells>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77"/>
  <sheetViews>
    <sheetView tabSelected="1" view="pageBreakPreview" zoomScaleNormal="100" zoomScaleSheetLayoutView="100" workbookViewId="0">
      <selection activeCell="E26" sqref="E26"/>
    </sheetView>
  </sheetViews>
  <sheetFormatPr defaultColWidth="9.140625" defaultRowHeight="12.75" x14ac:dyDescent="0.2"/>
  <cols>
    <col min="1" max="1" width="3.85546875" style="31" bestFit="1" customWidth="1"/>
    <col min="2" max="2" width="49.5703125" style="30" customWidth="1"/>
    <col min="3" max="3" width="4.5703125" style="48" bestFit="1" customWidth="1"/>
    <col min="4" max="4" width="8.7109375" style="33" bestFit="1" customWidth="1"/>
    <col min="5" max="5" width="10.85546875" style="30" bestFit="1" customWidth="1"/>
    <col min="6" max="6" width="13" style="30" bestFit="1" customWidth="1"/>
    <col min="7" max="7" width="11.140625" style="198" customWidth="1"/>
    <col min="8" max="8" width="14.5703125" style="198" customWidth="1"/>
    <col min="9" max="9" width="12.7109375" style="199" customWidth="1"/>
    <col min="10" max="10" width="17" style="30" bestFit="1" customWidth="1"/>
    <col min="11" max="12" width="12.140625" style="30" bestFit="1" customWidth="1"/>
    <col min="13" max="13" width="8.140625" style="30" bestFit="1" customWidth="1"/>
    <col min="14" max="14" width="10.140625" style="30" bestFit="1" customWidth="1"/>
    <col min="15" max="16384" width="9.140625" style="30"/>
  </cols>
  <sheetData>
    <row r="1" spans="1:9" ht="15.75" x14ac:dyDescent="0.25">
      <c r="A1" s="298" t="s">
        <v>16</v>
      </c>
      <c r="B1" s="299"/>
      <c r="C1" s="299"/>
      <c r="D1" s="299"/>
      <c r="E1" s="299"/>
      <c r="F1" s="299"/>
    </row>
    <row r="2" spans="1:9" x14ac:dyDescent="0.2">
      <c r="B2" s="29"/>
      <c r="C2" s="32"/>
      <c r="E2" s="29"/>
    </row>
    <row r="3" spans="1:9" ht="25.5" x14ac:dyDescent="0.2">
      <c r="A3" s="34" t="s">
        <v>17</v>
      </c>
      <c r="B3" s="35" t="s">
        <v>6</v>
      </c>
      <c r="C3" s="36"/>
      <c r="D3" s="37"/>
      <c r="E3" s="38"/>
      <c r="F3" s="39" t="s">
        <v>192</v>
      </c>
      <c r="G3" s="221"/>
      <c r="H3" s="221"/>
      <c r="I3" s="226" t="s">
        <v>186</v>
      </c>
    </row>
    <row r="4" spans="1:9" x14ac:dyDescent="0.2">
      <c r="B4" s="40"/>
      <c r="C4" s="32"/>
      <c r="E4" s="29"/>
    </row>
    <row r="5" spans="1:9" x14ac:dyDescent="0.2">
      <c r="A5" s="31" t="s">
        <v>7</v>
      </c>
      <c r="B5" s="300" t="s">
        <v>18</v>
      </c>
      <c r="C5" s="300"/>
      <c r="D5" s="300"/>
      <c r="E5" s="29"/>
      <c r="F5" s="41">
        <f>F118</f>
        <v>0</v>
      </c>
      <c r="I5" s="214">
        <f>I118</f>
        <v>0</v>
      </c>
    </row>
    <row r="6" spans="1:9" x14ac:dyDescent="0.2">
      <c r="A6" s="31" t="s">
        <v>9</v>
      </c>
      <c r="B6" s="300" t="s">
        <v>19</v>
      </c>
      <c r="C6" s="300"/>
      <c r="D6" s="300"/>
      <c r="E6" s="29"/>
      <c r="F6" s="41">
        <f>F267</f>
        <v>0</v>
      </c>
      <c r="G6" s="199"/>
      <c r="I6" s="214">
        <f>I267</f>
        <v>0</v>
      </c>
    </row>
    <row r="7" spans="1:9" x14ac:dyDescent="0.2">
      <c r="B7" s="301"/>
      <c r="C7" s="301"/>
      <c r="D7" s="301"/>
      <c r="E7" s="29"/>
      <c r="F7" s="41"/>
      <c r="G7" s="199"/>
      <c r="I7" s="214"/>
    </row>
    <row r="8" spans="1:9" x14ac:dyDescent="0.2">
      <c r="B8" s="42" t="s">
        <v>20</v>
      </c>
      <c r="C8" s="43"/>
      <c r="D8" s="44"/>
      <c r="E8" s="45" t="s">
        <v>20</v>
      </c>
      <c r="F8" s="46">
        <f>SUM(F5:F6)</f>
        <v>0</v>
      </c>
      <c r="G8" s="225"/>
      <c r="H8" s="215"/>
      <c r="I8" s="227">
        <f>SUM(I5:I6)</f>
        <v>0</v>
      </c>
    </row>
    <row r="9" spans="1:9" x14ac:dyDescent="0.2">
      <c r="B9" s="47"/>
      <c r="D9" s="49"/>
      <c r="E9" s="50"/>
      <c r="F9" s="47"/>
      <c r="G9" s="200"/>
    </row>
    <row r="10" spans="1:9" x14ac:dyDescent="0.2">
      <c r="B10" s="47" t="s">
        <v>21</v>
      </c>
      <c r="D10" s="49"/>
      <c r="E10" s="50"/>
      <c r="F10" s="47"/>
      <c r="G10" s="200"/>
    </row>
    <row r="11" spans="1:9" x14ac:dyDescent="0.2">
      <c r="B11" s="47"/>
      <c r="D11" s="49"/>
      <c r="E11" s="50"/>
      <c r="F11" s="47"/>
      <c r="G11" s="200"/>
    </row>
    <row r="12" spans="1:9" x14ac:dyDescent="0.2">
      <c r="B12" s="51" t="s">
        <v>22</v>
      </c>
      <c r="D12" s="49"/>
      <c r="E12" s="50"/>
      <c r="F12" s="47"/>
      <c r="G12" s="200"/>
    </row>
    <row r="13" spans="1:9" ht="13.5" thickBot="1" x14ac:dyDescent="0.25">
      <c r="B13" s="51"/>
      <c r="D13" s="49"/>
      <c r="E13" s="50"/>
      <c r="F13" s="47"/>
      <c r="G13" s="200"/>
    </row>
    <row r="14" spans="1:9" ht="27" customHeight="1" thickBot="1" x14ac:dyDescent="0.25">
      <c r="B14" s="302" t="s">
        <v>23</v>
      </c>
      <c r="C14" s="303"/>
      <c r="D14" s="303"/>
      <c r="E14" s="304"/>
      <c r="F14" s="47"/>
      <c r="G14" s="200"/>
    </row>
    <row r="15" spans="1:9" ht="28.5" customHeight="1" x14ac:dyDescent="0.2">
      <c r="B15" s="297" t="s">
        <v>24</v>
      </c>
      <c r="C15" s="297"/>
      <c r="D15" s="297"/>
      <c r="E15" s="297"/>
      <c r="F15" s="47"/>
      <c r="G15" s="200"/>
    </row>
    <row r="16" spans="1:9" ht="28.5" customHeight="1" x14ac:dyDescent="0.2">
      <c r="B16" s="297" t="s">
        <v>25</v>
      </c>
      <c r="C16" s="297"/>
      <c r="D16" s="297"/>
      <c r="E16" s="297"/>
      <c r="F16" s="47"/>
      <c r="G16" s="200"/>
    </row>
    <row r="17" spans="1:70" ht="28.5" customHeight="1" x14ac:dyDescent="0.2">
      <c r="B17" s="306" t="s">
        <v>26</v>
      </c>
      <c r="C17" s="307"/>
      <c r="D17" s="307"/>
      <c r="E17" s="308"/>
      <c r="F17" s="47"/>
      <c r="G17" s="200"/>
    </row>
    <row r="18" spans="1:70" ht="25.5" customHeight="1" x14ac:dyDescent="0.2">
      <c r="B18" s="297" t="s">
        <v>196</v>
      </c>
      <c r="C18" s="297"/>
      <c r="D18" s="297"/>
      <c r="E18" s="297"/>
      <c r="F18" s="47"/>
      <c r="G18" s="200"/>
    </row>
    <row r="19" spans="1:70" ht="45" customHeight="1" x14ac:dyDescent="0.2">
      <c r="B19" s="297" t="s">
        <v>27</v>
      </c>
      <c r="C19" s="297"/>
      <c r="D19" s="297"/>
      <c r="E19" s="297"/>
      <c r="F19" s="47"/>
      <c r="G19" s="200"/>
    </row>
    <row r="20" spans="1:70" ht="30" customHeight="1" x14ac:dyDescent="0.2">
      <c r="B20" s="309" t="s">
        <v>28</v>
      </c>
      <c r="C20" s="309"/>
      <c r="D20" s="309"/>
      <c r="E20" s="309"/>
      <c r="F20" s="47"/>
      <c r="G20" s="200"/>
    </row>
    <row r="21" spans="1:70" ht="25.5" x14ac:dyDescent="0.2">
      <c r="A21" s="206" t="s">
        <v>187</v>
      </c>
      <c r="B21" s="207" t="s">
        <v>188</v>
      </c>
      <c r="C21" s="208" t="s">
        <v>189</v>
      </c>
      <c r="D21" s="209" t="s">
        <v>190</v>
      </c>
      <c r="E21" s="207" t="s">
        <v>191</v>
      </c>
      <c r="F21" s="210" t="s">
        <v>192</v>
      </c>
      <c r="G21" s="211" t="s">
        <v>184</v>
      </c>
      <c r="H21" s="212" t="s">
        <v>185</v>
      </c>
      <c r="I21" s="213" t="s">
        <v>186</v>
      </c>
    </row>
    <row r="22" spans="1:70" x14ac:dyDescent="0.2">
      <c r="A22" s="52" t="s">
        <v>7</v>
      </c>
      <c r="B22" s="35" t="s">
        <v>29</v>
      </c>
    </row>
    <row r="23" spans="1:70" x14ac:dyDescent="0.2">
      <c r="A23" s="34"/>
      <c r="B23" s="53"/>
    </row>
    <row r="24" spans="1:70" s="59" customFormat="1" ht="25.5" x14ac:dyDescent="0.2">
      <c r="A24" s="54">
        <v>1</v>
      </c>
      <c r="B24" s="55" t="s">
        <v>30</v>
      </c>
      <c r="C24" s="56" t="s">
        <v>31</v>
      </c>
      <c r="D24" s="57">
        <v>258.61000000000007</v>
      </c>
      <c r="E24" s="154"/>
      <c r="F24" s="58">
        <f>+D24*E24</f>
        <v>0</v>
      </c>
      <c r="G24" s="216">
        <v>0</v>
      </c>
      <c r="H24" s="216">
        <f>D24+G24</f>
        <v>258.61000000000007</v>
      </c>
      <c r="I24" s="217">
        <f>E24*H24</f>
        <v>0</v>
      </c>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0"/>
      <c r="AR24" s="190"/>
      <c r="AS24" s="190"/>
      <c r="AT24" s="190"/>
      <c r="AU24" s="190"/>
      <c r="AV24" s="190"/>
      <c r="AW24" s="190"/>
      <c r="AX24" s="190"/>
      <c r="AY24" s="190"/>
      <c r="AZ24" s="190"/>
      <c r="BA24" s="190"/>
      <c r="BB24" s="190"/>
      <c r="BC24" s="190"/>
      <c r="BD24" s="190"/>
      <c r="BE24" s="190"/>
      <c r="BF24" s="190"/>
      <c r="BG24" s="190"/>
      <c r="BH24" s="190"/>
      <c r="BI24" s="190"/>
      <c r="BJ24" s="190"/>
      <c r="BK24" s="190"/>
      <c r="BL24" s="190"/>
      <c r="BM24" s="190"/>
      <c r="BN24" s="190"/>
      <c r="BO24" s="190"/>
      <c r="BP24" s="190"/>
      <c r="BQ24" s="190"/>
      <c r="BR24" s="190"/>
    </row>
    <row r="25" spans="1:70" x14ac:dyDescent="0.2">
      <c r="B25" s="60"/>
      <c r="E25" s="155"/>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0"/>
      <c r="AR25" s="190"/>
      <c r="AS25" s="190"/>
      <c r="AT25" s="190"/>
      <c r="AU25" s="190"/>
      <c r="AV25" s="190"/>
      <c r="AW25" s="190"/>
      <c r="AX25" s="190"/>
      <c r="AY25" s="190"/>
      <c r="AZ25" s="190"/>
      <c r="BA25" s="190"/>
      <c r="BB25" s="190"/>
      <c r="BC25" s="190"/>
      <c r="BD25" s="190"/>
      <c r="BE25" s="190"/>
      <c r="BF25" s="190"/>
      <c r="BG25" s="190"/>
      <c r="BH25" s="190"/>
      <c r="BI25" s="190"/>
      <c r="BJ25" s="190"/>
      <c r="BK25" s="190"/>
      <c r="BL25" s="190"/>
      <c r="BM25" s="190"/>
      <c r="BN25" s="190"/>
      <c r="BO25" s="190"/>
      <c r="BP25" s="190"/>
      <c r="BQ25" s="190"/>
      <c r="BR25" s="190"/>
    </row>
    <row r="26" spans="1:70" s="59" customFormat="1" ht="39.75" customHeight="1" x14ac:dyDescent="0.2">
      <c r="A26" s="54">
        <v>2</v>
      </c>
      <c r="B26" s="61" t="s">
        <v>32</v>
      </c>
      <c r="C26" s="56" t="s">
        <v>33</v>
      </c>
      <c r="D26" s="57">
        <v>10</v>
      </c>
      <c r="E26" s="154"/>
      <c r="F26" s="58">
        <f>+D26*E26</f>
        <v>0</v>
      </c>
      <c r="G26" s="216"/>
      <c r="H26" s="216">
        <f>D26+G26</f>
        <v>10</v>
      </c>
      <c r="I26" s="217">
        <f>E26*H26</f>
        <v>0</v>
      </c>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90"/>
      <c r="AP26" s="190"/>
      <c r="AQ26" s="190"/>
      <c r="AR26" s="190"/>
      <c r="AS26" s="190"/>
      <c r="AT26" s="190"/>
      <c r="AU26" s="190"/>
      <c r="AV26" s="190"/>
      <c r="AW26" s="190"/>
      <c r="AX26" s="190"/>
      <c r="AY26" s="190"/>
      <c r="AZ26" s="190"/>
      <c r="BA26" s="190"/>
      <c r="BB26" s="190"/>
      <c r="BC26" s="190"/>
      <c r="BD26" s="190"/>
      <c r="BE26" s="190"/>
      <c r="BF26" s="190"/>
      <c r="BG26" s="190"/>
      <c r="BH26" s="190"/>
      <c r="BI26" s="190"/>
      <c r="BJ26" s="190"/>
      <c r="BK26" s="190"/>
      <c r="BL26" s="190"/>
      <c r="BM26" s="190"/>
      <c r="BN26" s="190"/>
      <c r="BO26" s="190"/>
      <c r="BP26" s="190"/>
      <c r="BQ26" s="190"/>
      <c r="BR26" s="190"/>
    </row>
    <row r="27" spans="1:70" x14ac:dyDescent="0.2">
      <c r="B27" s="29"/>
      <c r="E27" s="28"/>
      <c r="F27" s="29"/>
      <c r="I27" s="198"/>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0"/>
      <c r="AR27" s="190"/>
      <c r="AS27" s="190"/>
      <c r="AT27" s="190"/>
      <c r="AU27" s="190"/>
      <c r="AV27" s="190"/>
      <c r="AW27" s="190"/>
      <c r="AX27" s="190"/>
      <c r="AY27" s="190"/>
      <c r="AZ27" s="190"/>
      <c r="BA27" s="190"/>
      <c r="BB27" s="190"/>
      <c r="BC27" s="190"/>
      <c r="BD27" s="190"/>
      <c r="BE27" s="190"/>
      <c r="BF27" s="190"/>
      <c r="BG27" s="190"/>
      <c r="BH27" s="190"/>
      <c r="BI27" s="190"/>
      <c r="BJ27" s="190"/>
      <c r="BK27" s="190"/>
      <c r="BL27" s="190"/>
      <c r="BM27" s="190"/>
      <c r="BN27" s="190"/>
      <c r="BO27" s="190"/>
      <c r="BP27" s="190"/>
      <c r="BQ27" s="190"/>
      <c r="BR27" s="190"/>
    </row>
    <row r="28" spans="1:70" ht="51" x14ac:dyDescent="0.2">
      <c r="A28" s="54">
        <v>3</v>
      </c>
      <c r="B28" s="55" t="s">
        <v>34</v>
      </c>
      <c r="C28" s="62"/>
      <c r="D28" s="63">
        <v>116.85</v>
      </c>
      <c r="E28" s="156"/>
      <c r="F28" s="64"/>
      <c r="H28" s="199"/>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0"/>
      <c r="AR28" s="190"/>
      <c r="AS28" s="190"/>
      <c r="AT28" s="190"/>
      <c r="AU28" s="190"/>
      <c r="AV28" s="190"/>
      <c r="AW28" s="190"/>
      <c r="AX28" s="190"/>
      <c r="AY28" s="190"/>
      <c r="AZ28" s="190"/>
      <c r="BA28" s="190"/>
      <c r="BB28" s="190"/>
      <c r="BC28" s="190"/>
      <c r="BD28" s="190"/>
      <c r="BE28" s="190"/>
      <c r="BF28" s="190"/>
      <c r="BG28" s="190"/>
      <c r="BH28" s="190"/>
      <c r="BI28" s="190"/>
      <c r="BJ28" s="190"/>
      <c r="BK28" s="190"/>
      <c r="BL28" s="190"/>
      <c r="BM28" s="190"/>
      <c r="BN28" s="190"/>
      <c r="BO28" s="190"/>
      <c r="BP28" s="190"/>
      <c r="BQ28" s="190"/>
      <c r="BR28" s="190"/>
    </row>
    <row r="29" spans="1:70" x14ac:dyDescent="0.2">
      <c r="B29" s="65" t="s">
        <v>35</v>
      </c>
      <c r="C29" s="66" t="s">
        <v>36</v>
      </c>
      <c r="D29" s="67">
        <v>42.65025</v>
      </c>
      <c r="E29" s="157"/>
      <c r="F29" s="68">
        <f>+D29*E29</f>
        <v>0</v>
      </c>
      <c r="G29" s="216"/>
      <c r="H29" s="216">
        <f>D29+G29</f>
        <v>42.65025</v>
      </c>
      <c r="I29" s="217">
        <f>E29*H29</f>
        <v>0</v>
      </c>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0"/>
      <c r="AR29" s="190"/>
      <c r="AS29" s="190"/>
      <c r="AT29" s="190"/>
      <c r="AU29" s="190"/>
      <c r="AV29" s="190"/>
      <c r="AW29" s="190"/>
      <c r="AX29" s="190"/>
      <c r="AY29" s="190"/>
      <c r="AZ29" s="190"/>
      <c r="BA29" s="190"/>
      <c r="BB29" s="190"/>
      <c r="BC29" s="190"/>
      <c r="BD29" s="190"/>
      <c r="BE29" s="190"/>
      <c r="BF29" s="190"/>
      <c r="BG29" s="190"/>
      <c r="BH29" s="190"/>
      <c r="BI29" s="190"/>
      <c r="BJ29" s="190"/>
      <c r="BK29" s="190"/>
      <c r="BL29" s="190"/>
      <c r="BM29" s="190"/>
      <c r="BN29" s="190"/>
      <c r="BO29" s="190"/>
      <c r="BP29" s="190"/>
      <c r="BQ29" s="190"/>
      <c r="BR29" s="190"/>
    </row>
    <row r="30" spans="1:70" x14ac:dyDescent="0.2">
      <c r="B30" s="65" t="s">
        <v>37</v>
      </c>
      <c r="C30" s="66" t="s">
        <v>36</v>
      </c>
      <c r="D30" s="67">
        <v>0.70109999999999995</v>
      </c>
      <c r="E30" s="157"/>
      <c r="F30" s="68">
        <f>+D30*E30</f>
        <v>0</v>
      </c>
      <c r="G30" s="216"/>
      <c r="H30" s="216">
        <f>D30+G30</f>
        <v>0.70109999999999995</v>
      </c>
      <c r="I30" s="217">
        <f>E30*H30</f>
        <v>0</v>
      </c>
      <c r="J30" s="190"/>
      <c r="K30" s="190"/>
      <c r="L30" s="189"/>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c r="AQ30" s="190"/>
      <c r="AR30" s="190"/>
      <c r="AS30" s="190"/>
      <c r="AT30" s="190"/>
      <c r="AU30" s="190"/>
      <c r="AV30" s="190"/>
      <c r="AW30" s="190"/>
      <c r="AX30" s="190"/>
      <c r="AY30" s="190"/>
      <c r="AZ30" s="190"/>
      <c r="BA30" s="190"/>
      <c r="BB30" s="190"/>
      <c r="BC30" s="190"/>
      <c r="BD30" s="190"/>
      <c r="BE30" s="190"/>
      <c r="BF30" s="190"/>
      <c r="BG30" s="190"/>
      <c r="BH30" s="190"/>
      <c r="BI30" s="190"/>
      <c r="BJ30" s="190"/>
      <c r="BK30" s="190"/>
      <c r="BL30" s="190"/>
      <c r="BM30" s="190"/>
      <c r="BN30" s="190"/>
      <c r="BO30" s="190"/>
      <c r="BP30" s="190"/>
      <c r="BQ30" s="190"/>
      <c r="BR30" s="190"/>
    </row>
    <row r="31" spans="1:70" x14ac:dyDescent="0.2">
      <c r="B31" s="65" t="s">
        <v>38</v>
      </c>
      <c r="C31" s="66" t="s">
        <v>36</v>
      </c>
      <c r="D31" s="67">
        <v>73.498649999999998</v>
      </c>
      <c r="E31" s="157"/>
      <c r="F31" s="68">
        <f>+D31*E31</f>
        <v>0</v>
      </c>
      <c r="G31" s="216"/>
      <c r="H31" s="216">
        <f>D31+G31</f>
        <v>73.498649999999998</v>
      </c>
      <c r="I31" s="217">
        <f>E31*H31</f>
        <v>0</v>
      </c>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c r="AQ31" s="190"/>
      <c r="AR31" s="190"/>
      <c r="AS31" s="190"/>
      <c r="AT31" s="190"/>
      <c r="AU31" s="190"/>
      <c r="AV31" s="190"/>
      <c r="AW31" s="190"/>
      <c r="AX31" s="190"/>
      <c r="AY31" s="190"/>
      <c r="AZ31" s="190"/>
      <c r="BA31" s="190"/>
      <c r="BB31" s="190"/>
      <c r="BC31" s="190"/>
      <c r="BD31" s="190"/>
      <c r="BE31" s="190"/>
      <c r="BF31" s="190"/>
      <c r="BG31" s="190"/>
      <c r="BH31" s="190"/>
      <c r="BI31" s="190"/>
      <c r="BJ31" s="190"/>
      <c r="BK31" s="190"/>
      <c r="BL31" s="190"/>
      <c r="BM31" s="190"/>
      <c r="BN31" s="190"/>
      <c r="BO31" s="190"/>
      <c r="BP31" s="190"/>
      <c r="BQ31" s="190"/>
      <c r="BR31" s="190"/>
    </row>
    <row r="32" spans="1:70" ht="51" x14ac:dyDescent="0.2">
      <c r="A32" s="54" t="s">
        <v>39</v>
      </c>
      <c r="B32" s="55" t="s">
        <v>40</v>
      </c>
      <c r="C32" s="66" t="s">
        <v>36</v>
      </c>
      <c r="D32" s="67">
        <v>68.162499999999994</v>
      </c>
      <c r="E32" s="157"/>
      <c r="F32" s="68">
        <f>+D32*E32</f>
        <v>0</v>
      </c>
      <c r="G32" s="216"/>
      <c r="H32" s="216">
        <f>D32+G32</f>
        <v>68.162499999999994</v>
      </c>
      <c r="I32" s="217">
        <f>E32*H32</f>
        <v>0</v>
      </c>
      <c r="J32" s="189"/>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0"/>
      <c r="AR32" s="190"/>
      <c r="AS32" s="190"/>
      <c r="AT32" s="190"/>
      <c r="AU32" s="190"/>
      <c r="AV32" s="190"/>
      <c r="AW32" s="190"/>
      <c r="AX32" s="190"/>
      <c r="AY32" s="190"/>
      <c r="AZ32" s="190"/>
      <c r="BA32" s="190"/>
      <c r="BB32" s="190"/>
      <c r="BC32" s="190"/>
      <c r="BD32" s="190"/>
      <c r="BE32" s="190"/>
      <c r="BF32" s="190"/>
      <c r="BG32" s="190"/>
      <c r="BH32" s="190"/>
      <c r="BI32" s="190"/>
      <c r="BJ32" s="190"/>
      <c r="BK32" s="190"/>
      <c r="BL32" s="190"/>
      <c r="BM32" s="190"/>
      <c r="BN32" s="190"/>
      <c r="BO32" s="190"/>
      <c r="BP32" s="190"/>
      <c r="BQ32" s="190"/>
      <c r="BR32" s="190"/>
    </row>
    <row r="33" spans="1:70" ht="13.5" customHeight="1" x14ac:dyDescent="0.2">
      <c r="B33" s="64"/>
      <c r="C33" s="62"/>
      <c r="D33" s="63"/>
      <c r="E33" s="156"/>
      <c r="F33" s="64"/>
      <c r="H33" s="199"/>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c r="AQ33" s="190"/>
      <c r="AR33" s="190"/>
      <c r="AS33" s="190"/>
      <c r="AT33" s="190"/>
      <c r="AU33" s="190"/>
      <c r="AV33" s="190"/>
      <c r="AW33" s="190"/>
      <c r="AX33" s="190"/>
      <c r="AY33" s="190"/>
      <c r="AZ33" s="190"/>
      <c r="BA33" s="190"/>
      <c r="BB33" s="190"/>
      <c r="BC33" s="190"/>
      <c r="BD33" s="190"/>
      <c r="BE33" s="190"/>
      <c r="BF33" s="190"/>
      <c r="BG33" s="190"/>
      <c r="BH33" s="190"/>
      <c r="BI33" s="190"/>
      <c r="BJ33" s="190"/>
      <c r="BK33" s="190"/>
      <c r="BL33" s="190"/>
      <c r="BM33" s="190"/>
      <c r="BN33" s="190"/>
      <c r="BO33" s="190"/>
      <c r="BP33" s="190"/>
      <c r="BQ33" s="190"/>
      <c r="BR33" s="190"/>
    </row>
    <row r="34" spans="1:70" ht="89.25" x14ac:dyDescent="0.2">
      <c r="A34" s="54" t="s">
        <v>41</v>
      </c>
      <c r="B34" s="55" t="s">
        <v>42</v>
      </c>
      <c r="C34" s="56" t="s">
        <v>43</v>
      </c>
      <c r="D34" s="67">
        <v>12.25</v>
      </c>
      <c r="E34" s="157"/>
      <c r="F34" s="68">
        <f>+D34*E34</f>
        <v>0</v>
      </c>
      <c r="G34" s="216"/>
      <c r="H34" s="216">
        <f>D34+G34</f>
        <v>12.25</v>
      </c>
      <c r="I34" s="217">
        <f>E34*H34</f>
        <v>0</v>
      </c>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c r="AQ34" s="190"/>
      <c r="AR34" s="190"/>
      <c r="AS34" s="190"/>
      <c r="AT34" s="190"/>
      <c r="AU34" s="190"/>
      <c r="AV34" s="190"/>
      <c r="AW34" s="190"/>
      <c r="AX34" s="190"/>
      <c r="AY34" s="190"/>
      <c r="AZ34" s="190"/>
      <c r="BA34" s="190"/>
      <c r="BB34" s="190"/>
      <c r="BC34" s="190"/>
      <c r="BD34" s="190"/>
      <c r="BE34" s="190"/>
      <c r="BF34" s="190"/>
      <c r="BG34" s="190"/>
      <c r="BH34" s="190"/>
      <c r="BI34" s="190"/>
      <c r="BJ34" s="190"/>
      <c r="BK34" s="190"/>
      <c r="BL34" s="190"/>
      <c r="BM34" s="190"/>
      <c r="BN34" s="190"/>
      <c r="BO34" s="190"/>
      <c r="BP34" s="190"/>
      <c r="BQ34" s="190"/>
      <c r="BR34" s="190"/>
    </row>
    <row r="35" spans="1:70" ht="13.5" customHeight="1" x14ac:dyDescent="0.2">
      <c r="B35" s="64"/>
      <c r="C35" s="62"/>
      <c r="D35" s="63"/>
      <c r="E35" s="156"/>
      <c r="F35" s="64"/>
      <c r="H35" s="199"/>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c r="AQ35" s="190"/>
      <c r="AR35" s="190"/>
      <c r="AS35" s="190"/>
      <c r="AT35" s="190"/>
      <c r="AU35" s="190"/>
      <c r="AV35" s="190"/>
      <c r="AW35" s="190"/>
      <c r="AX35" s="190"/>
      <c r="AY35" s="190"/>
      <c r="AZ35" s="190"/>
      <c r="BA35" s="190"/>
      <c r="BB35" s="190"/>
      <c r="BC35" s="190"/>
      <c r="BD35" s="190"/>
      <c r="BE35" s="190"/>
      <c r="BF35" s="190"/>
      <c r="BG35" s="190"/>
      <c r="BH35" s="190"/>
      <c r="BI35" s="190"/>
      <c r="BJ35" s="190"/>
      <c r="BK35" s="190"/>
      <c r="BL35" s="190"/>
      <c r="BM35" s="190"/>
      <c r="BN35" s="190"/>
      <c r="BO35" s="190"/>
      <c r="BP35" s="190"/>
      <c r="BQ35" s="190"/>
      <c r="BR35" s="190"/>
    </row>
    <row r="36" spans="1:70" ht="53.25" customHeight="1" x14ac:dyDescent="0.2">
      <c r="A36" s="54" t="s">
        <v>44</v>
      </c>
      <c r="B36" s="69" t="s">
        <v>45</v>
      </c>
      <c r="C36" s="66" t="s">
        <v>36</v>
      </c>
      <c r="D36" s="67">
        <v>9.7375000000000007</v>
      </c>
      <c r="E36" s="157"/>
      <c r="F36" s="68">
        <f>+D36*E36</f>
        <v>0</v>
      </c>
      <c r="G36" s="216"/>
      <c r="H36" s="216">
        <f>D36+G36</f>
        <v>9.7375000000000007</v>
      </c>
      <c r="I36" s="217">
        <f>E36*H36</f>
        <v>0</v>
      </c>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0"/>
      <c r="BD36" s="190"/>
      <c r="BE36" s="190"/>
      <c r="BF36" s="190"/>
      <c r="BG36" s="190"/>
      <c r="BH36" s="190"/>
      <c r="BI36" s="190"/>
      <c r="BJ36" s="190"/>
      <c r="BK36" s="190"/>
      <c r="BL36" s="190"/>
      <c r="BM36" s="190"/>
      <c r="BN36" s="190"/>
      <c r="BO36" s="190"/>
      <c r="BP36" s="190"/>
      <c r="BQ36" s="190"/>
      <c r="BR36" s="190"/>
    </row>
    <row r="37" spans="1:70" ht="13.5" customHeight="1" x14ac:dyDescent="0.2">
      <c r="B37" s="70"/>
      <c r="C37" s="62"/>
      <c r="D37" s="63"/>
      <c r="E37" s="156"/>
      <c r="F37" s="64"/>
      <c r="H37" s="199"/>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c r="AQ37" s="190"/>
      <c r="AR37" s="190"/>
      <c r="AS37" s="190"/>
      <c r="AT37" s="190"/>
      <c r="AU37" s="190"/>
      <c r="AV37" s="190"/>
      <c r="AW37" s="190"/>
      <c r="AX37" s="190"/>
      <c r="AY37" s="190"/>
      <c r="AZ37" s="190"/>
      <c r="BA37" s="190"/>
      <c r="BB37" s="190"/>
      <c r="BC37" s="190"/>
      <c r="BD37" s="190"/>
      <c r="BE37" s="190"/>
      <c r="BF37" s="190"/>
      <c r="BG37" s="190"/>
      <c r="BH37" s="190"/>
      <c r="BI37" s="190"/>
      <c r="BJ37" s="190"/>
      <c r="BK37" s="190"/>
      <c r="BL37" s="190"/>
      <c r="BM37" s="190"/>
      <c r="BN37" s="190"/>
      <c r="BO37" s="190"/>
      <c r="BP37" s="190"/>
      <c r="BQ37" s="190"/>
      <c r="BR37" s="190"/>
    </row>
    <row r="38" spans="1:70" s="59" customFormat="1" ht="25.5" x14ac:dyDescent="0.2">
      <c r="A38" s="54" t="s">
        <v>46</v>
      </c>
      <c r="B38" s="71" t="s">
        <v>47</v>
      </c>
      <c r="C38" s="56" t="s">
        <v>48</v>
      </c>
      <c r="D38" s="57">
        <v>114.51</v>
      </c>
      <c r="E38" s="154"/>
      <c r="F38" s="58">
        <f>+D38*E38</f>
        <v>0</v>
      </c>
      <c r="G38" s="216"/>
      <c r="H38" s="216">
        <f>D38+G38</f>
        <v>114.51</v>
      </c>
      <c r="I38" s="217">
        <f>E38*H38</f>
        <v>0</v>
      </c>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c r="AQ38" s="190"/>
      <c r="AR38" s="190"/>
      <c r="AS38" s="190"/>
      <c r="AT38" s="190"/>
      <c r="AU38" s="190"/>
      <c r="AV38" s="190"/>
      <c r="AW38" s="190"/>
      <c r="AX38" s="190"/>
      <c r="AY38" s="190"/>
      <c r="AZ38" s="190"/>
      <c r="BA38" s="190"/>
      <c r="BB38" s="190"/>
      <c r="BC38" s="190"/>
      <c r="BD38" s="190"/>
      <c r="BE38" s="190"/>
      <c r="BF38" s="190"/>
      <c r="BG38" s="190"/>
      <c r="BH38" s="190"/>
      <c r="BI38" s="190"/>
      <c r="BJ38" s="190"/>
      <c r="BK38" s="190"/>
      <c r="BL38" s="190"/>
      <c r="BM38" s="190"/>
      <c r="BN38" s="190"/>
      <c r="BO38" s="190"/>
      <c r="BP38" s="190"/>
      <c r="BQ38" s="190"/>
      <c r="BR38" s="190"/>
    </row>
    <row r="39" spans="1:70" x14ac:dyDescent="0.2">
      <c r="B39" s="72"/>
      <c r="C39" s="73"/>
      <c r="D39" s="74"/>
      <c r="E39" s="158"/>
      <c r="F39" s="74"/>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c r="AQ39" s="190"/>
      <c r="AR39" s="190"/>
      <c r="AS39" s="190"/>
      <c r="AT39" s="190"/>
      <c r="AU39" s="190"/>
      <c r="AV39" s="190"/>
      <c r="AW39" s="190"/>
      <c r="AX39" s="190"/>
      <c r="AY39" s="190"/>
      <c r="AZ39" s="190"/>
      <c r="BA39" s="190"/>
      <c r="BB39" s="190"/>
      <c r="BC39" s="190"/>
      <c r="BD39" s="190"/>
      <c r="BE39" s="190"/>
      <c r="BF39" s="190"/>
      <c r="BG39" s="190"/>
      <c r="BH39" s="190"/>
      <c r="BI39" s="190"/>
      <c r="BJ39" s="190"/>
      <c r="BK39" s="190"/>
      <c r="BL39" s="190"/>
      <c r="BM39" s="190"/>
      <c r="BN39" s="190"/>
      <c r="BO39" s="190"/>
      <c r="BP39" s="190"/>
      <c r="BQ39" s="190"/>
      <c r="BR39" s="190"/>
    </row>
    <row r="40" spans="1:70" s="59" customFormat="1" ht="38.25" x14ac:dyDescent="0.2">
      <c r="A40" s="54" t="s">
        <v>49</v>
      </c>
      <c r="B40" s="75" t="s">
        <v>50</v>
      </c>
      <c r="C40" s="76" t="s">
        <v>48</v>
      </c>
      <c r="D40" s="77">
        <v>135.62199999999999</v>
      </c>
      <c r="E40" s="159"/>
      <c r="F40" s="78">
        <f>E40*D40</f>
        <v>0</v>
      </c>
      <c r="G40" s="216"/>
      <c r="H40" s="216">
        <f>D40+G40</f>
        <v>135.62199999999999</v>
      </c>
      <c r="I40" s="217">
        <f>E40*H40</f>
        <v>0</v>
      </c>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c r="AQ40" s="190"/>
      <c r="AR40" s="190"/>
      <c r="AS40" s="190"/>
      <c r="AT40" s="190"/>
      <c r="AU40" s="190"/>
      <c r="AV40" s="190"/>
      <c r="AW40" s="190"/>
      <c r="AX40" s="190"/>
      <c r="AY40" s="190"/>
      <c r="AZ40" s="190"/>
      <c r="BA40" s="190"/>
      <c r="BB40" s="190"/>
      <c r="BC40" s="190"/>
      <c r="BD40" s="190"/>
      <c r="BE40" s="190"/>
      <c r="BF40" s="190"/>
      <c r="BG40" s="190"/>
      <c r="BH40" s="190"/>
      <c r="BI40" s="190"/>
      <c r="BJ40" s="190"/>
      <c r="BK40" s="190"/>
      <c r="BL40" s="190"/>
      <c r="BM40" s="190"/>
      <c r="BN40" s="190"/>
      <c r="BO40" s="190"/>
      <c r="BP40" s="190"/>
      <c r="BQ40" s="190"/>
      <c r="BR40" s="190"/>
    </row>
    <row r="41" spans="1:70" x14ac:dyDescent="0.2">
      <c r="B41" s="72"/>
      <c r="C41" s="73"/>
      <c r="D41" s="74"/>
      <c r="E41" s="158"/>
      <c r="F41" s="74"/>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c r="AQ41" s="190"/>
      <c r="AR41" s="190"/>
      <c r="AS41" s="190"/>
      <c r="AT41" s="190"/>
      <c r="AU41" s="190"/>
      <c r="AV41" s="190"/>
      <c r="AW41" s="190"/>
      <c r="AX41" s="190"/>
      <c r="AY41" s="190"/>
      <c r="AZ41" s="190"/>
      <c r="BA41" s="190"/>
      <c r="BB41" s="190"/>
      <c r="BC41" s="190"/>
      <c r="BD41" s="190"/>
      <c r="BE41" s="190"/>
      <c r="BF41" s="190"/>
      <c r="BG41" s="190"/>
      <c r="BH41" s="190"/>
      <c r="BI41" s="190"/>
      <c r="BJ41" s="190"/>
      <c r="BK41" s="190"/>
      <c r="BL41" s="190"/>
      <c r="BM41" s="190"/>
      <c r="BN41" s="190"/>
      <c r="BO41" s="190"/>
      <c r="BP41" s="190"/>
      <c r="BQ41" s="190"/>
      <c r="BR41" s="190"/>
    </row>
    <row r="42" spans="1:70" ht="38.25" x14ac:dyDescent="0.2">
      <c r="A42" s="54" t="s">
        <v>51</v>
      </c>
      <c r="B42" s="79" t="s">
        <v>52</v>
      </c>
      <c r="C42" s="80" t="s">
        <v>36</v>
      </c>
      <c r="D42" s="81">
        <v>126.63</v>
      </c>
      <c r="E42" s="160"/>
      <c r="F42" s="82">
        <f>E42*D42</f>
        <v>0</v>
      </c>
      <c r="G42" s="216"/>
      <c r="H42" s="216">
        <f>D42+G42</f>
        <v>126.63</v>
      </c>
      <c r="I42" s="217">
        <f>E42*H42</f>
        <v>0</v>
      </c>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0"/>
      <c r="AU42" s="190"/>
      <c r="AV42" s="190"/>
      <c r="AW42" s="190"/>
      <c r="AX42" s="190"/>
      <c r="AY42" s="190"/>
      <c r="AZ42" s="190"/>
      <c r="BA42" s="190"/>
      <c r="BB42" s="190"/>
      <c r="BC42" s="190"/>
      <c r="BD42" s="190"/>
      <c r="BE42" s="190"/>
      <c r="BF42" s="190"/>
      <c r="BG42" s="190"/>
      <c r="BH42" s="190"/>
      <c r="BI42" s="190"/>
      <c r="BJ42" s="190"/>
      <c r="BK42" s="190"/>
      <c r="BL42" s="190"/>
      <c r="BM42" s="190"/>
      <c r="BN42" s="190"/>
      <c r="BO42" s="190"/>
      <c r="BP42" s="190"/>
      <c r="BQ42" s="190"/>
      <c r="BR42" s="190"/>
    </row>
    <row r="43" spans="1:70" x14ac:dyDescent="0.2">
      <c r="B43" s="83"/>
      <c r="C43" s="84"/>
      <c r="D43" s="85"/>
      <c r="E43" s="161"/>
      <c r="F43" s="29"/>
      <c r="H43" s="202"/>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c r="AM43" s="190"/>
      <c r="AN43" s="190"/>
      <c r="AO43" s="190"/>
      <c r="AP43" s="190"/>
      <c r="AQ43" s="190"/>
      <c r="AR43" s="190"/>
      <c r="AS43" s="190"/>
      <c r="AT43" s="190"/>
      <c r="AU43" s="190"/>
      <c r="AV43" s="190"/>
      <c r="AW43" s="190"/>
      <c r="AX43" s="190"/>
      <c r="AY43" s="190"/>
      <c r="AZ43" s="190"/>
      <c r="BA43" s="190"/>
      <c r="BB43" s="190"/>
      <c r="BC43" s="190"/>
      <c r="BD43" s="190"/>
      <c r="BE43" s="190"/>
      <c r="BF43" s="190"/>
      <c r="BG43" s="190"/>
      <c r="BH43" s="190"/>
      <c r="BI43" s="190"/>
      <c r="BJ43" s="190"/>
      <c r="BK43" s="190"/>
      <c r="BL43" s="190"/>
      <c r="BM43" s="190"/>
      <c r="BN43" s="190"/>
      <c r="BO43" s="190"/>
      <c r="BP43" s="190"/>
      <c r="BQ43" s="190"/>
      <c r="BR43" s="190"/>
    </row>
    <row r="44" spans="1:70" s="59" customFormat="1" ht="51" x14ac:dyDescent="0.2">
      <c r="A44" s="54" t="s">
        <v>53</v>
      </c>
      <c r="B44" s="79" t="s">
        <v>54</v>
      </c>
      <c r="C44" s="80" t="s">
        <v>55</v>
      </c>
      <c r="D44" s="81">
        <v>119.9</v>
      </c>
      <c r="E44" s="160"/>
      <c r="F44" s="82">
        <f>E44*D44</f>
        <v>0</v>
      </c>
      <c r="G44" s="216"/>
      <c r="H44" s="216">
        <f>D44+G44</f>
        <v>119.9</v>
      </c>
      <c r="I44" s="217">
        <f>E44*H44</f>
        <v>0</v>
      </c>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c r="AQ44" s="190"/>
      <c r="AR44" s="190"/>
      <c r="AS44" s="190"/>
      <c r="AT44" s="190"/>
      <c r="AU44" s="190"/>
      <c r="AV44" s="190"/>
      <c r="AW44" s="190"/>
      <c r="AX44" s="190"/>
      <c r="AY44" s="190"/>
      <c r="AZ44" s="190"/>
      <c r="BA44" s="190"/>
      <c r="BB44" s="190"/>
      <c r="BC44" s="190"/>
      <c r="BD44" s="190"/>
      <c r="BE44" s="190"/>
      <c r="BF44" s="190"/>
      <c r="BG44" s="190"/>
      <c r="BH44" s="190"/>
      <c r="BI44" s="190"/>
      <c r="BJ44" s="190"/>
      <c r="BK44" s="190"/>
      <c r="BL44" s="190"/>
      <c r="BM44" s="190"/>
      <c r="BN44" s="190"/>
      <c r="BO44" s="190"/>
      <c r="BP44" s="190"/>
      <c r="BQ44" s="190"/>
      <c r="BR44" s="190"/>
    </row>
    <row r="45" spans="1:70" x14ac:dyDescent="0.2">
      <c r="B45" s="86"/>
      <c r="C45" s="87"/>
      <c r="D45" s="88"/>
      <c r="E45" s="162"/>
      <c r="F45" s="89"/>
      <c r="H45" s="202"/>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0"/>
      <c r="AL45" s="190"/>
      <c r="AM45" s="190"/>
      <c r="AN45" s="190"/>
      <c r="AO45" s="190"/>
      <c r="AP45" s="190"/>
      <c r="AQ45" s="190"/>
      <c r="AR45" s="190"/>
      <c r="AS45" s="190"/>
      <c r="AT45" s="190"/>
      <c r="AU45" s="190"/>
      <c r="AV45" s="190"/>
      <c r="AW45" s="190"/>
      <c r="AX45" s="190"/>
      <c r="AY45" s="190"/>
      <c r="AZ45" s="190"/>
      <c r="BA45" s="190"/>
      <c r="BB45" s="190"/>
      <c r="BC45" s="190"/>
      <c r="BD45" s="190"/>
      <c r="BE45" s="190"/>
      <c r="BF45" s="190"/>
      <c r="BG45" s="190"/>
      <c r="BH45" s="190"/>
      <c r="BI45" s="190"/>
      <c r="BJ45" s="190"/>
      <c r="BK45" s="190"/>
      <c r="BL45" s="190"/>
      <c r="BM45" s="190"/>
      <c r="BN45" s="190"/>
      <c r="BO45" s="190"/>
      <c r="BP45" s="190"/>
      <c r="BQ45" s="190"/>
      <c r="BR45" s="190"/>
    </row>
    <row r="46" spans="1:70" s="59" customFormat="1" ht="25.5" x14ac:dyDescent="0.2">
      <c r="A46" s="54" t="s">
        <v>56</v>
      </c>
      <c r="B46" s="79" t="s">
        <v>57</v>
      </c>
      <c r="C46" s="80" t="s">
        <v>36</v>
      </c>
      <c r="D46" s="81">
        <v>3.1679999999999997</v>
      </c>
      <c r="E46" s="160"/>
      <c r="F46" s="82">
        <f>E46*D46</f>
        <v>0</v>
      </c>
      <c r="G46" s="216"/>
      <c r="H46" s="216">
        <f>D46+G46</f>
        <v>3.1679999999999997</v>
      </c>
      <c r="I46" s="217">
        <f>E46*H46</f>
        <v>0</v>
      </c>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c r="AQ46" s="190"/>
      <c r="AR46" s="190"/>
      <c r="AS46" s="190"/>
      <c r="AT46" s="190"/>
      <c r="AU46" s="190"/>
      <c r="AV46" s="190"/>
      <c r="AW46" s="190"/>
      <c r="AX46" s="190"/>
      <c r="AY46" s="190"/>
      <c r="AZ46" s="190"/>
      <c r="BA46" s="190"/>
      <c r="BB46" s="190"/>
      <c r="BC46" s="190"/>
      <c r="BD46" s="190"/>
      <c r="BE46" s="190"/>
      <c r="BF46" s="190"/>
      <c r="BG46" s="190"/>
      <c r="BH46" s="190"/>
      <c r="BI46" s="190"/>
      <c r="BJ46" s="190"/>
      <c r="BK46" s="190"/>
      <c r="BL46" s="190"/>
      <c r="BM46" s="190"/>
      <c r="BN46" s="190"/>
      <c r="BO46" s="190"/>
      <c r="BP46" s="190"/>
      <c r="BQ46" s="190"/>
      <c r="BR46" s="190"/>
    </row>
    <row r="47" spans="1:70" x14ac:dyDescent="0.2">
      <c r="B47" s="86"/>
      <c r="C47" s="87"/>
      <c r="D47" s="88"/>
      <c r="E47" s="162"/>
      <c r="F47" s="89"/>
      <c r="H47" s="202"/>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0"/>
      <c r="AK47" s="190"/>
      <c r="AL47" s="190"/>
      <c r="AM47" s="190"/>
      <c r="AN47" s="190"/>
      <c r="AO47" s="190"/>
      <c r="AP47" s="190"/>
      <c r="AQ47" s="190"/>
      <c r="AR47" s="190"/>
      <c r="AS47" s="190"/>
      <c r="AT47" s="190"/>
      <c r="AU47" s="190"/>
      <c r="AV47" s="190"/>
      <c r="AW47" s="190"/>
      <c r="AX47" s="190"/>
      <c r="AY47" s="190"/>
      <c r="AZ47" s="190"/>
      <c r="BA47" s="190"/>
      <c r="BB47" s="190"/>
      <c r="BC47" s="190"/>
      <c r="BD47" s="190"/>
      <c r="BE47" s="190"/>
      <c r="BF47" s="190"/>
      <c r="BG47" s="190"/>
      <c r="BH47" s="190"/>
      <c r="BI47" s="190"/>
      <c r="BJ47" s="190"/>
      <c r="BK47" s="190"/>
      <c r="BL47" s="190"/>
      <c r="BM47" s="190"/>
      <c r="BN47" s="190"/>
      <c r="BO47" s="190"/>
      <c r="BP47" s="190"/>
      <c r="BQ47" s="190"/>
      <c r="BR47" s="190"/>
    </row>
    <row r="48" spans="1:70" ht="25.5" x14ac:dyDescent="0.2">
      <c r="A48" s="54" t="s">
        <v>58</v>
      </c>
      <c r="B48" s="90" t="s">
        <v>59</v>
      </c>
      <c r="C48" s="84"/>
      <c r="D48" s="85"/>
      <c r="E48" s="161"/>
      <c r="F48" s="29"/>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c r="AR48" s="190"/>
      <c r="AS48" s="190"/>
      <c r="AT48" s="190"/>
      <c r="AU48" s="190"/>
      <c r="AV48" s="190"/>
      <c r="AW48" s="190"/>
      <c r="AX48" s="190"/>
      <c r="AY48" s="190"/>
      <c r="AZ48" s="190"/>
      <c r="BA48" s="190"/>
      <c r="BB48" s="190"/>
      <c r="BC48" s="190"/>
      <c r="BD48" s="190"/>
      <c r="BE48" s="190"/>
      <c r="BF48" s="190"/>
      <c r="BG48" s="190"/>
      <c r="BH48" s="190"/>
      <c r="BI48" s="190"/>
      <c r="BJ48" s="190"/>
      <c r="BK48" s="190"/>
      <c r="BL48" s="190"/>
      <c r="BM48" s="190"/>
      <c r="BN48" s="190"/>
      <c r="BO48" s="190"/>
      <c r="BP48" s="190"/>
      <c r="BQ48" s="190"/>
      <c r="BR48" s="190"/>
    </row>
    <row r="49" spans="1:70" s="59" customFormat="1" x14ac:dyDescent="0.2">
      <c r="A49" s="31"/>
      <c r="B49" s="91" t="s">
        <v>60</v>
      </c>
      <c r="C49" s="92" t="s">
        <v>31</v>
      </c>
      <c r="D49" s="93">
        <v>54.61999999999999</v>
      </c>
      <c r="E49" s="163"/>
      <c r="F49" s="58">
        <f>+D49*E49</f>
        <v>0</v>
      </c>
      <c r="G49" s="216"/>
      <c r="H49" s="216">
        <f>D49+G49</f>
        <v>54.61999999999999</v>
      </c>
      <c r="I49" s="217">
        <f>E49*H49</f>
        <v>0</v>
      </c>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0"/>
      <c r="BQ49" s="190"/>
      <c r="BR49" s="190"/>
    </row>
    <row r="50" spans="1:70" s="59" customFormat="1" x14ac:dyDescent="0.2">
      <c r="A50" s="31"/>
      <c r="B50" s="91" t="s">
        <v>61</v>
      </c>
      <c r="C50" s="92" t="s">
        <v>31</v>
      </c>
      <c r="D50" s="93">
        <v>159.00000000000003</v>
      </c>
      <c r="E50" s="163"/>
      <c r="F50" s="58">
        <f>+D50*E50</f>
        <v>0</v>
      </c>
      <c r="G50" s="216"/>
      <c r="H50" s="216">
        <f>D50+G50</f>
        <v>159.00000000000003</v>
      </c>
      <c r="I50" s="217">
        <f>E50*H50</f>
        <v>0</v>
      </c>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0"/>
      <c r="BR50" s="190"/>
    </row>
    <row r="51" spans="1:70" s="59" customFormat="1" x14ac:dyDescent="0.2">
      <c r="A51" s="31"/>
      <c r="B51" s="91" t="s">
        <v>62</v>
      </c>
      <c r="C51" s="92" t="s">
        <v>31</v>
      </c>
      <c r="D51" s="93">
        <v>35.69</v>
      </c>
      <c r="E51" s="163"/>
      <c r="F51" s="58">
        <f>+D51*E51</f>
        <v>0</v>
      </c>
      <c r="G51" s="216"/>
      <c r="H51" s="216">
        <f>D51+G51</f>
        <v>35.69</v>
      </c>
      <c r="I51" s="217">
        <f>E51*H51</f>
        <v>0</v>
      </c>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0"/>
      <c r="AV51" s="190"/>
      <c r="AW51" s="190"/>
      <c r="AX51" s="190"/>
      <c r="AY51" s="190"/>
      <c r="AZ51" s="190"/>
      <c r="BA51" s="190"/>
      <c r="BB51" s="190"/>
      <c r="BC51" s="190"/>
      <c r="BD51" s="190"/>
      <c r="BE51" s="190"/>
      <c r="BF51" s="190"/>
      <c r="BG51" s="190"/>
      <c r="BH51" s="190"/>
      <c r="BI51" s="190"/>
      <c r="BJ51" s="190"/>
      <c r="BK51" s="190"/>
      <c r="BL51" s="190"/>
      <c r="BM51" s="190"/>
      <c r="BN51" s="190"/>
      <c r="BO51" s="190"/>
      <c r="BP51" s="190"/>
      <c r="BQ51" s="190"/>
      <c r="BR51" s="190"/>
    </row>
    <row r="52" spans="1:70" x14ac:dyDescent="0.2">
      <c r="B52" s="72"/>
      <c r="C52" s="73"/>
      <c r="D52" s="74"/>
      <c r="E52" s="158"/>
      <c r="F52" s="74"/>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90"/>
      <c r="AQ52" s="190"/>
      <c r="AR52" s="190"/>
      <c r="AS52" s="190"/>
      <c r="AT52" s="190"/>
      <c r="AU52" s="190"/>
      <c r="AV52" s="190"/>
      <c r="AW52" s="190"/>
      <c r="AX52" s="190"/>
      <c r="AY52" s="190"/>
      <c r="AZ52" s="190"/>
      <c r="BA52" s="190"/>
      <c r="BB52" s="190"/>
      <c r="BC52" s="190"/>
      <c r="BD52" s="190"/>
      <c r="BE52" s="190"/>
      <c r="BF52" s="190"/>
      <c r="BG52" s="190"/>
      <c r="BH52" s="190"/>
      <c r="BI52" s="190"/>
      <c r="BJ52" s="190"/>
      <c r="BK52" s="190"/>
      <c r="BL52" s="190"/>
      <c r="BM52" s="190"/>
      <c r="BN52" s="190"/>
      <c r="BO52" s="190"/>
      <c r="BP52" s="190"/>
      <c r="BQ52" s="190"/>
      <c r="BR52" s="190"/>
    </row>
    <row r="53" spans="1:70" s="59" customFormat="1" ht="25.5" x14ac:dyDescent="0.2">
      <c r="A53" s="54" t="s">
        <v>63</v>
      </c>
      <c r="B53" s="94" t="s">
        <v>64</v>
      </c>
      <c r="C53" s="95"/>
      <c r="D53" s="96"/>
      <c r="E53" s="164"/>
      <c r="F53" s="97"/>
      <c r="G53" s="198"/>
      <c r="H53" s="202"/>
      <c r="I53" s="199"/>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90"/>
      <c r="AS53" s="190"/>
      <c r="AT53" s="190"/>
      <c r="AU53" s="190"/>
      <c r="AV53" s="190"/>
      <c r="AW53" s="190"/>
      <c r="AX53" s="190"/>
      <c r="AY53" s="190"/>
      <c r="AZ53" s="190"/>
      <c r="BA53" s="190"/>
      <c r="BB53" s="190"/>
      <c r="BC53" s="190"/>
      <c r="BD53" s="190"/>
      <c r="BE53" s="190"/>
      <c r="BF53" s="190"/>
      <c r="BG53" s="190"/>
      <c r="BH53" s="190"/>
      <c r="BI53" s="190"/>
      <c r="BJ53" s="190"/>
      <c r="BK53" s="190"/>
      <c r="BL53" s="190"/>
      <c r="BM53" s="190"/>
      <c r="BN53" s="190"/>
      <c r="BO53" s="190"/>
      <c r="BP53" s="190"/>
      <c r="BQ53" s="190"/>
      <c r="BR53" s="190"/>
    </row>
    <row r="54" spans="1:70" s="59" customFormat="1" x14ac:dyDescent="0.2">
      <c r="A54" s="31"/>
      <c r="B54" s="91" t="s">
        <v>65</v>
      </c>
      <c r="C54" s="92" t="s">
        <v>33</v>
      </c>
      <c r="D54" s="93">
        <v>3</v>
      </c>
      <c r="E54" s="163"/>
      <c r="F54" s="58">
        <f t="shared" ref="F54:F61" si="0">+D54*E54</f>
        <v>0</v>
      </c>
      <c r="G54" s="216"/>
      <c r="H54" s="216">
        <f t="shared" ref="H54:H61" si="1">D54+G54</f>
        <v>3</v>
      </c>
      <c r="I54" s="217">
        <f t="shared" ref="I54:I61" si="2">E54*H54</f>
        <v>0</v>
      </c>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90"/>
      <c r="AS54" s="190"/>
      <c r="AT54" s="190"/>
      <c r="AU54" s="190"/>
      <c r="AV54" s="190"/>
      <c r="AW54" s="190"/>
      <c r="AX54" s="190"/>
      <c r="AY54" s="190"/>
      <c r="AZ54" s="190"/>
      <c r="BA54" s="190"/>
      <c r="BB54" s="190"/>
      <c r="BC54" s="190"/>
      <c r="BD54" s="190"/>
      <c r="BE54" s="190"/>
      <c r="BF54" s="190"/>
      <c r="BG54" s="190"/>
      <c r="BH54" s="190"/>
      <c r="BI54" s="190"/>
      <c r="BJ54" s="190"/>
      <c r="BK54" s="190"/>
      <c r="BL54" s="190"/>
      <c r="BM54" s="190"/>
      <c r="BN54" s="190"/>
      <c r="BO54" s="190"/>
      <c r="BP54" s="190"/>
      <c r="BQ54" s="190"/>
      <c r="BR54" s="190"/>
    </row>
    <row r="55" spans="1:70" s="59" customFormat="1" x14ac:dyDescent="0.2">
      <c r="A55" s="31"/>
      <c r="B55" s="91" t="s">
        <v>66</v>
      </c>
      <c r="C55" s="92" t="s">
        <v>33</v>
      </c>
      <c r="D55" s="93">
        <v>2</v>
      </c>
      <c r="E55" s="163"/>
      <c r="F55" s="58">
        <f t="shared" si="0"/>
        <v>0</v>
      </c>
      <c r="G55" s="216"/>
      <c r="H55" s="216">
        <f t="shared" si="1"/>
        <v>2</v>
      </c>
      <c r="I55" s="217">
        <f t="shared" si="2"/>
        <v>0</v>
      </c>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c r="AU55" s="190"/>
      <c r="AV55" s="190"/>
      <c r="AW55" s="190"/>
      <c r="AX55" s="190"/>
      <c r="AY55" s="190"/>
      <c r="AZ55" s="190"/>
      <c r="BA55" s="190"/>
      <c r="BB55" s="190"/>
      <c r="BC55" s="190"/>
      <c r="BD55" s="190"/>
      <c r="BE55" s="190"/>
      <c r="BF55" s="190"/>
      <c r="BG55" s="190"/>
      <c r="BH55" s="190"/>
      <c r="BI55" s="190"/>
      <c r="BJ55" s="190"/>
      <c r="BK55" s="190"/>
      <c r="BL55" s="190"/>
      <c r="BM55" s="190"/>
      <c r="BN55" s="190"/>
      <c r="BO55" s="190"/>
      <c r="BP55" s="190"/>
      <c r="BQ55" s="190"/>
      <c r="BR55" s="190"/>
    </row>
    <row r="56" spans="1:70" s="59" customFormat="1" x14ac:dyDescent="0.2">
      <c r="A56" s="31"/>
      <c r="B56" s="91" t="s">
        <v>67</v>
      </c>
      <c r="C56" s="92" t="s">
        <v>33</v>
      </c>
      <c r="D56" s="93">
        <v>8</v>
      </c>
      <c r="E56" s="163"/>
      <c r="F56" s="58">
        <f t="shared" si="0"/>
        <v>0</v>
      </c>
      <c r="G56" s="216"/>
      <c r="H56" s="216">
        <f t="shared" si="1"/>
        <v>8</v>
      </c>
      <c r="I56" s="217">
        <f t="shared" si="2"/>
        <v>0</v>
      </c>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90"/>
      <c r="BN56" s="190"/>
      <c r="BO56" s="190"/>
      <c r="BP56" s="190"/>
      <c r="BQ56" s="190"/>
      <c r="BR56" s="190"/>
    </row>
    <row r="57" spans="1:70" s="59" customFormat="1" x14ac:dyDescent="0.2">
      <c r="A57" s="31"/>
      <c r="B57" s="91" t="s">
        <v>68</v>
      </c>
      <c r="C57" s="92" t="s">
        <v>33</v>
      </c>
      <c r="D57" s="93">
        <v>1</v>
      </c>
      <c r="E57" s="163"/>
      <c r="F57" s="58">
        <f t="shared" si="0"/>
        <v>0</v>
      </c>
      <c r="G57" s="216"/>
      <c r="H57" s="216">
        <f t="shared" si="1"/>
        <v>1</v>
      </c>
      <c r="I57" s="217">
        <f t="shared" si="2"/>
        <v>0</v>
      </c>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190"/>
      <c r="AK57" s="190"/>
      <c r="AL57" s="190"/>
      <c r="AM57" s="190"/>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0"/>
      <c r="BR57" s="190"/>
    </row>
    <row r="58" spans="1:70" s="59" customFormat="1" x14ac:dyDescent="0.2">
      <c r="A58" s="31"/>
      <c r="B58" s="91" t="s">
        <v>69</v>
      </c>
      <c r="C58" s="92" t="s">
        <v>33</v>
      </c>
      <c r="D58" s="93">
        <v>2</v>
      </c>
      <c r="E58" s="163"/>
      <c r="F58" s="58">
        <f t="shared" si="0"/>
        <v>0</v>
      </c>
      <c r="G58" s="216"/>
      <c r="H58" s="216">
        <f t="shared" si="1"/>
        <v>2</v>
      </c>
      <c r="I58" s="217">
        <f t="shared" si="2"/>
        <v>0</v>
      </c>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90"/>
      <c r="AJ58" s="190"/>
      <c r="AK58" s="190"/>
      <c r="AL58" s="190"/>
      <c r="AM58" s="190"/>
      <c r="AN58" s="190"/>
      <c r="AO58" s="190"/>
      <c r="AP58" s="190"/>
      <c r="AQ58" s="190"/>
      <c r="AR58" s="190"/>
      <c r="AS58" s="190"/>
      <c r="AT58" s="190"/>
      <c r="AU58" s="190"/>
      <c r="AV58" s="190"/>
      <c r="AW58" s="190"/>
      <c r="AX58" s="190"/>
      <c r="AY58" s="190"/>
      <c r="AZ58" s="190"/>
      <c r="BA58" s="190"/>
      <c r="BB58" s="190"/>
      <c r="BC58" s="190"/>
      <c r="BD58" s="190"/>
      <c r="BE58" s="190"/>
      <c r="BF58" s="190"/>
      <c r="BG58" s="190"/>
      <c r="BH58" s="190"/>
      <c r="BI58" s="190"/>
      <c r="BJ58" s="190"/>
      <c r="BK58" s="190"/>
      <c r="BL58" s="190"/>
      <c r="BM58" s="190"/>
      <c r="BN58" s="190"/>
      <c r="BO58" s="190"/>
      <c r="BP58" s="190"/>
      <c r="BQ58" s="190"/>
      <c r="BR58" s="190"/>
    </row>
    <row r="59" spans="1:70" s="59" customFormat="1" x14ac:dyDescent="0.2">
      <c r="A59" s="31"/>
      <c r="B59" s="91" t="s">
        <v>70</v>
      </c>
      <c r="C59" s="92" t="s">
        <v>33</v>
      </c>
      <c r="D59" s="93">
        <v>6</v>
      </c>
      <c r="E59" s="163"/>
      <c r="F59" s="58">
        <f t="shared" si="0"/>
        <v>0</v>
      </c>
      <c r="G59" s="216"/>
      <c r="H59" s="216">
        <f t="shared" si="1"/>
        <v>6</v>
      </c>
      <c r="I59" s="217">
        <f t="shared" si="2"/>
        <v>0</v>
      </c>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c r="AU59" s="190"/>
      <c r="AV59" s="190"/>
      <c r="AW59" s="190"/>
      <c r="AX59" s="190"/>
      <c r="AY59" s="190"/>
      <c r="AZ59" s="190"/>
      <c r="BA59" s="190"/>
      <c r="BB59" s="190"/>
      <c r="BC59" s="190"/>
      <c r="BD59" s="190"/>
      <c r="BE59" s="190"/>
      <c r="BF59" s="190"/>
      <c r="BG59" s="190"/>
      <c r="BH59" s="190"/>
      <c r="BI59" s="190"/>
      <c r="BJ59" s="190"/>
      <c r="BK59" s="190"/>
      <c r="BL59" s="190"/>
      <c r="BM59" s="190"/>
      <c r="BN59" s="190"/>
      <c r="BO59" s="190"/>
      <c r="BP59" s="190"/>
      <c r="BQ59" s="190"/>
      <c r="BR59" s="190"/>
    </row>
    <row r="60" spans="1:70" s="59" customFormat="1" x14ac:dyDescent="0.2">
      <c r="A60" s="31"/>
      <c r="B60" s="91" t="s">
        <v>71</v>
      </c>
      <c r="C60" s="92" t="s">
        <v>33</v>
      </c>
      <c r="D60" s="93">
        <v>12</v>
      </c>
      <c r="E60" s="163"/>
      <c r="F60" s="58">
        <f t="shared" si="0"/>
        <v>0</v>
      </c>
      <c r="G60" s="216"/>
      <c r="H60" s="216">
        <f t="shared" si="1"/>
        <v>12</v>
      </c>
      <c r="I60" s="217">
        <f t="shared" si="2"/>
        <v>0</v>
      </c>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0"/>
      <c r="AL60" s="190"/>
      <c r="AM60" s="190"/>
      <c r="AN60" s="190"/>
      <c r="AO60" s="190"/>
      <c r="AP60" s="190"/>
      <c r="AQ60" s="190"/>
      <c r="AR60" s="190"/>
      <c r="AS60" s="190"/>
      <c r="AT60" s="190"/>
      <c r="AU60" s="190"/>
      <c r="AV60" s="190"/>
      <c r="AW60" s="190"/>
      <c r="AX60" s="190"/>
      <c r="AY60" s="190"/>
      <c r="AZ60" s="190"/>
      <c r="BA60" s="190"/>
      <c r="BB60" s="190"/>
      <c r="BC60" s="190"/>
      <c r="BD60" s="190"/>
      <c r="BE60" s="190"/>
      <c r="BF60" s="190"/>
      <c r="BG60" s="190"/>
      <c r="BH60" s="190"/>
      <c r="BI60" s="190"/>
      <c r="BJ60" s="190"/>
      <c r="BK60" s="190"/>
      <c r="BL60" s="190"/>
      <c r="BM60" s="190"/>
      <c r="BN60" s="190"/>
      <c r="BO60" s="190"/>
      <c r="BP60" s="190"/>
      <c r="BQ60" s="190"/>
      <c r="BR60" s="190"/>
    </row>
    <row r="61" spans="1:70" s="59" customFormat="1" x14ac:dyDescent="0.2">
      <c r="A61" s="31"/>
      <c r="B61" s="91" t="s">
        <v>72</v>
      </c>
      <c r="C61" s="92" t="s">
        <v>33</v>
      </c>
      <c r="D61" s="93">
        <v>11</v>
      </c>
      <c r="E61" s="163"/>
      <c r="F61" s="58">
        <f t="shared" si="0"/>
        <v>0</v>
      </c>
      <c r="G61" s="216"/>
      <c r="H61" s="216">
        <f t="shared" si="1"/>
        <v>11</v>
      </c>
      <c r="I61" s="217">
        <f t="shared" si="2"/>
        <v>0</v>
      </c>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0"/>
      <c r="AY61" s="190"/>
      <c r="AZ61" s="190"/>
      <c r="BA61" s="190"/>
      <c r="BB61" s="190"/>
      <c r="BC61" s="190"/>
      <c r="BD61" s="190"/>
      <c r="BE61" s="190"/>
      <c r="BF61" s="190"/>
      <c r="BG61" s="190"/>
      <c r="BH61" s="190"/>
      <c r="BI61" s="190"/>
      <c r="BJ61" s="190"/>
      <c r="BK61" s="190"/>
      <c r="BL61" s="190"/>
      <c r="BM61" s="190"/>
      <c r="BN61" s="190"/>
      <c r="BO61" s="190"/>
      <c r="BP61" s="190"/>
      <c r="BQ61" s="190"/>
      <c r="BR61" s="190"/>
    </row>
    <row r="62" spans="1:70" x14ac:dyDescent="0.2">
      <c r="B62" s="83"/>
      <c r="C62" s="84"/>
      <c r="D62" s="85"/>
      <c r="E62" s="161"/>
      <c r="F62" s="29"/>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0"/>
      <c r="AL62" s="190"/>
      <c r="AM62" s="190"/>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0"/>
      <c r="BR62" s="190"/>
    </row>
    <row r="63" spans="1:70" ht="38.25" x14ac:dyDescent="0.2">
      <c r="A63" s="54" t="s">
        <v>73</v>
      </c>
      <c r="B63" s="98" t="s">
        <v>74</v>
      </c>
      <c r="C63" s="80" t="s">
        <v>36</v>
      </c>
      <c r="D63" s="81">
        <v>3</v>
      </c>
      <c r="E63" s="160"/>
      <c r="F63" s="82">
        <f>E63*D63</f>
        <v>0</v>
      </c>
      <c r="G63" s="216"/>
      <c r="H63" s="216">
        <f>D63+G63</f>
        <v>3</v>
      </c>
      <c r="I63" s="217">
        <f>E63*H63</f>
        <v>0</v>
      </c>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190"/>
      <c r="AU63" s="190"/>
      <c r="AV63" s="190"/>
      <c r="AW63" s="190"/>
      <c r="AX63" s="190"/>
      <c r="AY63" s="190"/>
      <c r="AZ63" s="190"/>
      <c r="BA63" s="190"/>
      <c r="BB63" s="190"/>
      <c r="BC63" s="190"/>
      <c r="BD63" s="190"/>
      <c r="BE63" s="190"/>
      <c r="BF63" s="190"/>
      <c r="BG63" s="190"/>
      <c r="BH63" s="190"/>
      <c r="BI63" s="190"/>
      <c r="BJ63" s="190"/>
      <c r="BK63" s="190"/>
      <c r="BL63" s="190"/>
      <c r="BM63" s="190"/>
      <c r="BN63" s="190"/>
      <c r="BO63" s="190"/>
      <c r="BP63" s="190"/>
      <c r="BQ63" s="190"/>
      <c r="BR63" s="190"/>
    </row>
    <row r="64" spans="1:70" x14ac:dyDescent="0.2">
      <c r="B64" s="72"/>
      <c r="C64" s="32"/>
      <c r="E64" s="28"/>
      <c r="F64" s="29"/>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190"/>
      <c r="AU64" s="190"/>
      <c r="AV64" s="190"/>
      <c r="AW64" s="190"/>
      <c r="AX64" s="190"/>
      <c r="AY64" s="190"/>
      <c r="AZ64" s="190"/>
      <c r="BA64" s="190"/>
      <c r="BB64" s="190"/>
      <c r="BC64" s="190"/>
      <c r="BD64" s="190"/>
      <c r="BE64" s="190"/>
      <c r="BF64" s="190"/>
      <c r="BG64" s="190"/>
      <c r="BH64" s="190"/>
      <c r="BI64" s="190"/>
      <c r="BJ64" s="190"/>
      <c r="BK64" s="190"/>
      <c r="BL64" s="190"/>
      <c r="BM64" s="190"/>
      <c r="BN64" s="190"/>
      <c r="BO64" s="190"/>
      <c r="BP64" s="190"/>
      <c r="BQ64" s="190"/>
      <c r="BR64" s="190"/>
    </row>
    <row r="65" spans="1:70" ht="102" x14ac:dyDescent="0.2">
      <c r="A65" s="54" t="s">
        <v>75</v>
      </c>
      <c r="B65" s="79" t="s">
        <v>76</v>
      </c>
      <c r="C65" s="56" t="s">
        <v>36</v>
      </c>
      <c r="D65" s="57">
        <v>48.5</v>
      </c>
      <c r="E65" s="154"/>
      <c r="F65" s="58">
        <f>+D65*E65</f>
        <v>0</v>
      </c>
      <c r="G65" s="216"/>
      <c r="H65" s="216">
        <f>D65+G65</f>
        <v>48.5</v>
      </c>
      <c r="I65" s="217">
        <f>E65*H65</f>
        <v>0</v>
      </c>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190"/>
      <c r="AT65" s="190"/>
      <c r="AU65" s="190"/>
      <c r="AV65" s="190"/>
      <c r="AW65" s="190"/>
      <c r="AX65" s="190"/>
      <c r="AY65" s="190"/>
      <c r="AZ65" s="190"/>
      <c r="BA65" s="190"/>
      <c r="BB65" s="190"/>
      <c r="BC65" s="190"/>
      <c r="BD65" s="190"/>
      <c r="BE65" s="190"/>
      <c r="BF65" s="190"/>
      <c r="BG65" s="190"/>
      <c r="BH65" s="190"/>
      <c r="BI65" s="190"/>
      <c r="BJ65" s="190"/>
      <c r="BK65" s="190"/>
      <c r="BL65" s="190"/>
      <c r="BM65" s="190"/>
      <c r="BN65" s="190"/>
      <c r="BO65" s="190"/>
      <c r="BP65" s="190"/>
      <c r="BQ65" s="190"/>
      <c r="BR65" s="190"/>
    </row>
    <row r="66" spans="1:70" ht="8.25" customHeight="1" x14ac:dyDescent="0.2">
      <c r="B66" s="99"/>
      <c r="C66" s="32"/>
      <c r="E66" s="28"/>
      <c r="F66" s="29"/>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190"/>
      <c r="AU66" s="190"/>
      <c r="AV66" s="190"/>
      <c r="AW66" s="190"/>
      <c r="AX66" s="190"/>
      <c r="AY66" s="190"/>
      <c r="AZ66" s="190"/>
      <c r="BA66" s="190"/>
      <c r="BB66" s="190"/>
      <c r="BC66" s="190"/>
      <c r="BD66" s="190"/>
      <c r="BE66" s="190"/>
      <c r="BF66" s="190"/>
      <c r="BG66" s="190"/>
      <c r="BH66" s="190"/>
      <c r="BI66" s="190"/>
      <c r="BJ66" s="190"/>
      <c r="BK66" s="190"/>
      <c r="BL66" s="190"/>
      <c r="BM66" s="190"/>
      <c r="BN66" s="190"/>
      <c r="BO66" s="190"/>
      <c r="BP66" s="190"/>
      <c r="BQ66" s="190"/>
      <c r="BR66" s="190"/>
    </row>
    <row r="67" spans="1:70" x14ac:dyDescent="0.2">
      <c r="B67" s="100" t="s">
        <v>77</v>
      </c>
      <c r="C67" s="101"/>
      <c r="D67" s="102">
        <v>194.75</v>
      </c>
      <c r="E67" s="28"/>
      <c r="F67" s="29"/>
      <c r="I67" s="198"/>
      <c r="J67" s="189"/>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c r="AR67" s="190"/>
      <c r="AS67" s="190"/>
      <c r="AT67" s="190"/>
      <c r="AU67" s="190"/>
      <c r="AV67" s="190"/>
      <c r="AW67" s="190"/>
      <c r="AX67" s="190"/>
      <c r="AY67" s="190"/>
      <c r="AZ67" s="190"/>
      <c r="BA67" s="190"/>
      <c r="BB67" s="190"/>
      <c r="BC67" s="190"/>
      <c r="BD67" s="190"/>
      <c r="BE67" s="190"/>
      <c r="BF67" s="190"/>
      <c r="BG67" s="190"/>
      <c r="BH67" s="190"/>
      <c r="BI67" s="190"/>
      <c r="BJ67" s="190"/>
      <c r="BK67" s="190"/>
      <c r="BL67" s="190"/>
      <c r="BM67" s="190"/>
      <c r="BN67" s="190"/>
      <c r="BO67" s="190"/>
      <c r="BP67" s="190"/>
      <c r="BQ67" s="190"/>
      <c r="BR67" s="190"/>
    </row>
    <row r="68" spans="1:70" x14ac:dyDescent="0.2">
      <c r="B68" s="100"/>
      <c r="C68" s="101"/>
      <c r="D68" s="102"/>
      <c r="E68" s="28"/>
      <c r="F68" s="29"/>
      <c r="I68" s="198"/>
      <c r="J68" s="191"/>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0"/>
      <c r="AK68" s="190"/>
      <c r="AL68" s="190"/>
      <c r="AM68" s="190"/>
      <c r="AN68" s="190"/>
      <c r="AO68" s="190"/>
      <c r="AP68" s="190"/>
      <c r="AQ68" s="190"/>
      <c r="AR68" s="190"/>
      <c r="AS68" s="190"/>
      <c r="AT68" s="190"/>
      <c r="AU68" s="190"/>
      <c r="AV68" s="190"/>
      <c r="AW68" s="190"/>
      <c r="AX68" s="190"/>
      <c r="AY68" s="190"/>
      <c r="AZ68" s="190"/>
      <c r="BA68" s="190"/>
      <c r="BB68" s="190"/>
      <c r="BC68" s="190"/>
      <c r="BD68" s="190"/>
      <c r="BE68" s="190"/>
      <c r="BF68" s="190"/>
      <c r="BG68" s="190"/>
      <c r="BH68" s="190"/>
      <c r="BI68" s="190"/>
      <c r="BJ68" s="190"/>
      <c r="BK68" s="190"/>
      <c r="BL68" s="190"/>
      <c r="BM68" s="190"/>
      <c r="BN68" s="190"/>
      <c r="BO68" s="190"/>
      <c r="BP68" s="190"/>
      <c r="BQ68" s="190"/>
      <c r="BR68" s="190"/>
    </row>
    <row r="69" spans="1:70" x14ac:dyDescent="0.2">
      <c r="B69" s="100" t="s">
        <v>78</v>
      </c>
      <c r="C69" s="101"/>
      <c r="D69" s="102"/>
      <c r="E69" s="28"/>
      <c r="F69" s="29"/>
      <c r="I69" s="198"/>
      <c r="J69" s="191"/>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0"/>
      <c r="AL69" s="190"/>
      <c r="AM69" s="190"/>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0"/>
      <c r="BR69" s="190"/>
    </row>
    <row r="70" spans="1:70" x14ac:dyDescent="0.2">
      <c r="B70" s="100" t="s">
        <v>79</v>
      </c>
      <c r="C70" s="101"/>
      <c r="D70" s="102">
        <v>1.1206659999999999</v>
      </c>
      <c r="E70" s="28"/>
      <c r="F70" s="29"/>
      <c r="I70" s="198"/>
      <c r="J70" s="191"/>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90"/>
      <c r="AL70" s="190"/>
      <c r="AM70" s="190"/>
      <c r="AN70" s="190"/>
      <c r="AO70" s="190"/>
      <c r="AP70" s="190"/>
      <c r="AQ70" s="190"/>
      <c r="AR70" s="190"/>
      <c r="AS70" s="190"/>
      <c r="AT70" s="190"/>
      <c r="AU70" s="190"/>
      <c r="AV70" s="190"/>
      <c r="AW70" s="190"/>
      <c r="AX70" s="190"/>
      <c r="AY70" s="190"/>
      <c r="AZ70" s="190"/>
      <c r="BA70" s="190"/>
      <c r="BB70" s="190"/>
      <c r="BC70" s="190"/>
      <c r="BD70" s="190"/>
      <c r="BE70" s="190"/>
      <c r="BF70" s="190"/>
      <c r="BG70" s="190"/>
      <c r="BH70" s="190"/>
      <c r="BI70" s="190"/>
      <c r="BJ70" s="190"/>
      <c r="BK70" s="190"/>
      <c r="BL70" s="190"/>
      <c r="BM70" s="190"/>
      <c r="BN70" s="190"/>
      <c r="BO70" s="190"/>
      <c r="BP70" s="190"/>
      <c r="BQ70" s="190"/>
      <c r="BR70" s="190"/>
    </row>
    <row r="71" spans="1:70" x14ac:dyDescent="0.2">
      <c r="B71" s="100" t="s">
        <v>80</v>
      </c>
      <c r="C71" s="101"/>
      <c r="D71" s="102">
        <v>3.1800000000000006</v>
      </c>
      <c r="E71" s="28"/>
      <c r="F71" s="29"/>
      <c r="I71" s="198"/>
      <c r="J71" s="191"/>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190"/>
      <c r="AN71" s="190"/>
      <c r="AO71" s="190"/>
      <c r="AP71" s="190"/>
      <c r="AQ71" s="190"/>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90"/>
      <c r="BN71" s="190"/>
      <c r="BO71" s="190"/>
      <c r="BP71" s="190"/>
      <c r="BQ71" s="190"/>
      <c r="BR71" s="190"/>
    </row>
    <row r="72" spans="1:70" x14ac:dyDescent="0.2">
      <c r="B72" s="100" t="s">
        <v>81</v>
      </c>
      <c r="C72" s="101"/>
      <c r="D72" s="102">
        <v>0.51888999999999985</v>
      </c>
      <c r="E72" s="28"/>
      <c r="F72" s="29"/>
      <c r="I72" s="198"/>
      <c r="J72" s="191"/>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c r="AL72" s="190"/>
      <c r="AM72" s="190"/>
      <c r="AN72" s="190"/>
      <c r="AO72" s="190"/>
      <c r="AP72" s="190"/>
      <c r="AQ72" s="190"/>
      <c r="AR72" s="190"/>
      <c r="AS72" s="190"/>
      <c r="AT72" s="190"/>
      <c r="AU72" s="190"/>
      <c r="AV72" s="190"/>
      <c r="AW72" s="190"/>
      <c r="AX72" s="190"/>
      <c r="AY72" s="190"/>
      <c r="AZ72" s="190"/>
      <c r="BA72" s="190"/>
      <c r="BB72" s="190"/>
      <c r="BC72" s="190"/>
      <c r="BD72" s="190"/>
      <c r="BE72" s="190"/>
      <c r="BF72" s="190"/>
      <c r="BG72" s="190"/>
      <c r="BH72" s="190"/>
      <c r="BI72" s="190"/>
      <c r="BJ72" s="190"/>
      <c r="BK72" s="190"/>
      <c r="BL72" s="190"/>
      <c r="BM72" s="190"/>
      <c r="BN72" s="190"/>
      <c r="BO72" s="190"/>
      <c r="BP72" s="190"/>
      <c r="BQ72" s="190"/>
      <c r="BR72" s="190"/>
    </row>
    <row r="73" spans="1:70" x14ac:dyDescent="0.2">
      <c r="B73" s="100" t="s">
        <v>82</v>
      </c>
      <c r="C73" s="101"/>
      <c r="D73" s="102">
        <v>126.63</v>
      </c>
      <c r="E73" s="28"/>
      <c r="F73" s="29"/>
      <c r="I73" s="198"/>
      <c r="J73" s="191"/>
      <c r="K73" s="190"/>
      <c r="L73" s="190"/>
      <c r="M73" s="190"/>
      <c r="N73" s="190"/>
      <c r="O73" s="190"/>
      <c r="P73" s="190"/>
      <c r="Q73" s="190"/>
      <c r="R73" s="190"/>
      <c r="S73" s="190"/>
      <c r="T73" s="190"/>
      <c r="U73" s="190"/>
      <c r="V73" s="190"/>
      <c r="W73" s="190"/>
      <c r="X73" s="190"/>
      <c r="Y73" s="190"/>
      <c r="Z73" s="190"/>
      <c r="AA73" s="190"/>
      <c r="AB73" s="190"/>
      <c r="AC73" s="190"/>
      <c r="AD73" s="190"/>
      <c r="AE73" s="190"/>
      <c r="AF73" s="190"/>
      <c r="AG73" s="190"/>
      <c r="AH73" s="190"/>
      <c r="AI73" s="190"/>
      <c r="AJ73" s="190"/>
      <c r="AK73" s="190"/>
      <c r="AL73" s="190"/>
      <c r="AM73" s="190"/>
      <c r="AN73" s="190"/>
      <c r="AO73" s="190"/>
      <c r="AP73" s="190"/>
      <c r="AQ73" s="190"/>
      <c r="AR73" s="190"/>
      <c r="AS73" s="190"/>
      <c r="AT73" s="190"/>
      <c r="AU73" s="190"/>
      <c r="AV73" s="190"/>
      <c r="AW73" s="190"/>
      <c r="AX73" s="190"/>
      <c r="AY73" s="190"/>
      <c r="AZ73" s="190"/>
      <c r="BA73" s="190"/>
      <c r="BB73" s="190"/>
      <c r="BC73" s="190"/>
      <c r="BD73" s="190"/>
      <c r="BE73" s="190"/>
      <c r="BF73" s="190"/>
      <c r="BG73" s="190"/>
      <c r="BH73" s="190"/>
      <c r="BI73" s="190"/>
      <c r="BJ73" s="190"/>
      <c r="BK73" s="190"/>
      <c r="BL73" s="190"/>
      <c r="BM73" s="190"/>
      <c r="BN73" s="190"/>
      <c r="BO73" s="190"/>
      <c r="BP73" s="190"/>
      <c r="BQ73" s="190"/>
      <c r="BR73" s="190"/>
    </row>
    <row r="74" spans="1:70" x14ac:dyDescent="0.2">
      <c r="B74" s="100" t="s">
        <v>83</v>
      </c>
      <c r="C74" s="101"/>
      <c r="D74" s="102">
        <v>14.800042991061517</v>
      </c>
      <c r="E74" s="28"/>
      <c r="F74" s="29"/>
      <c r="J74" s="190"/>
      <c r="K74" s="190"/>
      <c r="L74" s="190"/>
      <c r="M74" s="190"/>
      <c r="N74" s="190"/>
      <c r="O74" s="190"/>
      <c r="P74" s="190"/>
      <c r="Q74" s="190"/>
      <c r="R74" s="190"/>
      <c r="S74" s="190"/>
      <c r="T74" s="190"/>
      <c r="U74" s="190"/>
      <c r="V74" s="190"/>
      <c r="W74" s="190"/>
      <c r="X74" s="190"/>
      <c r="Y74" s="190"/>
      <c r="Z74" s="190"/>
      <c r="AA74" s="190"/>
      <c r="AB74" s="190"/>
      <c r="AC74" s="190"/>
      <c r="AD74" s="190"/>
      <c r="AE74" s="190"/>
      <c r="AF74" s="190"/>
      <c r="AG74" s="190"/>
      <c r="AH74" s="190"/>
      <c r="AI74" s="190"/>
      <c r="AJ74" s="190"/>
      <c r="AK74" s="190"/>
      <c r="AL74" s="190"/>
      <c r="AM74" s="190"/>
      <c r="AN74" s="190"/>
      <c r="AO74" s="190"/>
      <c r="AP74" s="190"/>
      <c r="AQ74" s="190"/>
      <c r="AR74" s="190"/>
      <c r="AS74" s="190"/>
      <c r="AT74" s="190"/>
      <c r="AU74" s="190"/>
      <c r="AV74" s="190"/>
      <c r="AW74" s="190"/>
      <c r="AX74" s="190"/>
      <c r="AY74" s="190"/>
      <c r="AZ74" s="190"/>
      <c r="BA74" s="190"/>
      <c r="BB74" s="190"/>
      <c r="BC74" s="190"/>
      <c r="BD74" s="190"/>
      <c r="BE74" s="190"/>
      <c r="BF74" s="190"/>
      <c r="BG74" s="190"/>
      <c r="BH74" s="190"/>
      <c r="BI74" s="190"/>
      <c r="BJ74" s="190"/>
      <c r="BK74" s="190"/>
      <c r="BL74" s="190"/>
      <c r="BM74" s="190"/>
      <c r="BN74" s="190"/>
      <c r="BO74" s="190"/>
      <c r="BP74" s="190"/>
      <c r="BQ74" s="190"/>
      <c r="BR74" s="190"/>
    </row>
    <row r="75" spans="1:70" ht="13.5" thickBot="1" x14ac:dyDescent="0.25">
      <c r="B75" s="104"/>
      <c r="C75" s="101"/>
      <c r="D75" s="105">
        <v>146.24959899106153</v>
      </c>
      <c r="E75" s="28"/>
      <c r="F75" s="29"/>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0"/>
      <c r="AK75" s="190"/>
      <c r="AL75" s="190"/>
      <c r="AM75" s="190"/>
      <c r="AN75" s="190"/>
      <c r="AO75" s="190"/>
      <c r="AP75" s="190"/>
      <c r="AQ75" s="190"/>
      <c r="AR75" s="190"/>
      <c r="AS75" s="190"/>
      <c r="AT75" s="190"/>
      <c r="AU75" s="190"/>
      <c r="AV75" s="190"/>
      <c r="AW75" s="190"/>
      <c r="AX75" s="190"/>
      <c r="AY75" s="190"/>
      <c r="AZ75" s="190"/>
      <c r="BA75" s="190"/>
      <c r="BB75" s="190"/>
      <c r="BC75" s="190"/>
      <c r="BD75" s="190"/>
      <c r="BE75" s="190"/>
      <c r="BF75" s="190"/>
      <c r="BG75" s="190"/>
      <c r="BH75" s="190"/>
      <c r="BI75" s="190"/>
      <c r="BJ75" s="190"/>
      <c r="BK75" s="190"/>
      <c r="BL75" s="190"/>
      <c r="BM75" s="190"/>
      <c r="BN75" s="190"/>
      <c r="BO75" s="190"/>
      <c r="BP75" s="190"/>
      <c r="BQ75" s="190"/>
      <c r="BR75" s="190"/>
    </row>
    <row r="76" spans="1:70" ht="13.5" thickTop="1" x14ac:dyDescent="0.2">
      <c r="B76" s="60"/>
      <c r="C76" s="32"/>
      <c r="E76" s="28"/>
      <c r="F76" s="29"/>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0"/>
      <c r="AL76" s="190"/>
      <c r="AM76" s="190"/>
      <c r="AN76" s="190"/>
      <c r="AO76" s="190"/>
      <c r="AP76" s="190"/>
      <c r="AQ76" s="190"/>
      <c r="AR76" s="190"/>
      <c r="AS76" s="190"/>
      <c r="AT76" s="190"/>
      <c r="AU76" s="190"/>
      <c r="AV76" s="190"/>
      <c r="AW76" s="190"/>
      <c r="AX76" s="190"/>
      <c r="AY76" s="190"/>
      <c r="AZ76" s="190"/>
      <c r="BA76" s="190"/>
      <c r="BB76" s="190"/>
      <c r="BC76" s="190"/>
      <c r="BD76" s="190"/>
      <c r="BE76" s="190"/>
      <c r="BF76" s="190"/>
      <c r="BG76" s="190"/>
      <c r="BH76" s="190"/>
      <c r="BI76" s="190"/>
      <c r="BJ76" s="190"/>
      <c r="BK76" s="190"/>
      <c r="BL76" s="190"/>
      <c r="BM76" s="190"/>
      <c r="BN76" s="190"/>
      <c r="BO76" s="190"/>
      <c r="BP76" s="190"/>
      <c r="BQ76" s="190"/>
      <c r="BR76" s="190"/>
    </row>
    <row r="77" spans="1:70" ht="38.25" x14ac:dyDescent="0.2">
      <c r="A77" s="106">
        <v>16</v>
      </c>
      <c r="B77" s="107" t="s">
        <v>84</v>
      </c>
      <c r="C77" s="66" t="s">
        <v>36</v>
      </c>
      <c r="D77" s="67">
        <v>29.399999999999991</v>
      </c>
      <c r="E77" s="157"/>
      <c r="F77" s="68">
        <f>+D77*E77</f>
        <v>0</v>
      </c>
      <c r="G77" s="216"/>
      <c r="H77" s="216">
        <f>D77+G77</f>
        <v>29.399999999999991</v>
      </c>
      <c r="I77" s="217">
        <f>E77*H77</f>
        <v>0</v>
      </c>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90"/>
      <c r="AL77" s="190"/>
      <c r="AM77" s="190"/>
      <c r="AN77" s="190"/>
      <c r="AO77" s="190"/>
      <c r="AP77" s="190"/>
      <c r="AQ77" s="190"/>
      <c r="AR77" s="190"/>
      <c r="AS77" s="190"/>
      <c r="AT77" s="190"/>
      <c r="AU77" s="190"/>
      <c r="AV77" s="190"/>
      <c r="AW77" s="190"/>
      <c r="AX77" s="190"/>
      <c r="AY77" s="190"/>
      <c r="AZ77" s="190"/>
      <c r="BA77" s="190"/>
      <c r="BB77" s="190"/>
      <c r="BC77" s="190"/>
      <c r="BD77" s="190"/>
      <c r="BE77" s="190"/>
      <c r="BF77" s="190"/>
      <c r="BG77" s="190"/>
      <c r="BH77" s="190"/>
      <c r="BI77" s="190"/>
      <c r="BJ77" s="190"/>
      <c r="BK77" s="190"/>
      <c r="BL77" s="190"/>
      <c r="BM77" s="190"/>
      <c r="BN77" s="190"/>
      <c r="BO77" s="190"/>
      <c r="BP77" s="190"/>
      <c r="BQ77" s="190"/>
      <c r="BR77" s="190"/>
    </row>
    <row r="78" spans="1:70" x14ac:dyDescent="0.2">
      <c r="B78" s="60"/>
      <c r="C78" s="32"/>
      <c r="E78" s="28"/>
      <c r="F78" s="29"/>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90"/>
      <c r="AL78" s="190"/>
      <c r="AM78" s="190"/>
      <c r="AN78" s="190"/>
      <c r="AO78" s="190"/>
      <c r="AP78" s="190"/>
      <c r="AQ78" s="190"/>
      <c r="AR78" s="190"/>
      <c r="AS78" s="190"/>
      <c r="AT78" s="190"/>
      <c r="AU78" s="190"/>
      <c r="AV78" s="190"/>
      <c r="AW78" s="190"/>
      <c r="AX78" s="190"/>
      <c r="AY78" s="190"/>
      <c r="AZ78" s="190"/>
      <c r="BA78" s="190"/>
      <c r="BB78" s="190"/>
      <c r="BC78" s="190"/>
      <c r="BD78" s="190"/>
      <c r="BE78" s="190"/>
      <c r="BF78" s="190"/>
      <c r="BG78" s="190"/>
      <c r="BH78" s="190"/>
      <c r="BI78" s="190"/>
      <c r="BJ78" s="190"/>
      <c r="BK78" s="190"/>
      <c r="BL78" s="190"/>
      <c r="BM78" s="190"/>
      <c r="BN78" s="190"/>
      <c r="BO78" s="190"/>
      <c r="BP78" s="190"/>
      <c r="BQ78" s="190"/>
      <c r="BR78" s="190"/>
    </row>
    <row r="79" spans="1:70" s="59" customFormat="1" ht="102" x14ac:dyDescent="0.2">
      <c r="A79" s="106">
        <v>17</v>
      </c>
      <c r="B79" s="107" t="s">
        <v>85</v>
      </c>
      <c r="C79" s="66" t="s">
        <v>33</v>
      </c>
      <c r="D79" s="67">
        <v>1</v>
      </c>
      <c r="E79" s="157"/>
      <c r="F79" s="68">
        <f>+D79*E79</f>
        <v>0</v>
      </c>
      <c r="G79" s="216"/>
      <c r="H79" s="216">
        <f>D79+G79</f>
        <v>1</v>
      </c>
      <c r="I79" s="217">
        <f>E79*H79</f>
        <v>0</v>
      </c>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90"/>
      <c r="AL79" s="190"/>
      <c r="AM79" s="190"/>
      <c r="AN79" s="190"/>
      <c r="AO79" s="190"/>
      <c r="AP79" s="190"/>
      <c r="AQ79" s="190"/>
      <c r="AR79" s="190"/>
      <c r="AS79" s="190"/>
      <c r="AT79" s="190"/>
      <c r="AU79" s="190"/>
      <c r="AV79" s="190"/>
      <c r="AW79" s="190"/>
      <c r="AX79" s="190"/>
      <c r="AY79" s="190"/>
      <c r="AZ79" s="190"/>
      <c r="BA79" s="190"/>
      <c r="BB79" s="190"/>
      <c r="BC79" s="190"/>
      <c r="BD79" s="190"/>
      <c r="BE79" s="190"/>
      <c r="BF79" s="190"/>
      <c r="BG79" s="190"/>
      <c r="BH79" s="190"/>
      <c r="BI79" s="190"/>
      <c r="BJ79" s="190"/>
      <c r="BK79" s="190"/>
      <c r="BL79" s="190"/>
      <c r="BM79" s="190"/>
      <c r="BN79" s="190"/>
      <c r="BO79" s="190"/>
      <c r="BP79" s="190"/>
      <c r="BQ79" s="190"/>
      <c r="BR79" s="190"/>
    </row>
    <row r="80" spans="1:70" x14ac:dyDescent="0.2">
      <c r="A80" s="108"/>
      <c r="B80" s="109"/>
      <c r="C80" s="62"/>
      <c r="D80" s="63"/>
      <c r="E80" s="156"/>
      <c r="F80" s="64"/>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90"/>
      <c r="AL80" s="190"/>
      <c r="AM80" s="190"/>
      <c r="AN80" s="190"/>
      <c r="AO80" s="190"/>
      <c r="AP80" s="190"/>
      <c r="AQ80" s="190"/>
      <c r="AR80" s="190"/>
      <c r="AS80" s="190"/>
      <c r="AT80" s="190"/>
      <c r="AU80" s="190"/>
      <c r="AV80" s="190"/>
      <c r="AW80" s="190"/>
      <c r="AX80" s="190"/>
      <c r="AY80" s="190"/>
      <c r="AZ80" s="190"/>
      <c r="BA80" s="190"/>
      <c r="BB80" s="190"/>
      <c r="BC80" s="190"/>
      <c r="BD80" s="190"/>
      <c r="BE80" s="190"/>
      <c r="BF80" s="190"/>
      <c r="BG80" s="190"/>
      <c r="BH80" s="190"/>
      <c r="BI80" s="190"/>
      <c r="BJ80" s="190"/>
      <c r="BK80" s="190"/>
      <c r="BL80" s="190"/>
      <c r="BM80" s="190"/>
      <c r="BN80" s="190"/>
      <c r="BO80" s="190"/>
      <c r="BP80" s="190"/>
      <c r="BQ80" s="190"/>
      <c r="BR80" s="190"/>
    </row>
    <row r="81" spans="1:70" s="59" customFormat="1" ht="114.75" x14ac:dyDescent="0.2">
      <c r="A81" s="106">
        <v>18</v>
      </c>
      <c r="B81" s="107" t="s">
        <v>86</v>
      </c>
      <c r="C81" s="66" t="s">
        <v>33</v>
      </c>
      <c r="D81" s="67">
        <v>3</v>
      </c>
      <c r="E81" s="157"/>
      <c r="F81" s="68">
        <f>+D81*E81</f>
        <v>0</v>
      </c>
      <c r="G81" s="216"/>
      <c r="H81" s="216">
        <f>D81+G81</f>
        <v>3</v>
      </c>
      <c r="I81" s="217">
        <f>E81*H81</f>
        <v>0</v>
      </c>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190"/>
      <c r="AM81" s="190"/>
      <c r="AN81" s="190"/>
      <c r="AO81" s="190"/>
      <c r="AP81" s="190"/>
      <c r="AQ81" s="190"/>
      <c r="AR81" s="190"/>
      <c r="AS81" s="190"/>
      <c r="AT81" s="190"/>
      <c r="AU81" s="190"/>
      <c r="AV81" s="190"/>
      <c r="AW81" s="190"/>
      <c r="AX81" s="190"/>
      <c r="AY81" s="190"/>
      <c r="AZ81" s="190"/>
      <c r="BA81" s="190"/>
      <c r="BB81" s="190"/>
      <c r="BC81" s="190"/>
      <c r="BD81" s="190"/>
      <c r="BE81" s="190"/>
      <c r="BF81" s="190"/>
      <c r="BG81" s="190"/>
      <c r="BH81" s="190"/>
      <c r="BI81" s="190"/>
      <c r="BJ81" s="190"/>
      <c r="BK81" s="190"/>
      <c r="BL81" s="190"/>
      <c r="BM81" s="190"/>
      <c r="BN81" s="190"/>
      <c r="BO81" s="190"/>
      <c r="BP81" s="190"/>
      <c r="BQ81" s="190"/>
      <c r="BR81" s="190"/>
    </row>
    <row r="82" spans="1:70" x14ac:dyDescent="0.2">
      <c r="A82" s="108"/>
      <c r="B82" s="109"/>
      <c r="C82" s="62"/>
      <c r="D82" s="63"/>
      <c r="E82" s="156"/>
      <c r="F82" s="64"/>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0"/>
      <c r="AL82" s="190"/>
      <c r="AM82" s="190"/>
      <c r="AN82" s="190"/>
      <c r="AO82" s="190"/>
      <c r="AP82" s="190"/>
      <c r="AQ82" s="190"/>
      <c r="AR82" s="190"/>
      <c r="AS82" s="190"/>
      <c r="AT82" s="190"/>
      <c r="AU82" s="190"/>
      <c r="AV82" s="190"/>
      <c r="AW82" s="190"/>
      <c r="AX82" s="190"/>
      <c r="AY82" s="190"/>
      <c r="AZ82" s="190"/>
      <c r="BA82" s="190"/>
      <c r="BB82" s="190"/>
      <c r="BC82" s="190"/>
      <c r="BD82" s="190"/>
      <c r="BE82" s="190"/>
      <c r="BF82" s="190"/>
      <c r="BG82" s="190"/>
      <c r="BH82" s="190"/>
      <c r="BI82" s="190"/>
      <c r="BJ82" s="190"/>
      <c r="BK82" s="190"/>
      <c r="BL82" s="190"/>
      <c r="BM82" s="190"/>
      <c r="BN82" s="190"/>
      <c r="BO82" s="190"/>
      <c r="BP82" s="190"/>
      <c r="BQ82" s="190"/>
      <c r="BR82" s="190"/>
    </row>
    <row r="83" spans="1:70" s="59" customFormat="1" ht="114.75" x14ac:dyDescent="0.2">
      <c r="A83" s="106">
        <v>19</v>
      </c>
      <c r="B83" s="107" t="s">
        <v>87</v>
      </c>
      <c r="C83" s="66" t="s">
        <v>33</v>
      </c>
      <c r="D83" s="67">
        <v>1</v>
      </c>
      <c r="E83" s="157"/>
      <c r="F83" s="68">
        <f>+D83*E83</f>
        <v>0</v>
      </c>
      <c r="G83" s="216"/>
      <c r="H83" s="216">
        <f>D83+G83</f>
        <v>1</v>
      </c>
      <c r="I83" s="217">
        <f>E83*H83</f>
        <v>0</v>
      </c>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190"/>
      <c r="AM83" s="190"/>
      <c r="AN83" s="190"/>
      <c r="AO83" s="190"/>
      <c r="AP83" s="190"/>
      <c r="AQ83" s="190"/>
      <c r="AR83" s="190"/>
      <c r="AS83" s="190"/>
      <c r="AT83" s="190"/>
      <c r="AU83" s="190"/>
      <c r="AV83" s="190"/>
      <c r="AW83" s="190"/>
      <c r="AX83" s="190"/>
      <c r="AY83" s="190"/>
      <c r="AZ83" s="190"/>
      <c r="BA83" s="190"/>
      <c r="BB83" s="190"/>
      <c r="BC83" s="190"/>
      <c r="BD83" s="190"/>
      <c r="BE83" s="190"/>
      <c r="BF83" s="190"/>
      <c r="BG83" s="190"/>
      <c r="BH83" s="190"/>
      <c r="BI83" s="190"/>
      <c r="BJ83" s="190"/>
      <c r="BK83" s="190"/>
      <c r="BL83" s="190"/>
      <c r="BM83" s="190"/>
      <c r="BN83" s="190"/>
      <c r="BO83" s="190"/>
      <c r="BP83" s="190"/>
      <c r="BQ83" s="190"/>
      <c r="BR83" s="190"/>
    </row>
    <row r="84" spans="1:70" x14ac:dyDescent="0.2">
      <c r="A84" s="108"/>
      <c r="B84" s="109"/>
      <c r="C84" s="62"/>
      <c r="D84" s="63"/>
      <c r="E84" s="156"/>
      <c r="F84" s="64"/>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90"/>
      <c r="AL84" s="190"/>
      <c r="AM84" s="190"/>
      <c r="AN84" s="190"/>
      <c r="AO84" s="190"/>
      <c r="AP84" s="190"/>
      <c r="AQ84" s="190"/>
      <c r="AR84" s="190"/>
      <c r="AS84" s="190"/>
      <c r="AT84" s="190"/>
      <c r="AU84" s="190"/>
      <c r="AV84" s="190"/>
      <c r="AW84" s="190"/>
      <c r="AX84" s="190"/>
      <c r="AY84" s="190"/>
      <c r="AZ84" s="190"/>
      <c r="BA84" s="190"/>
      <c r="BB84" s="190"/>
      <c r="BC84" s="190"/>
      <c r="BD84" s="190"/>
      <c r="BE84" s="190"/>
      <c r="BF84" s="190"/>
      <c r="BG84" s="190"/>
      <c r="BH84" s="190"/>
      <c r="BI84" s="190"/>
      <c r="BJ84" s="190"/>
      <c r="BK84" s="190"/>
      <c r="BL84" s="190"/>
      <c r="BM84" s="190"/>
      <c r="BN84" s="190"/>
      <c r="BO84" s="190"/>
      <c r="BP84" s="190"/>
      <c r="BQ84" s="190"/>
      <c r="BR84" s="190"/>
    </row>
    <row r="85" spans="1:70" s="59" customFormat="1" ht="102" x14ac:dyDescent="0.2">
      <c r="A85" s="106">
        <v>20</v>
      </c>
      <c r="B85" s="107" t="s">
        <v>88</v>
      </c>
      <c r="C85" s="66" t="s">
        <v>33</v>
      </c>
      <c r="D85" s="67">
        <v>5</v>
      </c>
      <c r="E85" s="157"/>
      <c r="F85" s="68">
        <f>+D85*E85</f>
        <v>0</v>
      </c>
      <c r="G85" s="216"/>
      <c r="H85" s="216">
        <f>D85+G85</f>
        <v>5</v>
      </c>
      <c r="I85" s="217">
        <f>E85*H85</f>
        <v>0</v>
      </c>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190"/>
      <c r="AM85" s="190"/>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0"/>
      <c r="BR85" s="190"/>
    </row>
    <row r="86" spans="1:70" x14ac:dyDescent="0.2">
      <c r="A86" s="108"/>
      <c r="B86" s="109"/>
      <c r="C86" s="62"/>
      <c r="D86" s="63"/>
      <c r="E86" s="156"/>
      <c r="F86" s="64"/>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0"/>
      <c r="AK86" s="190"/>
      <c r="AL86" s="190"/>
      <c r="AM86" s="190"/>
      <c r="AN86" s="190"/>
      <c r="AO86" s="190"/>
      <c r="AP86" s="190"/>
      <c r="AQ86" s="190"/>
      <c r="AR86" s="190"/>
      <c r="AS86" s="190"/>
      <c r="AT86" s="190"/>
      <c r="AU86" s="190"/>
      <c r="AV86" s="190"/>
      <c r="AW86" s="190"/>
      <c r="AX86" s="190"/>
      <c r="AY86" s="190"/>
      <c r="AZ86" s="190"/>
      <c r="BA86" s="190"/>
      <c r="BB86" s="190"/>
      <c r="BC86" s="190"/>
      <c r="BD86" s="190"/>
      <c r="BE86" s="190"/>
      <c r="BF86" s="190"/>
      <c r="BG86" s="190"/>
      <c r="BH86" s="190"/>
      <c r="BI86" s="190"/>
      <c r="BJ86" s="190"/>
      <c r="BK86" s="190"/>
      <c r="BL86" s="190"/>
      <c r="BM86" s="190"/>
      <c r="BN86" s="190"/>
      <c r="BO86" s="190"/>
      <c r="BP86" s="190"/>
      <c r="BQ86" s="190"/>
      <c r="BR86" s="190"/>
    </row>
    <row r="87" spans="1:70" ht="63.75" x14ac:dyDescent="0.2">
      <c r="A87" s="106">
        <v>21</v>
      </c>
      <c r="B87" s="107" t="s">
        <v>89</v>
      </c>
      <c r="C87" s="66" t="s">
        <v>33</v>
      </c>
      <c r="D87" s="67">
        <v>1</v>
      </c>
      <c r="E87" s="157"/>
      <c r="F87" s="68">
        <f>+D87*E87</f>
        <v>0</v>
      </c>
      <c r="G87" s="216"/>
      <c r="H87" s="216">
        <f>D87+G87</f>
        <v>1</v>
      </c>
      <c r="I87" s="217">
        <f>E87*H87</f>
        <v>0</v>
      </c>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190"/>
      <c r="AM87" s="190"/>
      <c r="AN87" s="190"/>
      <c r="AO87" s="190"/>
      <c r="AP87" s="190"/>
      <c r="AQ87" s="190"/>
      <c r="AR87" s="190"/>
      <c r="AS87" s="190"/>
      <c r="AT87" s="190"/>
      <c r="AU87" s="190"/>
      <c r="AV87" s="190"/>
      <c r="AW87" s="190"/>
      <c r="AX87" s="190"/>
      <c r="AY87" s="190"/>
      <c r="AZ87" s="190"/>
      <c r="BA87" s="190"/>
      <c r="BB87" s="190"/>
      <c r="BC87" s="190"/>
      <c r="BD87" s="190"/>
      <c r="BE87" s="190"/>
      <c r="BF87" s="190"/>
      <c r="BG87" s="190"/>
      <c r="BH87" s="190"/>
      <c r="BI87" s="190"/>
      <c r="BJ87" s="190"/>
      <c r="BK87" s="190"/>
      <c r="BL87" s="190"/>
      <c r="BM87" s="190"/>
      <c r="BN87" s="190"/>
      <c r="BO87" s="190"/>
      <c r="BP87" s="190"/>
      <c r="BQ87" s="190"/>
      <c r="BR87" s="190"/>
    </row>
    <row r="88" spans="1:70" x14ac:dyDescent="0.2">
      <c r="A88" s="108"/>
      <c r="B88" s="109"/>
      <c r="C88" s="62"/>
      <c r="D88" s="63"/>
      <c r="E88" s="156"/>
      <c r="F88" s="64"/>
      <c r="J88" s="190"/>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0"/>
      <c r="BF88" s="190"/>
      <c r="BG88" s="190"/>
      <c r="BH88" s="190"/>
      <c r="BI88" s="190"/>
      <c r="BJ88" s="190"/>
      <c r="BK88" s="190"/>
      <c r="BL88" s="190"/>
      <c r="BM88" s="190"/>
      <c r="BN88" s="190"/>
      <c r="BO88" s="190"/>
      <c r="BP88" s="190"/>
      <c r="BQ88" s="190"/>
      <c r="BR88" s="190"/>
    </row>
    <row r="89" spans="1:70" ht="33.75" customHeight="1" x14ac:dyDescent="0.2">
      <c r="A89" s="106">
        <v>22</v>
      </c>
      <c r="B89" s="107" t="s">
        <v>90</v>
      </c>
      <c r="C89" s="66" t="s">
        <v>33</v>
      </c>
      <c r="D89" s="67">
        <v>1</v>
      </c>
      <c r="E89" s="157"/>
      <c r="F89" s="68">
        <f>+D89*E89</f>
        <v>0</v>
      </c>
      <c r="G89" s="216"/>
      <c r="H89" s="216">
        <f>D89+G89</f>
        <v>1</v>
      </c>
      <c r="I89" s="217">
        <f>E89*H89</f>
        <v>0</v>
      </c>
      <c r="J89" s="190"/>
      <c r="K89" s="190"/>
      <c r="L89" s="190"/>
      <c r="M89" s="190"/>
      <c r="N89" s="190"/>
      <c r="O89" s="190"/>
      <c r="P89" s="190"/>
      <c r="Q89" s="190"/>
      <c r="R89" s="190"/>
      <c r="S89" s="190"/>
      <c r="T89" s="190"/>
      <c r="U89" s="190"/>
      <c r="V89" s="190"/>
      <c r="W89" s="190"/>
      <c r="X89" s="190"/>
      <c r="Y89" s="190"/>
      <c r="Z89" s="190"/>
      <c r="AA89" s="190"/>
      <c r="AB89" s="190"/>
      <c r="AC89" s="190"/>
      <c r="AD89" s="190"/>
      <c r="AE89" s="190"/>
      <c r="AF89" s="190"/>
      <c r="AG89" s="190"/>
      <c r="AH89" s="190"/>
      <c r="AI89" s="190"/>
      <c r="AJ89" s="190"/>
      <c r="AK89" s="190"/>
      <c r="AL89" s="190"/>
      <c r="AM89" s="190"/>
      <c r="AN89" s="190"/>
      <c r="AO89" s="190"/>
      <c r="AP89" s="190"/>
      <c r="AQ89" s="190"/>
      <c r="AR89" s="190"/>
      <c r="AS89" s="190"/>
      <c r="AT89" s="190"/>
      <c r="AU89" s="190"/>
      <c r="AV89" s="190"/>
      <c r="AW89" s="190"/>
      <c r="AX89" s="190"/>
      <c r="AY89" s="190"/>
      <c r="AZ89" s="190"/>
      <c r="BA89" s="190"/>
      <c r="BB89" s="190"/>
      <c r="BC89" s="190"/>
      <c r="BD89" s="190"/>
      <c r="BE89" s="190"/>
      <c r="BF89" s="190"/>
      <c r="BG89" s="190"/>
      <c r="BH89" s="190"/>
      <c r="BI89" s="190"/>
      <c r="BJ89" s="190"/>
      <c r="BK89" s="190"/>
      <c r="BL89" s="190"/>
      <c r="BM89" s="190"/>
      <c r="BN89" s="190"/>
      <c r="BO89" s="190"/>
      <c r="BP89" s="190"/>
      <c r="BQ89" s="190"/>
      <c r="BR89" s="190"/>
    </row>
    <row r="90" spans="1:70" ht="13.5" customHeight="1" x14ac:dyDescent="0.2">
      <c r="A90" s="108"/>
      <c r="B90" s="109"/>
      <c r="C90" s="62"/>
      <c r="D90" s="63"/>
      <c r="E90" s="156"/>
      <c r="F90" s="64"/>
      <c r="J90" s="190"/>
      <c r="K90" s="190"/>
      <c r="L90" s="190"/>
      <c r="M90" s="190"/>
      <c r="N90" s="190"/>
      <c r="O90" s="190"/>
      <c r="P90" s="190"/>
      <c r="Q90" s="190"/>
      <c r="R90" s="190"/>
      <c r="S90" s="190"/>
      <c r="T90" s="190"/>
      <c r="U90" s="190"/>
      <c r="V90" s="190"/>
      <c r="W90" s="190"/>
      <c r="X90" s="190"/>
      <c r="Y90" s="190"/>
      <c r="Z90" s="190"/>
      <c r="AA90" s="190"/>
      <c r="AB90" s="190"/>
      <c r="AC90" s="190"/>
      <c r="AD90" s="190"/>
      <c r="AE90" s="190"/>
      <c r="AF90" s="190"/>
      <c r="AG90" s="190"/>
      <c r="AH90" s="190"/>
      <c r="AI90" s="190"/>
      <c r="AJ90" s="190"/>
      <c r="AK90" s="190"/>
      <c r="AL90" s="190"/>
      <c r="AM90" s="190"/>
      <c r="AN90" s="190"/>
      <c r="AO90" s="190"/>
      <c r="AP90" s="190"/>
      <c r="AQ90" s="190"/>
      <c r="AR90" s="190"/>
      <c r="AS90" s="190"/>
      <c r="AT90" s="190"/>
      <c r="AU90" s="190"/>
      <c r="AV90" s="190"/>
      <c r="AW90" s="190"/>
      <c r="AX90" s="190"/>
      <c r="AY90" s="190"/>
      <c r="AZ90" s="190"/>
      <c r="BA90" s="190"/>
      <c r="BB90" s="190"/>
      <c r="BC90" s="190"/>
      <c r="BD90" s="190"/>
      <c r="BE90" s="190"/>
      <c r="BF90" s="190"/>
      <c r="BG90" s="190"/>
      <c r="BH90" s="190"/>
      <c r="BI90" s="190"/>
      <c r="BJ90" s="190"/>
      <c r="BK90" s="190"/>
      <c r="BL90" s="190"/>
      <c r="BM90" s="190"/>
      <c r="BN90" s="190"/>
      <c r="BO90" s="190"/>
      <c r="BP90" s="190"/>
      <c r="BQ90" s="190"/>
      <c r="BR90" s="190"/>
    </row>
    <row r="91" spans="1:70" ht="66.75" customHeight="1" x14ac:dyDescent="0.2">
      <c r="A91" s="106">
        <v>23</v>
      </c>
      <c r="B91" s="107" t="s">
        <v>91</v>
      </c>
      <c r="C91" s="66" t="s">
        <v>33</v>
      </c>
      <c r="D91" s="67">
        <v>2</v>
      </c>
      <c r="E91" s="157"/>
      <c r="F91" s="68">
        <f>+D91*E91</f>
        <v>0</v>
      </c>
      <c r="G91" s="216"/>
      <c r="H91" s="216">
        <f>D91+G91</f>
        <v>2</v>
      </c>
      <c r="I91" s="217">
        <f>E91*H91</f>
        <v>0</v>
      </c>
      <c r="J91" s="190"/>
      <c r="K91" s="190"/>
      <c r="L91" s="190"/>
      <c r="M91" s="190"/>
      <c r="N91" s="190"/>
      <c r="O91" s="190"/>
      <c r="P91" s="190"/>
      <c r="Q91" s="190"/>
      <c r="R91" s="190"/>
      <c r="S91" s="190"/>
      <c r="T91" s="190"/>
      <c r="U91" s="190"/>
      <c r="V91" s="190"/>
      <c r="W91" s="190"/>
      <c r="X91" s="190"/>
      <c r="Y91" s="190"/>
      <c r="Z91" s="190"/>
      <c r="AA91" s="190"/>
      <c r="AB91" s="190"/>
      <c r="AC91" s="190"/>
      <c r="AD91" s="190"/>
      <c r="AE91" s="190"/>
      <c r="AF91" s="190"/>
      <c r="AG91" s="190"/>
      <c r="AH91" s="190"/>
      <c r="AI91" s="190"/>
      <c r="AJ91" s="190"/>
      <c r="AK91" s="190"/>
      <c r="AL91" s="190"/>
      <c r="AM91" s="190"/>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0"/>
      <c r="BR91" s="190"/>
    </row>
    <row r="92" spans="1:70" ht="13.5" customHeight="1" x14ac:dyDescent="0.2">
      <c r="A92" s="108"/>
      <c r="B92" s="109"/>
      <c r="C92" s="62"/>
      <c r="D92" s="63"/>
      <c r="E92" s="156"/>
      <c r="F92" s="64"/>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190"/>
      <c r="AT92" s="190"/>
      <c r="AU92" s="190"/>
      <c r="AV92" s="190"/>
      <c r="AW92" s="190"/>
      <c r="AX92" s="190"/>
      <c r="AY92" s="190"/>
      <c r="AZ92" s="190"/>
      <c r="BA92" s="190"/>
      <c r="BB92" s="190"/>
      <c r="BC92" s="190"/>
      <c r="BD92" s="190"/>
      <c r="BE92" s="190"/>
      <c r="BF92" s="190"/>
      <c r="BG92" s="190"/>
      <c r="BH92" s="190"/>
      <c r="BI92" s="190"/>
      <c r="BJ92" s="190"/>
      <c r="BK92" s="190"/>
      <c r="BL92" s="190"/>
      <c r="BM92" s="190"/>
      <c r="BN92" s="190"/>
      <c r="BO92" s="190"/>
      <c r="BP92" s="190"/>
      <c r="BQ92" s="190"/>
      <c r="BR92" s="190"/>
    </row>
    <row r="93" spans="1:70" ht="13.5" customHeight="1" x14ac:dyDescent="0.2">
      <c r="A93" s="106">
        <v>24</v>
      </c>
      <c r="B93" s="110" t="s">
        <v>92</v>
      </c>
      <c r="C93" s="56" t="s">
        <v>48</v>
      </c>
      <c r="D93" s="103">
        <v>517.22000000000014</v>
      </c>
      <c r="E93" s="154"/>
      <c r="F93" s="58">
        <f>+D93*E93</f>
        <v>0</v>
      </c>
      <c r="G93" s="216"/>
      <c r="H93" s="216">
        <f>D93+G93</f>
        <v>517.22000000000014</v>
      </c>
      <c r="I93" s="217">
        <f>E93*H93</f>
        <v>0</v>
      </c>
      <c r="J93" s="190"/>
      <c r="K93" s="190"/>
      <c r="L93" s="190"/>
      <c r="M93" s="190"/>
      <c r="N93" s="190"/>
      <c r="O93" s="190"/>
      <c r="P93" s="190"/>
      <c r="Q93" s="190"/>
      <c r="R93" s="190"/>
      <c r="S93" s="190"/>
      <c r="T93" s="190"/>
      <c r="U93" s="190"/>
      <c r="V93" s="190"/>
      <c r="W93" s="190"/>
      <c r="X93" s="190"/>
      <c r="Y93" s="190"/>
      <c r="Z93" s="190"/>
      <c r="AA93" s="190"/>
      <c r="AB93" s="190"/>
      <c r="AC93" s="190"/>
      <c r="AD93" s="190"/>
      <c r="AE93" s="190"/>
      <c r="AF93" s="190"/>
      <c r="AG93" s="190"/>
      <c r="AH93" s="190"/>
      <c r="AI93" s="190"/>
      <c r="AJ93" s="190"/>
      <c r="AK93" s="190"/>
      <c r="AL93" s="190"/>
      <c r="AM93" s="190"/>
      <c r="AN93" s="190"/>
      <c r="AO93" s="190"/>
      <c r="AP93" s="190"/>
      <c r="AQ93" s="190"/>
      <c r="AR93" s="190"/>
      <c r="AS93" s="190"/>
      <c r="AT93" s="190"/>
      <c r="AU93" s="190"/>
      <c r="AV93" s="190"/>
      <c r="AW93" s="190"/>
      <c r="AX93" s="190"/>
      <c r="AY93" s="190"/>
      <c r="AZ93" s="190"/>
      <c r="BA93" s="190"/>
      <c r="BB93" s="190"/>
      <c r="BC93" s="190"/>
      <c r="BD93" s="190"/>
      <c r="BE93" s="190"/>
      <c r="BF93" s="190"/>
      <c r="BG93" s="190"/>
      <c r="BH93" s="190"/>
      <c r="BI93" s="190"/>
      <c r="BJ93" s="190"/>
      <c r="BK93" s="190"/>
      <c r="BL93" s="190"/>
      <c r="BM93" s="190"/>
      <c r="BN93" s="190"/>
      <c r="BO93" s="190"/>
      <c r="BP93" s="190"/>
      <c r="BQ93" s="190"/>
      <c r="BR93" s="190"/>
    </row>
    <row r="94" spans="1:70" ht="15" customHeight="1" x14ac:dyDescent="0.2">
      <c r="A94" s="108"/>
      <c r="B94" s="109"/>
      <c r="C94" s="62"/>
      <c r="D94" s="63"/>
      <c r="E94" s="156"/>
      <c r="F94" s="64"/>
      <c r="J94" s="190"/>
      <c r="K94" s="190"/>
      <c r="L94" s="190"/>
      <c r="M94" s="190"/>
      <c r="N94" s="190"/>
      <c r="O94" s="190"/>
      <c r="P94" s="190"/>
      <c r="Q94" s="190"/>
      <c r="R94" s="190"/>
      <c r="S94" s="190"/>
      <c r="T94" s="190"/>
      <c r="U94" s="190"/>
      <c r="V94" s="190"/>
      <c r="W94" s="190"/>
      <c r="X94" s="190"/>
      <c r="Y94" s="190"/>
      <c r="Z94" s="190"/>
      <c r="AA94" s="190"/>
      <c r="AB94" s="190"/>
      <c r="AC94" s="190"/>
      <c r="AD94" s="190"/>
      <c r="AE94" s="190"/>
      <c r="AF94" s="190"/>
      <c r="AG94" s="190"/>
      <c r="AH94" s="190"/>
      <c r="AI94" s="190"/>
      <c r="AJ94" s="190"/>
      <c r="AK94" s="190"/>
      <c r="AL94" s="190"/>
      <c r="AM94" s="190"/>
      <c r="AN94" s="190"/>
      <c r="AO94" s="190"/>
      <c r="AP94" s="190"/>
      <c r="AQ94" s="190"/>
      <c r="AR94" s="190"/>
      <c r="AS94" s="190"/>
      <c r="AT94" s="190"/>
      <c r="AU94" s="190"/>
      <c r="AV94" s="190"/>
      <c r="AW94" s="190"/>
      <c r="AX94" s="190"/>
      <c r="AY94" s="190"/>
      <c r="AZ94" s="190"/>
      <c r="BA94" s="190"/>
      <c r="BB94" s="190"/>
      <c r="BC94" s="190"/>
      <c r="BD94" s="190"/>
      <c r="BE94" s="190"/>
      <c r="BF94" s="190"/>
      <c r="BG94" s="190"/>
      <c r="BH94" s="190"/>
      <c r="BI94" s="190"/>
      <c r="BJ94" s="190"/>
      <c r="BK94" s="190"/>
      <c r="BL94" s="190"/>
      <c r="BM94" s="190"/>
      <c r="BN94" s="190"/>
      <c r="BO94" s="190"/>
      <c r="BP94" s="190"/>
      <c r="BQ94" s="190"/>
      <c r="BR94" s="190"/>
    </row>
    <row r="95" spans="1:70" ht="25.5" x14ac:dyDescent="0.2">
      <c r="A95" s="106">
        <v>25</v>
      </c>
      <c r="B95" s="110" t="s">
        <v>93</v>
      </c>
      <c r="C95" s="56" t="s">
        <v>33</v>
      </c>
      <c r="D95" s="103">
        <v>3</v>
      </c>
      <c r="E95" s="154"/>
      <c r="F95" s="58">
        <f>+D95*E95</f>
        <v>0</v>
      </c>
      <c r="G95" s="216"/>
      <c r="H95" s="216">
        <f>D95+G95</f>
        <v>3</v>
      </c>
      <c r="I95" s="217">
        <f>E95*H95</f>
        <v>0</v>
      </c>
      <c r="J95" s="190"/>
      <c r="K95" s="190"/>
      <c r="L95" s="190"/>
      <c r="M95" s="190"/>
      <c r="N95" s="190"/>
      <c r="O95" s="190"/>
      <c r="P95" s="190"/>
      <c r="Q95" s="190"/>
      <c r="R95" s="190"/>
      <c r="S95" s="190"/>
      <c r="T95" s="190"/>
      <c r="U95" s="190"/>
      <c r="V95" s="190"/>
      <c r="W95" s="190"/>
      <c r="X95" s="190"/>
      <c r="Y95" s="190"/>
      <c r="Z95" s="190"/>
      <c r="AA95" s="190"/>
      <c r="AB95" s="190"/>
      <c r="AC95" s="190"/>
      <c r="AD95" s="190"/>
      <c r="AE95" s="190"/>
      <c r="AF95" s="190"/>
      <c r="AG95" s="190"/>
      <c r="AH95" s="190"/>
      <c r="AI95" s="190"/>
      <c r="AJ95" s="190"/>
      <c r="AK95" s="190"/>
      <c r="AL95" s="190"/>
      <c r="AM95" s="190"/>
      <c r="AN95" s="190"/>
      <c r="AO95" s="190"/>
      <c r="AP95" s="190"/>
      <c r="AQ95" s="190"/>
      <c r="AR95" s="190"/>
      <c r="AS95" s="190"/>
      <c r="AT95" s="190"/>
      <c r="AU95" s="190"/>
      <c r="AV95" s="190"/>
      <c r="AW95" s="190"/>
      <c r="AX95" s="190"/>
      <c r="AY95" s="190"/>
      <c r="AZ95" s="190"/>
      <c r="BA95" s="190"/>
      <c r="BB95" s="190"/>
      <c r="BC95" s="190"/>
      <c r="BD95" s="190"/>
      <c r="BE95" s="190"/>
      <c r="BF95" s="190"/>
      <c r="BG95" s="190"/>
      <c r="BH95" s="190"/>
      <c r="BI95" s="190"/>
      <c r="BJ95" s="190"/>
      <c r="BK95" s="190"/>
      <c r="BL95" s="190"/>
      <c r="BM95" s="190"/>
      <c r="BN95" s="190"/>
      <c r="BO95" s="190"/>
      <c r="BP95" s="190"/>
      <c r="BQ95" s="190"/>
      <c r="BR95" s="190"/>
    </row>
    <row r="96" spans="1:70" ht="15" customHeight="1" x14ac:dyDescent="0.2">
      <c r="A96" s="108"/>
      <c r="B96" s="109"/>
      <c r="C96" s="62"/>
      <c r="D96" s="63"/>
      <c r="E96" s="156"/>
      <c r="F96" s="64"/>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c r="AH96" s="190"/>
      <c r="AI96" s="190"/>
      <c r="AJ96" s="190"/>
      <c r="AK96" s="190"/>
      <c r="AL96" s="190"/>
      <c r="AM96" s="190"/>
      <c r="AN96" s="190"/>
      <c r="AO96" s="190"/>
      <c r="AP96" s="190"/>
      <c r="AQ96" s="190"/>
      <c r="AR96" s="190"/>
      <c r="AS96" s="190"/>
      <c r="AT96" s="190"/>
      <c r="AU96" s="190"/>
      <c r="AV96" s="190"/>
      <c r="AW96" s="190"/>
      <c r="AX96" s="190"/>
      <c r="AY96" s="190"/>
      <c r="AZ96" s="190"/>
      <c r="BA96" s="190"/>
      <c r="BB96" s="190"/>
      <c r="BC96" s="190"/>
      <c r="BD96" s="190"/>
      <c r="BE96" s="190"/>
      <c r="BF96" s="190"/>
      <c r="BG96" s="190"/>
      <c r="BH96" s="190"/>
      <c r="BI96" s="190"/>
      <c r="BJ96" s="190"/>
      <c r="BK96" s="190"/>
      <c r="BL96" s="190"/>
      <c r="BM96" s="190"/>
      <c r="BN96" s="190"/>
      <c r="BO96" s="190"/>
      <c r="BP96" s="190"/>
      <c r="BQ96" s="190"/>
      <c r="BR96" s="190"/>
    </row>
    <row r="97" spans="1:70" ht="78" customHeight="1" x14ac:dyDescent="0.2">
      <c r="A97" s="106">
        <v>26</v>
      </c>
      <c r="B97" s="110" t="s">
        <v>180</v>
      </c>
      <c r="C97" s="56" t="s">
        <v>33</v>
      </c>
      <c r="D97" s="103">
        <v>1</v>
      </c>
      <c r="E97" s="154"/>
      <c r="F97" s="58">
        <f>+D97*E97</f>
        <v>0</v>
      </c>
      <c r="G97" s="216"/>
      <c r="H97" s="216">
        <f>D97+G97</f>
        <v>1</v>
      </c>
      <c r="I97" s="217">
        <f>E97*H97</f>
        <v>0</v>
      </c>
      <c r="J97" s="190"/>
      <c r="K97" s="190"/>
      <c r="L97" s="190"/>
      <c r="M97" s="190"/>
      <c r="N97" s="190"/>
      <c r="O97" s="190"/>
      <c r="P97" s="190"/>
      <c r="Q97" s="190"/>
      <c r="R97" s="190"/>
      <c r="S97" s="190"/>
      <c r="T97" s="190"/>
      <c r="U97" s="190"/>
      <c r="V97" s="190"/>
      <c r="W97" s="190"/>
      <c r="X97" s="190"/>
      <c r="Y97" s="190"/>
      <c r="Z97" s="190"/>
      <c r="AA97" s="190"/>
      <c r="AB97" s="190"/>
      <c r="AC97" s="190"/>
      <c r="AD97" s="190"/>
      <c r="AE97" s="190"/>
      <c r="AF97" s="190"/>
      <c r="AG97" s="190"/>
      <c r="AH97" s="190"/>
      <c r="AI97" s="190"/>
      <c r="AJ97" s="190"/>
      <c r="AK97" s="190"/>
      <c r="AL97" s="190"/>
      <c r="AM97" s="190"/>
      <c r="AN97" s="190"/>
      <c r="AO97" s="190"/>
      <c r="AP97" s="190"/>
      <c r="AQ97" s="190"/>
      <c r="AR97" s="190"/>
      <c r="AS97" s="190"/>
      <c r="AT97" s="190"/>
      <c r="AU97" s="190"/>
      <c r="AV97" s="190"/>
      <c r="AW97" s="190"/>
      <c r="AX97" s="190"/>
      <c r="AY97" s="190"/>
      <c r="AZ97" s="190"/>
      <c r="BA97" s="190"/>
      <c r="BB97" s="190"/>
      <c r="BC97" s="190"/>
      <c r="BD97" s="190"/>
      <c r="BE97" s="190"/>
      <c r="BF97" s="190"/>
      <c r="BG97" s="190"/>
      <c r="BH97" s="190"/>
      <c r="BI97" s="190"/>
      <c r="BJ97" s="190"/>
      <c r="BK97" s="190"/>
      <c r="BL97" s="190"/>
      <c r="BM97" s="190"/>
      <c r="BN97" s="190"/>
      <c r="BO97" s="190"/>
      <c r="BP97" s="190"/>
      <c r="BQ97" s="190"/>
      <c r="BR97" s="190"/>
    </row>
    <row r="98" spans="1:70" ht="15" customHeight="1" x14ac:dyDescent="0.2">
      <c r="A98" s="108"/>
      <c r="B98" s="109"/>
      <c r="C98" s="62"/>
      <c r="D98" s="63"/>
      <c r="E98" s="156"/>
      <c r="F98" s="64"/>
      <c r="J98" s="190"/>
      <c r="K98" s="190"/>
      <c r="L98" s="190"/>
      <c r="M98" s="190"/>
      <c r="N98" s="190"/>
      <c r="O98" s="190"/>
      <c r="P98" s="190"/>
      <c r="Q98" s="190"/>
      <c r="R98" s="190"/>
      <c r="S98" s="190"/>
      <c r="T98" s="190"/>
      <c r="U98" s="190"/>
      <c r="V98" s="190"/>
      <c r="W98" s="190"/>
      <c r="X98" s="190"/>
      <c r="Y98" s="190"/>
      <c r="Z98" s="190"/>
      <c r="AA98" s="190"/>
      <c r="AB98" s="190"/>
      <c r="AC98" s="190"/>
      <c r="AD98" s="190"/>
      <c r="AE98" s="190"/>
      <c r="AF98" s="190"/>
      <c r="AG98" s="190"/>
      <c r="AH98" s="190"/>
      <c r="AI98" s="190"/>
      <c r="AJ98" s="190"/>
      <c r="AK98" s="190"/>
      <c r="AL98" s="190"/>
      <c r="AM98" s="190"/>
      <c r="AN98" s="190"/>
      <c r="AO98" s="190"/>
      <c r="AP98" s="190"/>
      <c r="AQ98" s="190"/>
      <c r="AR98" s="190"/>
      <c r="AS98" s="190"/>
      <c r="AT98" s="190"/>
      <c r="AU98" s="190"/>
      <c r="AV98" s="190"/>
      <c r="AW98" s="190"/>
      <c r="AX98" s="190"/>
      <c r="AY98" s="190"/>
      <c r="AZ98" s="190"/>
      <c r="BA98" s="190"/>
      <c r="BB98" s="190"/>
      <c r="BC98" s="190"/>
      <c r="BD98" s="190"/>
      <c r="BE98" s="190"/>
      <c r="BF98" s="190"/>
      <c r="BG98" s="190"/>
      <c r="BH98" s="190"/>
      <c r="BI98" s="190"/>
      <c r="BJ98" s="190"/>
      <c r="BK98" s="190"/>
      <c r="BL98" s="190"/>
      <c r="BM98" s="190"/>
      <c r="BN98" s="190"/>
      <c r="BO98" s="190"/>
      <c r="BP98" s="190"/>
      <c r="BQ98" s="190"/>
      <c r="BR98" s="190"/>
    </row>
    <row r="99" spans="1:70" ht="59.25" customHeight="1" x14ac:dyDescent="0.2">
      <c r="A99" s="106">
        <v>27</v>
      </c>
      <c r="B99" s="110" t="s">
        <v>181</v>
      </c>
      <c r="C99" s="56" t="s">
        <v>33</v>
      </c>
      <c r="D99" s="103">
        <v>1</v>
      </c>
      <c r="E99" s="154"/>
      <c r="F99" s="58">
        <f>+D99*E99</f>
        <v>0</v>
      </c>
      <c r="G99" s="216"/>
      <c r="H99" s="216">
        <f>D99+G99</f>
        <v>1</v>
      </c>
      <c r="I99" s="217">
        <f>E99*H99</f>
        <v>0</v>
      </c>
      <c r="J99" s="190"/>
      <c r="K99" s="190"/>
      <c r="L99" s="190"/>
      <c r="M99" s="190"/>
      <c r="N99" s="190"/>
      <c r="O99" s="190"/>
      <c r="P99" s="190"/>
      <c r="Q99" s="190"/>
      <c r="R99" s="190"/>
      <c r="S99" s="190"/>
      <c r="T99" s="190"/>
      <c r="U99" s="190"/>
      <c r="V99" s="190"/>
      <c r="W99" s="190"/>
      <c r="X99" s="190"/>
      <c r="Y99" s="190"/>
      <c r="Z99" s="190"/>
      <c r="AA99" s="190"/>
      <c r="AB99" s="190"/>
      <c r="AC99" s="190"/>
      <c r="AD99" s="190"/>
      <c r="AE99" s="190"/>
      <c r="AF99" s="190"/>
      <c r="AG99" s="190"/>
      <c r="AH99" s="190"/>
      <c r="AI99" s="190"/>
      <c r="AJ99" s="190"/>
      <c r="AK99" s="190"/>
      <c r="AL99" s="190"/>
      <c r="AM99" s="190"/>
      <c r="AN99" s="190"/>
      <c r="AO99" s="190"/>
      <c r="AP99" s="190"/>
      <c r="AQ99" s="190"/>
      <c r="AR99" s="190"/>
      <c r="AS99" s="190"/>
      <c r="AT99" s="190"/>
      <c r="AU99" s="190"/>
      <c r="AV99" s="190"/>
      <c r="AW99" s="190"/>
      <c r="AX99" s="190"/>
      <c r="AY99" s="190"/>
      <c r="AZ99" s="190"/>
      <c r="BA99" s="190"/>
      <c r="BB99" s="190"/>
      <c r="BC99" s="190"/>
      <c r="BD99" s="190"/>
      <c r="BE99" s="190"/>
      <c r="BF99" s="190"/>
      <c r="BG99" s="190"/>
      <c r="BH99" s="190"/>
      <c r="BI99" s="190"/>
      <c r="BJ99" s="190"/>
      <c r="BK99" s="190"/>
      <c r="BL99" s="190"/>
      <c r="BM99" s="190"/>
      <c r="BN99" s="190"/>
      <c r="BO99" s="190"/>
      <c r="BP99" s="190"/>
      <c r="BQ99" s="190"/>
      <c r="BR99" s="190"/>
    </row>
    <row r="100" spans="1:70" ht="15" customHeight="1" x14ac:dyDescent="0.2">
      <c r="A100" s="108"/>
      <c r="B100" s="109"/>
      <c r="C100" s="62"/>
      <c r="D100" s="63"/>
      <c r="E100" s="156"/>
      <c r="F100" s="64"/>
      <c r="J100" s="190"/>
      <c r="K100" s="190"/>
      <c r="L100" s="190"/>
      <c r="M100" s="190"/>
      <c r="N100" s="190"/>
      <c r="O100" s="190"/>
      <c r="P100" s="190"/>
      <c r="Q100" s="190"/>
      <c r="R100" s="190"/>
      <c r="S100" s="190"/>
      <c r="T100" s="190"/>
      <c r="U100" s="190"/>
      <c r="V100" s="190"/>
      <c r="W100" s="190"/>
      <c r="X100" s="190"/>
      <c r="Y100" s="190"/>
      <c r="Z100" s="190"/>
      <c r="AA100" s="190"/>
      <c r="AB100" s="190"/>
      <c r="AC100" s="190"/>
      <c r="AD100" s="190"/>
      <c r="AE100" s="190"/>
      <c r="AF100" s="190"/>
      <c r="AG100" s="190"/>
      <c r="AH100" s="190"/>
      <c r="AI100" s="190"/>
      <c r="AJ100" s="190"/>
      <c r="AK100" s="190"/>
      <c r="AL100" s="190"/>
      <c r="AM100" s="190"/>
      <c r="AN100" s="190"/>
      <c r="AO100" s="190"/>
      <c r="AP100" s="190"/>
      <c r="AQ100" s="190"/>
      <c r="AR100" s="190"/>
      <c r="AS100" s="190"/>
      <c r="AT100" s="190"/>
      <c r="AU100" s="190"/>
      <c r="AV100" s="190"/>
      <c r="AW100" s="190"/>
      <c r="AX100" s="190"/>
      <c r="AY100" s="190"/>
      <c r="AZ100" s="190"/>
      <c r="BA100" s="190"/>
      <c r="BB100" s="190"/>
      <c r="BC100" s="190"/>
      <c r="BD100" s="190"/>
      <c r="BE100" s="190"/>
      <c r="BF100" s="190"/>
      <c r="BG100" s="190"/>
      <c r="BH100" s="190"/>
      <c r="BI100" s="190"/>
      <c r="BJ100" s="190"/>
      <c r="BK100" s="190"/>
      <c r="BL100" s="190"/>
      <c r="BM100" s="190"/>
      <c r="BN100" s="190"/>
      <c r="BO100" s="190"/>
      <c r="BP100" s="190"/>
      <c r="BQ100" s="190"/>
      <c r="BR100" s="190"/>
    </row>
    <row r="101" spans="1:70" ht="71.25" customHeight="1" x14ac:dyDescent="0.2">
      <c r="A101" s="106">
        <v>28</v>
      </c>
      <c r="B101" s="110" t="s">
        <v>182</v>
      </c>
      <c r="C101" s="56" t="s">
        <v>33</v>
      </c>
      <c r="D101" s="103">
        <v>1</v>
      </c>
      <c r="E101" s="154"/>
      <c r="F101" s="58">
        <f>+D101*E101</f>
        <v>0</v>
      </c>
      <c r="G101" s="216"/>
      <c r="H101" s="216">
        <f>D101+G101</f>
        <v>1</v>
      </c>
      <c r="I101" s="217">
        <f>E101*H101</f>
        <v>0</v>
      </c>
      <c r="J101" s="190"/>
      <c r="K101" s="190"/>
      <c r="L101" s="190"/>
      <c r="M101" s="190"/>
      <c r="N101" s="190"/>
      <c r="O101" s="190"/>
      <c r="P101" s="190"/>
      <c r="Q101" s="190"/>
      <c r="R101" s="190"/>
      <c r="S101" s="190"/>
      <c r="T101" s="190"/>
      <c r="U101" s="190"/>
      <c r="V101" s="190"/>
      <c r="W101" s="190"/>
      <c r="X101" s="190"/>
      <c r="Y101" s="190"/>
      <c r="Z101" s="190"/>
      <c r="AA101" s="190"/>
      <c r="AB101" s="190"/>
      <c r="AC101" s="190"/>
      <c r="AD101" s="190"/>
      <c r="AE101" s="190"/>
      <c r="AF101" s="190"/>
      <c r="AG101" s="190"/>
      <c r="AH101" s="190"/>
      <c r="AI101" s="190"/>
      <c r="AJ101" s="190"/>
      <c r="AK101" s="190"/>
      <c r="AL101" s="190"/>
      <c r="AM101" s="190"/>
      <c r="AN101" s="190"/>
      <c r="AO101" s="190"/>
      <c r="AP101" s="190"/>
      <c r="AQ101" s="190"/>
      <c r="AR101" s="190"/>
      <c r="AS101" s="190"/>
      <c r="AT101" s="190"/>
      <c r="AU101" s="190"/>
      <c r="AV101" s="190"/>
      <c r="AW101" s="190"/>
      <c r="AX101" s="190"/>
      <c r="AY101" s="190"/>
      <c r="AZ101" s="190"/>
      <c r="BA101" s="190"/>
      <c r="BB101" s="190"/>
      <c r="BC101" s="190"/>
      <c r="BD101" s="190"/>
      <c r="BE101" s="190"/>
      <c r="BF101" s="190"/>
      <c r="BG101" s="190"/>
      <c r="BH101" s="190"/>
      <c r="BI101" s="190"/>
      <c r="BJ101" s="190"/>
      <c r="BK101" s="190"/>
      <c r="BL101" s="190"/>
      <c r="BM101" s="190"/>
      <c r="BN101" s="190"/>
      <c r="BO101" s="190"/>
      <c r="BP101" s="190"/>
      <c r="BQ101" s="190"/>
      <c r="BR101" s="190"/>
    </row>
    <row r="102" spans="1:70" ht="15" customHeight="1" x14ac:dyDescent="0.2">
      <c r="A102" s="108"/>
      <c r="B102" s="109"/>
      <c r="C102" s="62"/>
      <c r="D102" s="63"/>
      <c r="E102" s="156"/>
      <c r="F102" s="64"/>
      <c r="J102" s="190"/>
      <c r="K102" s="190"/>
      <c r="L102" s="190"/>
      <c r="M102" s="190"/>
      <c r="N102" s="190"/>
      <c r="O102" s="190"/>
      <c r="P102" s="190"/>
      <c r="Q102" s="190"/>
      <c r="R102" s="190"/>
      <c r="S102" s="190"/>
      <c r="T102" s="190"/>
      <c r="U102" s="190"/>
      <c r="V102" s="190"/>
      <c r="W102" s="190"/>
      <c r="X102" s="190"/>
      <c r="Y102" s="190"/>
      <c r="Z102" s="190"/>
      <c r="AA102" s="190"/>
      <c r="AB102" s="190"/>
      <c r="AC102" s="190"/>
      <c r="AD102" s="190"/>
      <c r="AE102" s="190"/>
      <c r="AF102" s="190"/>
      <c r="AG102" s="190"/>
      <c r="AH102" s="190"/>
      <c r="AI102" s="190"/>
      <c r="AJ102" s="190"/>
      <c r="AK102" s="190"/>
      <c r="AL102" s="190"/>
      <c r="AM102" s="190"/>
      <c r="AN102" s="190"/>
      <c r="AO102" s="190"/>
      <c r="AP102" s="190"/>
      <c r="AQ102" s="190"/>
      <c r="AR102" s="190"/>
      <c r="AS102" s="190"/>
      <c r="AT102" s="190"/>
      <c r="AU102" s="190"/>
      <c r="AV102" s="190"/>
      <c r="AW102" s="190"/>
      <c r="AX102" s="190"/>
      <c r="AY102" s="190"/>
      <c r="AZ102" s="190"/>
      <c r="BA102" s="190"/>
      <c r="BB102" s="190"/>
      <c r="BC102" s="190"/>
      <c r="BD102" s="190"/>
      <c r="BE102" s="190"/>
      <c r="BF102" s="190"/>
      <c r="BG102" s="190"/>
      <c r="BH102" s="190"/>
      <c r="BI102" s="190"/>
      <c r="BJ102" s="190"/>
      <c r="BK102" s="190"/>
      <c r="BL102" s="190"/>
      <c r="BM102" s="190"/>
      <c r="BN102" s="190"/>
      <c r="BO102" s="190"/>
      <c r="BP102" s="190"/>
      <c r="BQ102" s="190"/>
      <c r="BR102" s="190"/>
    </row>
    <row r="103" spans="1:70" ht="81.75" customHeight="1" x14ac:dyDescent="0.2">
      <c r="A103" s="106">
        <v>29</v>
      </c>
      <c r="B103" s="110" t="s">
        <v>183</v>
      </c>
      <c r="C103" s="56" t="s">
        <v>33</v>
      </c>
      <c r="D103" s="103">
        <v>1</v>
      </c>
      <c r="E103" s="154"/>
      <c r="F103" s="58">
        <f>+D103*E103</f>
        <v>0</v>
      </c>
      <c r="G103" s="216"/>
      <c r="H103" s="216">
        <f>D103+G103</f>
        <v>1</v>
      </c>
      <c r="I103" s="217">
        <f>E103*H103</f>
        <v>0</v>
      </c>
      <c r="J103" s="190"/>
      <c r="K103" s="190"/>
      <c r="L103" s="190"/>
      <c r="M103" s="190"/>
      <c r="N103" s="190"/>
      <c r="O103" s="190"/>
      <c r="P103" s="190"/>
      <c r="Q103" s="190"/>
      <c r="R103" s="190"/>
      <c r="S103" s="190"/>
      <c r="T103" s="190"/>
      <c r="U103" s="190"/>
      <c r="V103" s="190"/>
      <c r="W103" s="190"/>
      <c r="X103" s="190"/>
      <c r="Y103" s="190"/>
      <c r="Z103" s="190"/>
      <c r="AA103" s="190"/>
      <c r="AB103" s="190"/>
      <c r="AC103" s="190"/>
      <c r="AD103" s="190"/>
      <c r="AE103" s="190"/>
      <c r="AF103" s="190"/>
      <c r="AG103" s="190"/>
      <c r="AH103" s="190"/>
      <c r="AI103" s="190"/>
      <c r="AJ103" s="190"/>
      <c r="AK103" s="190"/>
      <c r="AL103" s="190"/>
      <c r="AM103" s="190"/>
      <c r="AN103" s="190"/>
      <c r="AO103" s="190"/>
      <c r="AP103" s="190"/>
      <c r="AQ103" s="190"/>
      <c r="AR103" s="190"/>
      <c r="AS103" s="190"/>
      <c r="AT103" s="190"/>
      <c r="AU103" s="190"/>
      <c r="AV103" s="190"/>
      <c r="AW103" s="190"/>
      <c r="AX103" s="190"/>
      <c r="AY103" s="190"/>
      <c r="AZ103" s="190"/>
      <c r="BA103" s="190"/>
      <c r="BB103" s="190"/>
      <c r="BC103" s="190"/>
      <c r="BD103" s="190"/>
      <c r="BE103" s="190"/>
      <c r="BF103" s="190"/>
      <c r="BG103" s="190"/>
      <c r="BH103" s="190"/>
      <c r="BI103" s="190"/>
      <c r="BJ103" s="190"/>
      <c r="BK103" s="190"/>
      <c r="BL103" s="190"/>
      <c r="BM103" s="190"/>
      <c r="BN103" s="190"/>
      <c r="BO103" s="190"/>
      <c r="BP103" s="190"/>
      <c r="BQ103" s="190"/>
      <c r="BR103" s="190"/>
    </row>
    <row r="104" spans="1:70" ht="15" customHeight="1" x14ac:dyDescent="0.2">
      <c r="A104" s="108"/>
      <c r="B104" s="109"/>
      <c r="C104" s="62"/>
      <c r="D104" s="63"/>
      <c r="E104" s="156"/>
      <c r="F104" s="64"/>
      <c r="J104" s="190"/>
      <c r="K104" s="190"/>
      <c r="L104" s="190"/>
      <c r="M104" s="190"/>
      <c r="N104" s="190"/>
      <c r="O104" s="190"/>
      <c r="P104" s="190"/>
      <c r="Q104" s="190"/>
      <c r="R104" s="190"/>
      <c r="S104" s="190"/>
      <c r="T104" s="190"/>
      <c r="U104" s="190"/>
      <c r="V104" s="190"/>
      <c r="W104" s="190"/>
      <c r="X104" s="190"/>
      <c r="Y104" s="190"/>
      <c r="Z104" s="190"/>
      <c r="AA104" s="190"/>
      <c r="AB104" s="190"/>
      <c r="AC104" s="190"/>
      <c r="AD104" s="190"/>
      <c r="AE104" s="190"/>
      <c r="AF104" s="190"/>
      <c r="AG104" s="190"/>
      <c r="AH104" s="190"/>
      <c r="AI104" s="190"/>
      <c r="AJ104" s="190"/>
      <c r="AK104" s="190"/>
      <c r="AL104" s="190"/>
      <c r="AM104" s="190"/>
      <c r="AN104" s="190"/>
      <c r="AO104" s="190"/>
      <c r="AP104" s="190"/>
      <c r="AQ104" s="190"/>
      <c r="AR104" s="190"/>
      <c r="AS104" s="190"/>
      <c r="AT104" s="190"/>
      <c r="AU104" s="190"/>
      <c r="AV104" s="190"/>
      <c r="AW104" s="190"/>
      <c r="AX104" s="190"/>
      <c r="AY104" s="190"/>
      <c r="AZ104" s="190"/>
      <c r="BA104" s="190"/>
      <c r="BB104" s="190"/>
      <c r="BC104" s="190"/>
      <c r="BD104" s="190"/>
      <c r="BE104" s="190"/>
      <c r="BF104" s="190"/>
      <c r="BG104" s="190"/>
      <c r="BH104" s="190"/>
      <c r="BI104" s="190"/>
      <c r="BJ104" s="190"/>
      <c r="BK104" s="190"/>
      <c r="BL104" s="190"/>
      <c r="BM104" s="190"/>
      <c r="BN104" s="190"/>
      <c r="BO104" s="190"/>
      <c r="BP104" s="190"/>
      <c r="BQ104" s="190"/>
      <c r="BR104" s="190"/>
    </row>
    <row r="105" spans="1:70" s="59" customFormat="1" ht="25.5" x14ac:dyDescent="0.2">
      <c r="A105" s="106">
        <v>30</v>
      </c>
      <c r="B105" s="107" t="s">
        <v>94</v>
      </c>
      <c r="C105" s="66" t="s">
        <v>95</v>
      </c>
      <c r="D105" s="67">
        <v>100</v>
      </c>
      <c r="E105" s="157"/>
      <c r="F105" s="82">
        <f>E105*D105</f>
        <v>0</v>
      </c>
      <c r="G105" s="216"/>
      <c r="H105" s="216">
        <f>D105+G105</f>
        <v>100</v>
      </c>
      <c r="I105" s="217">
        <f>E105*H105</f>
        <v>0</v>
      </c>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row>
    <row r="106" spans="1:70" x14ac:dyDescent="0.2">
      <c r="A106" s="108"/>
      <c r="B106" s="107"/>
      <c r="C106" s="66"/>
      <c r="D106" s="67"/>
      <c r="E106" s="165"/>
      <c r="F106" s="111"/>
      <c r="J106" s="190"/>
      <c r="K106" s="190"/>
      <c r="L106" s="190"/>
      <c r="M106" s="190"/>
      <c r="N106" s="190"/>
      <c r="O106" s="190"/>
      <c r="P106" s="190"/>
      <c r="Q106" s="190"/>
      <c r="R106" s="190"/>
      <c r="S106" s="190"/>
      <c r="T106" s="190"/>
      <c r="U106" s="190"/>
      <c r="V106" s="190"/>
      <c r="W106" s="190"/>
      <c r="X106" s="190"/>
      <c r="Y106" s="190"/>
      <c r="Z106" s="190"/>
      <c r="AA106" s="190"/>
      <c r="AB106" s="190"/>
      <c r="AC106" s="190"/>
      <c r="AD106" s="190"/>
      <c r="AE106" s="190"/>
      <c r="AF106" s="190"/>
      <c r="AG106" s="190"/>
      <c r="AH106" s="190"/>
      <c r="AI106" s="190"/>
      <c r="AJ106" s="190"/>
      <c r="AK106" s="190"/>
      <c r="AL106" s="190"/>
      <c r="AM106" s="190"/>
      <c r="AN106" s="190"/>
      <c r="AO106" s="190"/>
      <c r="AP106" s="190"/>
      <c r="AQ106" s="190"/>
      <c r="AR106" s="190"/>
      <c r="AS106" s="190"/>
      <c r="AT106" s="190"/>
      <c r="AU106" s="190"/>
      <c r="AV106" s="190"/>
      <c r="AW106" s="190"/>
      <c r="AX106" s="190"/>
      <c r="AY106" s="190"/>
      <c r="AZ106" s="190"/>
      <c r="BA106" s="190"/>
      <c r="BB106" s="190"/>
      <c r="BC106" s="190"/>
      <c r="BD106" s="190"/>
      <c r="BE106" s="190"/>
      <c r="BF106" s="190"/>
      <c r="BG106" s="190"/>
      <c r="BH106" s="190"/>
      <c r="BI106" s="190"/>
      <c r="BJ106" s="190"/>
      <c r="BK106" s="190"/>
      <c r="BL106" s="190"/>
      <c r="BM106" s="190"/>
      <c r="BN106" s="190"/>
      <c r="BO106" s="190"/>
      <c r="BP106" s="190"/>
      <c r="BQ106" s="190"/>
      <c r="BR106" s="190"/>
    </row>
    <row r="107" spans="1:70" ht="51" x14ac:dyDescent="0.2">
      <c r="A107" s="106">
        <v>31</v>
      </c>
      <c r="B107" s="90" t="s">
        <v>96</v>
      </c>
      <c r="C107" s="84"/>
      <c r="D107" s="85"/>
      <c r="E107" s="161"/>
      <c r="F107" s="29"/>
      <c r="J107" s="190"/>
      <c r="K107" s="190"/>
      <c r="L107" s="190"/>
      <c r="M107" s="190"/>
      <c r="N107" s="190"/>
      <c r="O107" s="190"/>
      <c r="P107" s="190"/>
      <c r="Q107" s="190"/>
      <c r="R107" s="190"/>
      <c r="S107" s="190"/>
      <c r="T107" s="190"/>
      <c r="U107" s="190"/>
      <c r="V107" s="190"/>
      <c r="W107" s="190"/>
      <c r="X107" s="190"/>
      <c r="Y107" s="190"/>
      <c r="Z107" s="190"/>
      <c r="AA107" s="190"/>
      <c r="AB107" s="190"/>
      <c r="AC107" s="190"/>
      <c r="AD107" s="190"/>
      <c r="AE107" s="190"/>
      <c r="AF107" s="190"/>
      <c r="AG107" s="190"/>
      <c r="AH107" s="190"/>
      <c r="AI107" s="190"/>
      <c r="AJ107" s="190"/>
      <c r="AK107" s="190"/>
      <c r="AL107" s="190"/>
      <c r="AM107" s="190"/>
      <c r="AN107" s="190"/>
      <c r="AO107" s="190"/>
      <c r="AP107" s="190"/>
      <c r="AQ107" s="190"/>
      <c r="AR107" s="190"/>
      <c r="AS107" s="190"/>
      <c r="AT107" s="190"/>
      <c r="AU107" s="190"/>
      <c r="AV107" s="190"/>
      <c r="AW107" s="190"/>
      <c r="AX107" s="190"/>
      <c r="AY107" s="190"/>
      <c r="AZ107" s="190"/>
      <c r="BA107" s="190"/>
      <c r="BB107" s="190"/>
      <c r="BC107" s="190"/>
      <c r="BD107" s="190"/>
      <c r="BE107" s="190"/>
      <c r="BF107" s="190"/>
      <c r="BG107" s="190"/>
      <c r="BH107" s="190"/>
      <c r="BI107" s="190"/>
      <c r="BJ107" s="190"/>
      <c r="BK107" s="190"/>
      <c r="BL107" s="190"/>
      <c r="BM107" s="190"/>
      <c r="BN107" s="190"/>
      <c r="BO107" s="190"/>
      <c r="BP107" s="190"/>
      <c r="BQ107" s="190"/>
      <c r="BR107" s="190"/>
    </row>
    <row r="108" spans="1:70" x14ac:dyDescent="0.2">
      <c r="A108" s="108"/>
      <c r="B108" s="91" t="s">
        <v>97</v>
      </c>
      <c r="C108" s="92" t="s">
        <v>31</v>
      </c>
      <c r="D108" s="93">
        <v>140</v>
      </c>
      <c r="E108" s="163"/>
      <c r="F108" s="58">
        <f>+D108*E108</f>
        <v>0</v>
      </c>
      <c r="G108" s="216"/>
      <c r="H108" s="216">
        <f>D108+G108</f>
        <v>140</v>
      </c>
      <c r="I108" s="217">
        <f>E108*H108</f>
        <v>0</v>
      </c>
      <c r="J108" s="190"/>
      <c r="K108" s="190"/>
      <c r="L108" s="190"/>
      <c r="M108" s="190"/>
      <c r="N108" s="190"/>
      <c r="O108" s="190"/>
      <c r="P108" s="190"/>
      <c r="Q108" s="190"/>
      <c r="R108" s="190"/>
      <c r="S108" s="190"/>
      <c r="T108" s="190"/>
      <c r="U108" s="190"/>
      <c r="V108" s="190"/>
      <c r="W108" s="190"/>
      <c r="X108" s="190"/>
      <c r="Y108" s="190"/>
      <c r="Z108" s="190"/>
      <c r="AA108" s="190"/>
      <c r="AB108" s="190"/>
      <c r="AC108" s="190"/>
      <c r="AD108" s="190"/>
      <c r="AE108" s="190"/>
      <c r="AF108" s="190"/>
      <c r="AG108" s="190"/>
      <c r="AH108" s="190"/>
      <c r="AI108" s="190"/>
      <c r="AJ108" s="190"/>
      <c r="AK108" s="190"/>
      <c r="AL108" s="190"/>
      <c r="AM108" s="190"/>
      <c r="AN108" s="190"/>
      <c r="AO108" s="190"/>
      <c r="AP108" s="190"/>
      <c r="AQ108" s="190"/>
      <c r="AR108" s="190"/>
      <c r="AS108" s="190"/>
      <c r="AT108" s="190"/>
      <c r="AU108" s="190"/>
      <c r="AV108" s="190"/>
      <c r="AW108" s="190"/>
      <c r="AX108" s="190"/>
      <c r="AY108" s="190"/>
      <c r="AZ108" s="190"/>
      <c r="BA108" s="190"/>
      <c r="BB108" s="190"/>
      <c r="BC108" s="190"/>
      <c r="BD108" s="190"/>
      <c r="BE108" s="190"/>
      <c r="BF108" s="190"/>
      <c r="BG108" s="190"/>
      <c r="BH108" s="190"/>
      <c r="BI108" s="190"/>
      <c r="BJ108" s="190"/>
      <c r="BK108" s="190"/>
      <c r="BL108" s="190"/>
      <c r="BM108" s="190"/>
      <c r="BN108" s="190"/>
      <c r="BO108" s="190"/>
      <c r="BP108" s="190"/>
      <c r="BQ108" s="190"/>
      <c r="BR108" s="190"/>
    </row>
    <row r="109" spans="1:70" x14ac:dyDescent="0.2">
      <c r="A109" s="108"/>
      <c r="B109" s="107"/>
      <c r="C109" s="66"/>
      <c r="D109" s="67"/>
      <c r="E109" s="165"/>
      <c r="F109" s="111"/>
      <c r="J109" s="190"/>
      <c r="K109" s="190"/>
      <c r="L109" s="190"/>
      <c r="M109" s="190"/>
      <c r="N109" s="190"/>
      <c r="O109" s="190"/>
      <c r="P109" s="190"/>
      <c r="Q109" s="190"/>
      <c r="R109" s="190"/>
      <c r="S109" s="190"/>
      <c r="T109" s="190"/>
      <c r="U109" s="190"/>
      <c r="V109" s="190"/>
      <c r="W109" s="190"/>
      <c r="X109" s="190"/>
      <c r="Y109" s="190"/>
      <c r="Z109" s="190"/>
      <c r="AA109" s="190"/>
      <c r="AB109" s="190"/>
      <c r="AC109" s="190"/>
      <c r="AD109" s="190"/>
      <c r="AE109" s="190"/>
      <c r="AF109" s="190"/>
      <c r="AG109" s="190"/>
      <c r="AH109" s="190"/>
      <c r="AI109" s="190"/>
      <c r="AJ109" s="190"/>
      <c r="AK109" s="190"/>
      <c r="AL109" s="190"/>
      <c r="AM109" s="190"/>
      <c r="AN109" s="190"/>
      <c r="AO109" s="190"/>
      <c r="AP109" s="190"/>
      <c r="AQ109" s="190"/>
      <c r="AR109" s="190"/>
      <c r="AS109" s="190"/>
      <c r="AT109" s="190"/>
      <c r="AU109" s="190"/>
      <c r="AV109" s="190"/>
      <c r="AW109" s="190"/>
      <c r="AX109" s="190"/>
      <c r="AY109" s="190"/>
      <c r="AZ109" s="190"/>
      <c r="BA109" s="190"/>
      <c r="BB109" s="190"/>
      <c r="BC109" s="190"/>
      <c r="BD109" s="190"/>
      <c r="BE109" s="190"/>
      <c r="BF109" s="190"/>
      <c r="BG109" s="190"/>
      <c r="BH109" s="190"/>
      <c r="BI109" s="190"/>
      <c r="BJ109" s="190"/>
      <c r="BK109" s="190"/>
      <c r="BL109" s="190"/>
      <c r="BM109" s="190"/>
      <c r="BN109" s="190"/>
      <c r="BO109" s="190"/>
      <c r="BP109" s="190"/>
      <c r="BQ109" s="190"/>
      <c r="BR109" s="190"/>
    </row>
    <row r="110" spans="1:70" ht="76.5" x14ac:dyDescent="0.2">
      <c r="A110" s="106">
        <v>32</v>
      </c>
      <c r="B110" s="107" t="s">
        <v>98</v>
      </c>
      <c r="C110" s="66" t="s">
        <v>33</v>
      </c>
      <c r="D110" s="67">
        <v>6</v>
      </c>
      <c r="E110" s="157"/>
      <c r="F110" s="82">
        <f>E110*D110</f>
        <v>0</v>
      </c>
      <c r="G110" s="216"/>
      <c r="H110" s="216">
        <f>D110+G110</f>
        <v>6</v>
      </c>
      <c r="I110" s="217">
        <f>E110*H110</f>
        <v>0</v>
      </c>
      <c r="J110" s="190"/>
      <c r="K110" s="190"/>
      <c r="L110" s="190"/>
      <c r="M110" s="190"/>
      <c r="N110" s="190"/>
      <c r="O110" s="190"/>
      <c r="P110" s="190"/>
      <c r="Q110" s="190"/>
      <c r="R110" s="190"/>
      <c r="S110" s="190"/>
      <c r="T110" s="190"/>
      <c r="U110" s="190"/>
      <c r="V110" s="190"/>
      <c r="W110" s="190"/>
      <c r="X110" s="190"/>
      <c r="Y110" s="190"/>
      <c r="Z110" s="190"/>
      <c r="AA110" s="190"/>
      <c r="AB110" s="190"/>
      <c r="AC110" s="190"/>
      <c r="AD110" s="190"/>
      <c r="AE110" s="190"/>
      <c r="AF110" s="190"/>
      <c r="AG110" s="190"/>
      <c r="AH110" s="190"/>
      <c r="AI110" s="190"/>
      <c r="AJ110" s="190"/>
      <c r="AK110" s="190"/>
      <c r="AL110" s="190"/>
      <c r="AM110" s="190"/>
      <c r="AN110" s="190"/>
      <c r="AO110" s="190"/>
      <c r="AP110" s="190"/>
      <c r="AQ110" s="190"/>
      <c r="AR110" s="190"/>
      <c r="AS110" s="190"/>
      <c r="AT110" s="190"/>
      <c r="AU110" s="190"/>
      <c r="AV110" s="190"/>
      <c r="AW110" s="190"/>
      <c r="AX110" s="190"/>
      <c r="AY110" s="190"/>
      <c r="AZ110" s="190"/>
      <c r="BA110" s="190"/>
      <c r="BB110" s="190"/>
      <c r="BC110" s="190"/>
      <c r="BD110" s="190"/>
      <c r="BE110" s="190"/>
      <c r="BF110" s="190"/>
      <c r="BG110" s="190"/>
      <c r="BH110" s="190"/>
      <c r="BI110" s="190"/>
      <c r="BJ110" s="190"/>
      <c r="BK110" s="190"/>
      <c r="BL110" s="190"/>
      <c r="BM110" s="190"/>
      <c r="BN110" s="190"/>
      <c r="BO110" s="190"/>
      <c r="BP110" s="190"/>
      <c r="BQ110" s="190"/>
      <c r="BR110" s="190"/>
    </row>
    <row r="111" spans="1:70" x14ac:dyDescent="0.2">
      <c r="A111" s="108"/>
      <c r="B111" s="107"/>
      <c r="C111" s="66"/>
      <c r="D111" s="67"/>
      <c r="E111" s="165"/>
      <c r="F111" s="111"/>
      <c r="J111" s="190"/>
      <c r="K111" s="190"/>
      <c r="L111" s="190"/>
      <c r="M111" s="190"/>
      <c r="N111" s="190"/>
      <c r="O111" s="190"/>
      <c r="P111" s="190"/>
      <c r="Q111" s="190"/>
      <c r="R111" s="190"/>
      <c r="S111" s="190"/>
      <c r="T111" s="190"/>
      <c r="U111" s="190"/>
      <c r="V111" s="190"/>
      <c r="W111" s="190"/>
      <c r="X111" s="190"/>
      <c r="Y111" s="190"/>
      <c r="Z111" s="190"/>
      <c r="AA111" s="190"/>
      <c r="AB111" s="190"/>
      <c r="AC111" s="190"/>
      <c r="AD111" s="190"/>
      <c r="AE111" s="190"/>
      <c r="AF111" s="190"/>
      <c r="AG111" s="190"/>
      <c r="AH111" s="190"/>
      <c r="AI111" s="190"/>
      <c r="AJ111" s="190"/>
      <c r="AK111" s="190"/>
      <c r="AL111" s="190"/>
      <c r="AM111" s="190"/>
      <c r="AN111" s="190"/>
      <c r="AO111" s="190"/>
      <c r="AP111" s="190"/>
      <c r="AQ111" s="190"/>
      <c r="AR111" s="190"/>
      <c r="AS111" s="190"/>
      <c r="AT111" s="190"/>
      <c r="AU111" s="190"/>
      <c r="AV111" s="190"/>
      <c r="AW111" s="190"/>
      <c r="AX111" s="190"/>
      <c r="AY111" s="190"/>
      <c r="AZ111" s="190"/>
      <c r="BA111" s="190"/>
      <c r="BB111" s="190"/>
      <c r="BC111" s="190"/>
      <c r="BD111" s="190"/>
      <c r="BE111" s="190"/>
      <c r="BF111" s="190"/>
      <c r="BG111" s="190"/>
      <c r="BH111" s="190"/>
      <c r="BI111" s="190"/>
      <c r="BJ111" s="190"/>
      <c r="BK111" s="190"/>
      <c r="BL111" s="190"/>
      <c r="BM111" s="190"/>
      <c r="BN111" s="190"/>
      <c r="BO111" s="190"/>
      <c r="BP111" s="190"/>
      <c r="BQ111" s="190"/>
      <c r="BR111" s="190"/>
    </row>
    <row r="112" spans="1:70" s="59" customFormat="1" ht="38.25" x14ac:dyDescent="0.2">
      <c r="A112" s="106">
        <v>33</v>
      </c>
      <c r="B112" s="107" t="s">
        <v>99</v>
      </c>
      <c r="C112" s="112" t="s">
        <v>33</v>
      </c>
      <c r="D112" s="113">
        <v>4</v>
      </c>
      <c r="E112" s="166"/>
      <c r="F112" s="82">
        <f>E112*D112</f>
        <v>0</v>
      </c>
      <c r="G112" s="216"/>
      <c r="H112" s="216">
        <f>D112+G112</f>
        <v>4</v>
      </c>
      <c r="I112" s="217">
        <f>E112*H112</f>
        <v>0</v>
      </c>
      <c r="J112" s="190"/>
      <c r="K112" s="190"/>
      <c r="L112" s="190"/>
      <c r="M112" s="190"/>
      <c r="N112" s="190"/>
      <c r="O112" s="190"/>
      <c r="P112" s="190"/>
      <c r="Q112" s="190"/>
      <c r="R112" s="190"/>
      <c r="S112" s="190"/>
      <c r="T112" s="190"/>
      <c r="U112" s="190"/>
      <c r="V112" s="190"/>
      <c r="W112" s="190"/>
      <c r="X112" s="190"/>
      <c r="Y112" s="190"/>
      <c r="Z112" s="190"/>
      <c r="AA112" s="190"/>
      <c r="AB112" s="190"/>
      <c r="AC112" s="190"/>
      <c r="AD112" s="190"/>
      <c r="AE112" s="190"/>
      <c r="AF112" s="190"/>
      <c r="AG112" s="190"/>
      <c r="AH112" s="190"/>
      <c r="AI112" s="190"/>
      <c r="AJ112" s="190"/>
      <c r="AK112" s="190"/>
      <c r="AL112" s="190"/>
      <c r="AM112" s="190"/>
      <c r="AN112" s="190"/>
      <c r="AO112" s="190"/>
      <c r="AP112" s="190"/>
      <c r="AQ112" s="190"/>
      <c r="AR112" s="190"/>
      <c r="AS112" s="190"/>
      <c r="AT112" s="190"/>
      <c r="AU112" s="190"/>
      <c r="AV112" s="190"/>
      <c r="AW112" s="190"/>
      <c r="AX112" s="190"/>
      <c r="AY112" s="190"/>
      <c r="AZ112" s="190"/>
      <c r="BA112" s="190"/>
      <c r="BB112" s="190"/>
      <c r="BC112" s="190"/>
      <c r="BD112" s="190"/>
      <c r="BE112" s="190"/>
      <c r="BF112" s="190"/>
      <c r="BG112" s="190"/>
      <c r="BH112" s="190"/>
      <c r="BI112" s="190"/>
      <c r="BJ112" s="190"/>
      <c r="BK112" s="190"/>
      <c r="BL112" s="190"/>
      <c r="BM112" s="190"/>
      <c r="BN112" s="190"/>
      <c r="BO112" s="190"/>
      <c r="BP112" s="190"/>
      <c r="BQ112" s="190"/>
      <c r="BR112" s="190"/>
    </row>
    <row r="113" spans="1:70" ht="15" customHeight="1" x14ac:dyDescent="0.2">
      <c r="A113" s="108"/>
      <c r="B113" s="109"/>
      <c r="C113" s="62"/>
      <c r="D113" s="63"/>
      <c r="E113" s="156"/>
      <c r="F113" s="64"/>
      <c r="J113" s="190"/>
      <c r="K113" s="190"/>
      <c r="L113" s="190"/>
      <c r="M113" s="190"/>
      <c r="N113" s="190"/>
      <c r="O113" s="190"/>
      <c r="P113" s="190"/>
      <c r="Q113" s="190"/>
      <c r="R113" s="190"/>
      <c r="S113" s="190"/>
      <c r="T113" s="190"/>
      <c r="U113" s="190"/>
      <c r="V113" s="190"/>
      <c r="W113" s="190"/>
      <c r="X113" s="190"/>
      <c r="Y113" s="190"/>
      <c r="Z113" s="190"/>
      <c r="AA113" s="190"/>
      <c r="AB113" s="190"/>
      <c r="AC113" s="190"/>
      <c r="AD113" s="190"/>
      <c r="AE113" s="190"/>
      <c r="AF113" s="190"/>
      <c r="AG113" s="190"/>
      <c r="AH113" s="190"/>
      <c r="AI113" s="190"/>
      <c r="AJ113" s="190"/>
      <c r="AK113" s="190"/>
      <c r="AL113" s="190"/>
      <c r="AM113" s="190"/>
      <c r="AN113" s="190"/>
      <c r="AO113" s="190"/>
      <c r="AP113" s="190"/>
      <c r="AQ113" s="190"/>
      <c r="AR113" s="190"/>
      <c r="AS113" s="190"/>
      <c r="AT113" s="190"/>
      <c r="AU113" s="190"/>
      <c r="AV113" s="190"/>
      <c r="AW113" s="190"/>
      <c r="AX113" s="190"/>
      <c r="AY113" s="190"/>
      <c r="AZ113" s="190"/>
      <c r="BA113" s="190"/>
      <c r="BB113" s="190"/>
      <c r="BC113" s="190"/>
      <c r="BD113" s="190"/>
      <c r="BE113" s="190"/>
      <c r="BF113" s="190"/>
      <c r="BG113" s="190"/>
      <c r="BH113" s="190"/>
      <c r="BI113" s="190"/>
      <c r="BJ113" s="190"/>
      <c r="BK113" s="190"/>
      <c r="BL113" s="190"/>
      <c r="BM113" s="190"/>
      <c r="BN113" s="190"/>
      <c r="BO113" s="190"/>
      <c r="BP113" s="190"/>
      <c r="BQ113" s="190"/>
      <c r="BR113" s="190"/>
    </row>
    <row r="114" spans="1:70" s="59" customFormat="1" ht="25.5" x14ac:dyDescent="0.2">
      <c r="A114" s="106">
        <v>34</v>
      </c>
      <c r="B114" s="71" t="s">
        <v>100</v>
      </c>
      <c r="C114" s="56" t="s">
        <v>31</v>
      </c>
      <c r="D114" s="57">
        <v>258.61000000000007</v>
      </c>
      <c r="E114" s="154"/>
      <c r="F114" s="58">
        <f>+D114*E114</f>
        <v>0</v>
      </c>
      <c r="G114" s="216"/>
      <c r="H114" s="216">
        <f>D114+G114</f>
        <v>258.61000000000007</v>
      </c>
      <c r="I114" s="217">
        <f>E114*H114</f>
        <v>0</v>
      </c>
      <c r="J114" s="190"/>
      <c r="K114" s="190"/>
      <c r="L114" s="190"/>
      <c r="M114" s="190"/>
      <c r="N114" s="190"/>
      <c r="O114" s="190"/>
      <c r="P114" s="190"/>
      <c r="Q114" s="190"/>
      <c r="R114" s="190"/>
      <c r="S114" s="190"/>
      <c r="T114" s="190"/>
      <c r="U114" s="190"/>
      <c r="V114" s="190"/>
      <c r="W114" s="190"/>
      <c r="X114" s="190"/>
      <c r="Y114" s="190"/>
      <c r="Z114" s="190"/>
      <c r="AA114" s="190"/>
      <c r="AB114" s="190"/>
      <c r="AC114" s="190"/>
      <c r="AD114" s="190"/>
      <c r="AE114" s="190"/>
      <c r="AF114" s="190"/>
      <c r="AG114" s="190"/>
      <c r="AH114" s="190"/>
      <c r="AI114" s="190"/>
      <c r="AJ114" s="190"/>
      <c r="AK114" s="190"/>
      <c r="AL114" s="190"/>
      <c r="AM114" s="190"/>
      <c r="AN114" s="190"/>
      <c r="AO114" s="190"/>
      <c r="AP114" s="190"/>
      <c r="AQ114" s="190"/>
      <c r="AR114" s="190"/>
      <c r="AS114" s="190"/>
      <c r="AT114" s="190"/>
      <c r="AU114" s="190"/>
      <c r="AV114" s="190"/>
      <c r="AW114" s="190"/>
      <c r="AX114" s="190"/>
      <c r="AY114" s="190"/>
      <c r="AZ114" s="190"/>
      <c r="BA114" s="190"/>
      <c r="BB114" s="190"/>
      <c r="BC114" s="190"/>
      <c r="BD114" s="190"/>
      <c r="BE114" s="190"/>
      <c r="BF114" s="190"/>
      <c r="BG114" s="190"/>
      <c r="BH114" s="190"/>
      <c r="BI114" s="190"/>
      <c r="BJ114" s="190"/>
      <c r="BK114" s="190"/>
      <c r="BL114" s="190"/>
      <c r="BM114" s="190"/>
      <c r="BN114" s="190"/>
      <c r="BO114" s="190"/>
      <c r="BP114" s="190"/>
      <c r="BQ114" s="190"/>
      <c r="BR114" s="190"/>
    </row>
    <row r="115" spans="1:70" x14ac:dyDescent="0.2">
      <c r="A115" s="108"/>
      <c r="B115" s="83"/>
      <c r="C115" s="84"/>
      <c r="D115" s="85"/>
      <c r="E115" s="161"/>
      <c r="F115" s="29"/>
      <c r="J115" s="190"/>
      <c r="K115" s="190"/>
      <c r="L115" s="190"/>
      <c r="M115" s="190"/>
      <c r="N115" s="190"/>
      <c r="O115" s="190"/>
      <c r="P115" s="190"/>
      <c r="Q115" s="190"/>
      <c r="R115" s="190"/>
      <c r="S115" s="190"/>
      <c r="T115" s="190"/>
      <c r="U115" s="190"/>
      <c r="V115" s="190"/>
      <c r="W115" s="190"/>
      <c r="X115" s="190"/>
      <c r="Y115" s="190"/>
      <c r="Z115" s="190"/>
      <c r="AA115" s="190"/>
      <c r="AB115" s="190"/>
      <c r="AC115" s="190"/>
      <c r="AD115" s="190"/>
      <c r="AE115" s="190"/>
      <c r="AF115" s="190"/>
      <c r="AG115" s="190"/>
      <c r="AH115" s="190"/>
      <c r="AI115" s="190"/>
      <c r="AJ115" s="190"/>
      <c r="AK115" s="190"/>
      <c r="AL115" s="190"/>
      <c r="AM115" s="190"/>
      <c r="AN115" s="190"/>
      <c r="AO115" s="190"/>
      <c r="AP115" s="190"/>
      <c r="AQ115" s="190"/>
      <c r="AR115" s="190"/>
      <c r="AS115" s="190"/>
      <c r="AT115" s="190"/>
      <c r="AU115" s="190"/>
      <c r="AV115" s="190"/>
      <c r="AW115" s="190"/>
      <c r="AX115" s="190"/>
      <c r="AY115" s="190"/>
      <c r="AZ115" s="190"/>
      <c r="BA115" s="190"/>
      <c r="BB115" s="190"/>
      <c r="BC115" s="190"/>
      <c r="BD115" s="190"/>
      <c r="BE115" s="190"/>
      <c r="BF115" s="190"/>
      <c r="BG115" s="190"/>
      <c r="BH115" s="190"/>
      <c r="BI115" s="190"/>
      <c r="BJ115" s="190"/>
      <c r="BK115" s="190"/>
      <c r="BL115" s="190"/>
      <c r="BM115" s="190"/>
      <c r="BN115" s="190"/>
      <c r="BO115" s="190"/>
      <c r="BP115" s="190"/>
      <c r="BQ115" s="190"/>
      <c r="BR115" s="190"/>
    </row>
    <row r="116" spans="1:70" x14ac:dyDescent="0.2">
      <c r="A116" s="106"/>
      <c r="B116" s="71"/>
      <c r="C116" s="114"/>
      <c r="D116" s="57"/>
      <c r="E116" s="167"/>
      <c r="F116" s="68"/>
      <c r="G116" s="216"/>
      <c r="H116" s="216"/>
      <c r="I116" s="218"/>
      <c r="J116" s="190"/>
      <c r="K116" s="190"/>
      <c r="L116" s="190"/>
      <c r="M116" s="190"/>
      <c r="N116" s="190"/>
      <c r="O116" s="190"/>
      <c r="P116" s="190"/>
      <c r="Q116" s="190"/>
      <c r="R116" s="190"/>
      <c r="S116" s="190"/>
      <c r="T116" s="190"/>
      <c r="U116" s="190"/>
      <c r="V116" s="190"/>
      <c r="W116" s="190"/>
      <c r="X116" s="190"/>
      <c r="Y116" s="190"/>
      <c r="Z116" s="190"/>
      <c r="AA116" s="190"/>
      <c r="AB116" s="190"/>
      <c r="AC116" s="190"/>
      <c r="AD116" s="190"/>
      <c r="AE116" s="190"/>
      <c r="AF116" s="190"/>
      <c r="AG116" s="190"/>
      <c r="AH116" s="190"/>
      <c r="AI116" s="190"/>
      <c r="AJ116" s="190"/>
      <c r="AK116" s="190"/>
      <c r="AL116" s="190"/>
      <c r="AM116" s="190"/>
      <c r="AN116" s="190"/>
      <c r="AO116" s="190"/>
      <c r="AP116" s="190"/>
      <c r="AQ116" s="190"/>
      <c r="AR116" s="190"/>
      <c r="AS116" s="190"/>
      <c r="AT116" s="190"/>
      <c r="AU116" s="190"/>
      <c r="AV116" s="190"/>
      <c r="AW116" s="190"/>
      <c r="AX116" s="190"/>
      <c r="AY116" s="190"/>
      <c r="AZ116" s="190"/>
      <c r="BA116" s="190"/>
      <c r="BB116" s="190"/>
      <c r="BC116" s="190"/>
      <c r="BD116" s="190"/>
      <c r="BE116" s="190"/>
      <c r="BF116" s="190"/>
      <c r="BG116" s="190"/>
      <c r="BH116" s="190"/>
      <c r="BI116" s="190"/>
      <c r="BJ116" s="190"/>
      <c r="BK116" s="190"/>
      <c r="BL116" s="190"/>
      <c r="BM116" s="190"/>
      <c r="BN116" s="190"/>
      <c r="BO116" s="190"/>
      <c r="BP116" s="190"/>
      <c r="BQ116" s="190"/>
      <c r="BR116" s="190"/>
    </row>
    <row r="117" spans="1:70" x14ac:dyDescent="0.2">
      <c r="C117" s="32"/>
      <c r="E117" s="28"/>
      <c r="F117" s="29"/>
      <c r="G117" s="220"/>
      <c r="H117" s="22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190"/>
      <c r="AF117" s="190"/>
      <c r="AG117" s="190"/>
      <c r="AH117" s="190"/>
      <c r="AI117" s="190"/>
      <c r="AJ117" s="190"/>
      <c r="AK117" s="190"/>
      <c r="AL117" s="190"/>
      <c r="AM117" s="190"/>
      <c r="AN117" s="190"/>
      <c r="AO117" s="190"/>
      <c r="AP117" s="190"/>
      <c r="AQ117" s="190"/>
      <c r="AR117" s="190"/>
      <c r="AS117" s="190"/>
      <c r="AT117" s="190"/>
      <c r="AU117" s="190"/>
      <c r="AV117" s="190"/>
      <c r="AW117" s="190"/>
      <c r="AX117" s="190"/>
      <c r="AY117" s="190"/>
      <c r="AZ117" s="190"/>
      <c r="BA117" s="190"/>
      <c r="BB117" s="190"/>
      <c r="BC117" s="190"/>
      <c r="BD117" s="190"/>
      <c r="BE117" s="190"/>
      <c r="BF117" s="190"/>
      <c r="BG117" s="190"/>
      <c r="BH117" s="190"/>
      <c r="BI117" s="190"/>
      <c r="BJ117" s="190"/>
      <c r="BK117" s="190"/>
      <c r="BL117" s="190"/>
      <c r="BM117" s="190"/>
      <c r="BN117" s="190"/>
      <c r="BO117" s="190"/>
      <c r="BP117" s="190"/>
      <c r="BQ117" s="190"/>
      <c r="BR117" s="190"/>
    </row>
    <row r="118" spans="1:70" ht="13.5" thickBot="1" x14ac:dyDescent="0.25">
      <c r="A118" s="108"/>
      <c r="B118" s="53" t="s">
        <v>6</v>
      </c>
      <c r="E118" s="168" t="s">
        <v>20</v>
      </c>
      <c r="F118" s="115">
        <f>SUM(F24:F116)</f>
        <v>0</v>
      </c>
      <c r="G118" s="221"/>
      <c r="H118" s="221"/>
      <c r="I118" s="219">
        <f>SUM(I24:I116)</f>
        <v>0</v>
      </c>
      <c r="J118" s="190"/>
      <c r="K118" s="190"/>
      <c r="L118" s="190"/>
      <c r="M118" s="190"/>
      <c r="N118" s="190"/>
      <c r="O118" s="190"/>
      <c r="P118" s="190"/>
      <c r="Q118" s="190"/>
      <c r="R118" s="190"/>
      <c r="S118" s="190"/>
      <c r="T118" s="190"/>
      <c r="U118" s="190"/>
      <c r="V118" s="190"/>
      <c r="W118" s="190"/>
      <c r="X118" s="190"/>
      <c r="Y118" s="190"/>
      <c r="Z118" s="190"/>
      <c r="AA118" s="190"/>
      <c r="AB118" s="190"/>
      <c r="AC118" s="190"/>
      <c r="AD118" s="190"/>
      <c r="AE118" s="190"/>
      <c r="AF118" s="190"/>
      <c r="AG118" s="190"/>
      <c r="AH118" s="190"/>
      <c r="AI118" s="190"/>
      <c r="AJ118" s="190"/>
      <c r="AK118" s="190"/>
      <c r="AL118" s="190"/>
      <c r="AM118" s="190"/>
      <c r="AN118" s="190"/>
      <c r="AO118" s="190"/>
      <c r="AP118" s="190"/>
      <c r="AQ118" s="190"/>
      <c r="AR118" s="190"/>
      <c r="AS118" s="190"/>
      <c r="AT118" s="190"/>
      <c r="AU118" s="190"/>
      <c r="AV118" s="190"/>
      <c r="AW118" s="190"/>
      <c r="AX118" s="190"/>
      <c r="AY118" s="190"/>
      <c r="AZ118" s="190"/>
      <c r="BA118" s="190"/>
      <c r="BB118" s="190"/>
      <c r="BC118" s="190"/>
      <c r="BD118" s="190"/>
      <c r="BE118" s="190"/>
      <c r="BF118" s="190"/>
      <c r="BG118" s="190"/>
      <c r="BH118" s="190"/>
      <c r="BI118" s="190"/>
      <c r="BJ118" s="190"/>
      <c r="BK118" s="190"/>
      <c r="BL118" s="190"/>
      <c r="BM118" s="190"/>
      <c r="BN118" s="190"/>
      <c r="BO118" s="190"/>
      <c r="BP118" s="190"/>
      <c r="BQ118" s="190"/>
      <c r="BR118" s="190"/>
    </row>
    <row r="119" spans="1:70" ht="13.5" thickTop="1" x14ac:dyDescent="0.2">
      <c r="B119" s="53"/>
      <c r="E119" s="169"/>
      <c r="F119" s="116"/>
      <c r="J119" s="190"/>
      <c r="K119" s="190"/>
      <c r="L119" s="190"/>
      <c r="M119" s="190"/>
      <c r="N119" s="190"/>
      <c r="O119" s="190"/>
      <c r="P119" s="190"/>
      <c r="Q119" s="190"/>
      <c r="R119" s="190"/>
      <c r="S119" s="190"/>
      <c r="T119" s="190"/>
      <c r="U119" s="190"/>
      <c r="V119" s="190"/>
      <c r="W119" s="190"/>
      <c r="X119" s="190"/>
      <c r="Y119" s="190"/>
      <c r="Z119" s="190"/>
      <c r="AA119" s="190"/>
      <c r="AB119" s="190"/>
      <c r="AC119" s="190"/>
      <c r="AD119" s="190"/>
      <c r="AE119" s="190"/>
      <c r="AF119" s="190"/>
      <c r="AG119" s="190"/>
      <c r="AH119" s="190"/>
      <c r="AI119" s="190"/>
      <c r="AJ119" s="190"/>
      <c r="AK119" s="190"/>
      <c r="AL119" s="190"/>
      <c r="AM119" s="190"/>
      <c r="AN119" s="190"/>
      <c r="AO119" s="190"/>
      <c r="AP119" s="190"/>
      <c r="AQ119" s="190"/>
      <c r="AR119" s="190"/>
      <c r="AS119" s="190"/>
      <c r="AT119" s="190"/>
      <c r="AU119" s="190"/>
      <c r="AV119" s="190"/>
      <c r="AW119" s="190"/>
      <c r="AX119" s="190"/>
      <c r="AY119" s="190"/>
      <c r="AZ119" s="190"/>
      <c r="BA119" s="190"/>
      <c r="BB119" s="190"/>
      <c r="BC119" s="190"/>
      <c r="BD119" s="190"/>
      <c r="BE119" s="190"/>
      <c r="BF119" s="190"/>
      <c r="BG119" s="190"/>
      <c r="BH119" s="190"/>
      <c r="BI119" s="190"/>
      <c r="BJ119" s="190"/>
      <c r="BK119" s="190"/>
      <c r="BL119" s="190"/>
      <c r="BM119" s="190"/>
      <c r="BN119" s="190"/>
      <c r="BO119" s="190"/>
      <c r="BP119" s="190"/>
      <c r="BQ119" s="190"/>
      <c r="BR119" s="190"/>
    </row>
    <row r="120" spans="1:70" x14ac:dyDescent="0.2">
      <c r="A120" s="117" t="s">
        <v>9</v>
      </c>
      <c r="B120" s="310" t="s">
        <v>19</v>
      </c>
      <c r="C120" s="310"/>
      <c r="D120" s="310"/>
      <c r="E120" s="170"/>
      <c r="F120" s="118"/>
      <c r="J120" s="190"/>
      <c r="K120" s="190"/>
      <c r="L120" s="190"/>
      <c r="M120" s="190"/>
      <c r="N120" s="190"/>
      <c r="O120" s="190"/>
      <c r="P120" s="190"/>
      <c r="Q120" s="190"/>
      <c r="R120" s="190"/>
      <c r="S120" s="190"/>
      <c r="T120" s="190"/>
      <c r="U120" s="190"/>
      <c r="V120" s="190"/>
      <c r="W120" s="190"/>
      <c r="X120" s="190"/>
      <c r="Y120" s="190"/>
      <c r="Z120" s="190"/>
      <c r="AA120" s="190"/>
      <c r="AB120" s="190"/>
      <c r="AC120" s="190"/>
      <c r="AD120" s="190"/>
      <c r="AE120" s="190"/>
      <c r="AF120" s="190"/>
      <c r="AG120" s="190"/>
      <c r="AH120" s="190"/>
      <c r="AI120" s="190"/>
      <c r="AJ120" s="190"/>
      <c r="AK120" s="190"/>
      <c r="AL120" s="190"/>
      <c r="AM120" s="190"/>
      <c r="AN120" s="190"/>
      <c r="AO120" s="190"/>
      <c r="AP120" s="190"/>
      <c r="AQ120" s="190"/>
      <c r="AR120" s="190"/>
      <c r="AS120" s="190"/>
      <c r="AT120" s="190"/>
      <c r="AU120" s="190"/>
      <c r="AV120" s="190"/>
      <c r="AW120" s="190"/>
      <c r="AX120" s="190"/>
      <c r="AY120" s="190"/>
      <c r="AZ120" s="190"/>
      <c r="BA120" s="190"/>
      <c r="BB120" s="190"/>
      <c r="BC120" s="190"/>
      <c r="BD120" s="190"/>
      <c r="BE120" s="190"/>
      <c r="BF120" s="190"/>
      <c r="BG120" s="190"/>
      <c r="BH120" s="190"/>
      <c r="BI120" s="190"/>
      <c r="BJ120" s="190"/>
      <c r="BK120" s="190"/>
      <c r="BL120" s="190"/>
      <c r="BM120" s="190"/>
      <c r="BN120" s="190"/>
      <c r="BO120" s="190"/>
      <c r="BP120" s="190"/>
      <c r="BQ120" s="190"/>
      <c r="BR120" s="190"/>
    </row>
    <row r="121" spans="1:70" x14ac:dyDescent="0.2">
      <c r="B121" s="119"/>
      <c r="C121" s="111"/>
      <c r="D121" s="111"/>
      <c r="E121" s="171"/>
      <c r="F121" s="111"/>
      <c r="J121" s="190"/>
      <c r="K121" s="190"/>
      <c r="L121" s="190"/>
      <c r="M121" s="190"/>
      <c r="N121" s="190"/>
      <c r="O121" s="190"/>
      <c r="P121" s="190"/>
      <c r="Q121" s="190"/>
      <c r="R121" s="190"/>
      <c r="S121" s="190"/>
      <c r="T121" s="190"/>
      <c r="U121" s="190"/>
      <c r="V121" s="190"/>
      <c r="W121" s="190"/>
      <c r="X121" s="190"/>
      <c r="Y121" s="190"/>
      <c r="Z121" s="190"/>
      <c r="AA121" s="190"/>
      <c r="AB121" s="190"/>
      <c r="AC121" s="190"/>
      <c r="AD121" s="190"/>
      <c r="AE121" s="190"/>
      <c r="AF121" s="190"/>
      <c r="AG121" s="190"/>
      <c r="AH121" s="190"/>
      <c r="AI121" s="190"/>
      <c r="AJ121" s="190"/>
      <c r="AK121" s="190"/>
      <c r="AL121" s="190"/>
      <c r="AM121" s="190"/>
      <c r="AN121" s="190"/>
      <c r="AO121" s="190"/>
      <c r="AP121" s="190"/>
      <c r="AQ121" s="190"/>
      <c r="AR121" s="190"/>
      <c r="AS121" s="190"/>
      <c r="AT121" s="190"/>
      <c r="AU121" s="190"/>
      <c r="AV121" s="190"/>
      <c r="AW121" s="190"/>
      <c r="AX121" s="190"/>
      <c r="AY121" s="190"/>
      <c r="AZ121" s="190"/>
      <c r="BA121" s="190"/>
      <c r="BB121" s="190"/>
      <c r="BC121" s="190"/>
      <c r="BD121" s="190"/>
      <c r="BE121" s="190"/>
      <c r="BF121" s="190"/>
      <c r="BG121" s="190"/>
      <c r="BH121" s="190"/>
      <c r="BI121" s="190"/>
      <c r="BJ121" s="190"/>
      <c r="BK121" s="190"/>
      <c r="BL121" s="190"/>
      <c r="BM121" s="190"/>
      <c r="BN121" s="190"/>
      <c r="BO121" s="190"/>
      <c r="BP121" s="190"/>
      <c r="BQ121" s="190"/>
      <c r="BR121" s="190"/>
    </row>
    <row r="122" spans="1:70" s="59" customFormat="1" ht="25.5" x14ac:dyDescent="0.2">
      <c r="A122" s="239">
        <v>1</v>
      </c>
      <c r="B122" s="240" t="s">
        <v>101</v>
      </c>
      <c r="C122" s="241" t="s">
        <v>31</v>
      </c>
      <c r="D122" s="242">
        <v>980.85</v>
      </c>
      <c r="E122" s="243"/>
      <c r="F122" s="244">
        <f>E122*D122</f>
        <v>0</v>
      </c>
      <c r="G122" s="216">
        <v>-214.56</v>
      </c>
      <c r="H122" s="216">
        <f>D122+G122</f>
        <v>766.29</v>
      </c>
      <c r="I122" s="217">
        <f>E122*H122</f>
        <v>0</v>
      </c>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c r="AT122" s="190"/>
      <c r="AU122" s="190"/>
      <c r="AV122" s="190"/>
      <c r="AW122" s="190"/>
      <c r="AX122" s="190"/>
      <c r="AY122" s="190"/>
      <c r="AZ122" s="190"/>
      <c r="BA122" s="190"/>
      <c r="BB122" s="190"/>
      <c r="BC122" s="190"/>
      <c r="BD122" s="190"/>
      <c r="BE122" s="190"/>
      <c r="BF122" s="190"/>
      <c r="BG122" s="190"/>
      <c r="BH122" s="190"/>
      <c r="BI122" s="190"/>
      <c r="BJ122" s="190"/>
      <c r="BK122" s="190"/>
      <c r="BL122" s="190"/>
      <c r="BM122" s="190"/>
      <c r="BN122" s="190"/>
      <c r="BO122" s="190"/>
      <c r="BP122" s="190"/>
      <c r="BQ122" s="190"/>
      <c r="BR122" s="190"/>
    </row>
    <row r="123" spans="1:70" x14ac:dyDescent="0.2">
      <c r="B123" s="120"/>
      <c r="C123" s="111"/>
      <c r="D123" s="111"/>
      <c r="E123" s="171"/>
      <c r="F123" s="111"/>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c r="AT123" s="190"/>
      <c r="AU123" s="190"/>
      <c r="AV123" s="190"/>
      <c r="AW123" s="190"/>
      <c r="AX123" s="190"/>
      <c r="AY123" s="190"/>
      <c r="AZ123" s="190"/>
      <c r="BA123" s="190"/>
      <c r="BB123" s="190"/>
      <c r="BC123" s="190"/>
      <c r="BD123" s="190"/>
      <c r="BE123" s="190"/>
      <c r="BF123" s="190"/>
      <c r="BG123" s="190"/>
      <c r="BH123" s="190"/>
      <c r="BI123" s="190"/>
      <c r="BJ123" s="190"/>
      <c r="BK123" s="190"/>
      <c r="BL123" s="190"/>
      <c r="BM123" s="190"/>
      <c r="BN123" s="190"/>
      <c r="BO123" s="190"/>
      <c r="BP123" s="190"/>
      <c r="BQ123" s="190"/>
      <c r="BR123" s="190"/>
    </row>
    <row r="124" spans="1:70" s="59" customFormat="1" ht="38.25" x14ac:dyDescent="0.2">
      <c r="A124" s="106">
        <v>2</v>
      </c>
      <c r="B124" s="121" t="s">
        <v>102</v>
      </c>
      <c r="C124" s="112" t="s">
        <v>33</v>
      </c>
      <c r="D124" s="113">
        <v>46</v>
      </c>
      <c r="E124" s="166"/>
      <c r="F124" s="82">
        <f>E124*D124</f>
        <v>0</v>
      </c>
      <c r="G124" s="216"/>
      <c r="H124" s="216">
        <f>D124+G124</f>
        <v>46</v>
      </c>
      <c r="I124" s="217">
        <f>E124*H124</f>
        <v>0</v>
      </c>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c r="BI124" s="190"/>
      <c r="BJ124" s="190"/>
      <c r="BK124" s="190"/>
      <c r="BL124" s="190"/>
      <c r="BM124" s="190"/>
      <c r="BN124" s="190"/>
      <c r="BO124" s="190"/>
      <c r="BP124" s="190"/>
      <c r="BQ124" s="190"/>
      <c r="BR124" s="190"/>
    </row>
    <row r="125" spans="1:70" x14ac:dyDescent="0.2">
      <c r="B125" s="89"/>
      <c r="C125" s="111"/>
      <c r="D125" s="111"/>
      <c r="E125" s="172"/>
      <c r="F125" s="111"/>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row>
    <row r="126" spans="1:70" ht="51" x14ac:dyDescent="0.2">
      <c r="A126" s="106">
        <v>3</v>
      </c>
      <c r="B126" s="55" t="s">
        <v>34</v>
      </c>
      <c r="C126" s="62"/>
      <c r="D126" s="63">
        <v>666.88199999999995</v>
      </c>
      <c r="E126" s="156"/>
      <c r="F126" s="64"/>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row>
    <row r="127" spans="1:70" x14ac:dyDescent="0.2">
      <c r="B127" s="65" t="s">
        <v>35</v>
      </c>
      <c r="C127" s="66" t="s">
        <v>36</v>
      </c>
      <c r="D127" s="67">
        <v>433.47329999999999</v>
      </c>
      <c r="E127" s="157"/>
      <c r="F127" s="68">
        <f>+D127*E127</f>
        <v>0</v>
      </c>
      <c r="G127" s="216"/>
      <c r="H127" s="216">
        <f>D127+G127</f>
        <v>433.47329999999999</v>
      </c>
      <c r="I127" s="217">
        <f>E127*H127</f>
        <v>0</v>
      </c>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190"/>
      <c r="AU127" s="190"/>
      <c r="AV127" s="190"/>
      <c r="AW127" s="190"/>
      <c r="AX127" s="190"/>
      <c r="AY127" s="190"/>
      <c r="AZ127" s="190"/>
      <c r="BA127" s="190"/>
      <c r="BB127" s="190"/>
      <c r="BC127" s="190"/>
      <c r="BD127" s="190"/>
      <c r="BE127" s="190"/>
      <c r="BF127" s="190"/>
      <c r="BG127" s="190"/>
      <c r="BH127" s="190"/>
      <c r="BI127" s="190"/>
      <c r="BJ127" s="190"/>
      <c r="BK127" s="190"/>
      <c r="BL127" s="190"/>
      <c r="BM127" s="190"/>
      <c r="BN127" s="190"/>
      <c r="BO127" s="190"/>
      <c r="BP127" s="190"/>
      <c r="BQ127" s="190"/>
      <c r="BR127" s="190"/>
    </row>
    <row r="128" spans="1:70" x14ac:dyDescent="0.2">
      <c r="B128" s="65" t="s">
        <v>37</v>
      </c>
      <c r="C128" s="66" t="s">
        <v>36</v>
      </c>
      <c r="D128" s="67">
        <v>66.688199999999995</v>
      </c>
      <c r="E128" s="157"/>
      <c r="F128" s="68">
        <f>+D128*E128</f>
        <v>0</v>
      </c>
      <c r="G128" s="216"/>
      <c r="H128" s="216">
        <f>D128+G128</f>
        <v>66.688199999999995</v>
      </c>
      <c r="I128" s="217">
        <f>E128*H128</f>
        <v>0</v>
      </c>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row>
    <row r="129" spans="1:70" x14ac:dyDescent="0.2">
      <c r="B129" s="65" t="s">
        <v>38</v>
      </c>
      <c r="C129" s="66" t="s">
        <v>36</v>
      </c>
      <c r="D129" s="67">
        <v>166.72049999999999</v>
      </c>
      <c r="E129" s="157"/>
      <c r="F129" s="68">
        <f>+D129*E129</f>
        <v>0</v>
      </c>
      <c r="G129" s="216"/>
      <c r="H129" s="216">
        <f>D129+G129</f>
        <v>166.72049999999999</v>
      </c>
      <c r="I129" s="217">
        <f>E129*H129</f>
        <v>0</v>
      </c>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row>
    <row r="130" spans="1:70" ht="51" x14ac:dyDescent="0.2">
      <c r="A130" s="54" t="s">
        <v>39</v>
      </c>
      <c r="B130" s="55" t="s">
        <v>40</v>
      </c>
      <c r="C130" s="66" t="s">
        <v>36</v>
      </c>
      <c r="D130" s="67">
        <v>389.0145</v>
      </c>
      <c r="E130" s="157"/>
      <c r="F130" s="68">
        <f>+D130*E130</f>
        <v>0</v>
      </c>
      <c r="G130" s="216"/>
      <c r="H130" s="216">
        <f>D130+G130</f>
        <v>389.0145</v>
      </c>
      <c r="I130" s="217">
        <f>E130*H130</f>
        <v>0</v>
      </c>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row>
    <row r="131" spans="1:70" x14ac:dyDescent="0.2">
      <c r="B131" s="122"/>
      <c r="C131" s="62"/>
      <c r="D131" s="63"/>
      <c r="E131" s="156"/>
      <c r="F131" s="64"/>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row>
    <row r="132" spans="1:70" ht="38.25" x14ac:dyDescent="0.2">
      <c r="A132" s="54" t="s">
        <v>41</v>
      </c>
      <c r="B132" s="69" t="s">
        <v>45</v>
      </c>
      <c r="C132" s="66" t="s">
        <v>36</v>
      </c>
      <c r="D132" s="67">
        <v>55.573500000000003</v>
      </c>
      <c r="E132" s="157"/>
      <c r="F132" s="68">
        <f>+D132*E132</f>
        <v>0</v>
      </c>
      <c r="G132" s="216"/>
      <c r="H132" s="216">
        <f>D132+G132</f>
        <v>55.573500000000003</v>
      </c>
      <c r="I132" s="217">
        <f>E132*H132</f>
        <v>0</v>
      </c>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row>
    <row r="133" spans="1:70" x14ac:dyDescent="0.2">
      <c r="B133" s="69"/>
      <c r="C133" s="66"/>
      <c r="D133" s="67"/>
      <c r="E133" s="157"/>
      <c r="F133" s="123"/>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row>
    <row r="134" spans="1:70" ht="89.25" x14ac:dyDescent="0.2">
      <c r="A134" s="54" t="s">
        <v>44</v>
      </c>
      <c r="B134" s="55" t="s">
        <v>103</v>
      </c>
      <c r="C134" s="56" t="s">
        <v>43</v>
      </c>
      <c r="D134" s="67">
        <v>20</v>
      </c>
      <c r="E134" s="157"/>
      <c r="F134" s="68">
        <f>+D134*E134</f>
        <v>0</v>
      </c>
      <c r="G134" s="216"/>
      <c r="H134" s="216">
        <f>D134+G134</f>
        <v>20</v>
      </c>
      <c r="I134" s="217">
        <f>E134*H134</f>
        <v>0</v>
      </c>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c r="BI134" s="190"/>
      <c r="BJ134" s="190"/>
      <c r="BK134" s="190"/>
      <c r="BL134" s="190"/>
      <c r="BM134" s="190"/>
      <c r="BN134" s="190"/>
      <c r="BO134" s="190"/>
      <c r="BP134" s="190"/>
      <c r="BQ134" s="190"/>
      <c r="BR134" s="190"/>
    </row>
    <row r="135" spans="1:70" x14ac:dyDescent="0.2">
      <c r="B135" s="69"/>
      <c r="C135" s="66"/>
      <c r="D135" s="67"/>
      <c r="E135" s="165"/>
      <c r="F135" s="111"/>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90"/>
      <c r="AR135" s="190"/>
      <c r="AS135" s="190"/>
      <c r="AT135" s="190"/>
      <c r="AU135" s="190"/>
      <c r="AV135" s="190"/>
      <c r="AW135" s="190"/>
      <c r="AX135" s="190"/>
      <c r="AY135" s="190"/>
      <c r="AZ135" s="190"/>
      <c r="BA135" s="190"/>
      <c r="BB135" s="190"/>
      <c r="BC135" s="190"/>
      <c r="BD135" s="190"/>
      <c r="BE135" s="190"/>
      <c r="BF135" s="190"/>
      <c r="BG135" s="190"/>
      <c r="BH135" s="190"/>
      <c r="BI135" s="190"/>
      <c r="BJ135" s="190"/>
      <c r="BK135" s="190"/>
      <c r="BL135" s="190"/>
      <c r="BM135" s="190"/>
      <c r="BN135" s="190"/>
      <c r="BO135" s="190"/>
      <c r="BP135" s="190"/>
      <c r="BQ135" s="190"/>
      <c r="BR135" s="190"/>
    </row>
    <row r="136" spans="1:70" s="59" customFormat="1" ht="25.5" x14ac:dyDescent="0.2">
      <c r="A136" s="54" t="s">
        <v>46</v>
      </c>
      <c r="B136" s="71" t="s">
        <v>47</v>
      </c>
      <c r="C136" s="56" t="s">
        <v>48</v>
      </c>
      <c r="D136" s="57">
        <v>306.70400000000001</v>
      </c>
      <c r="E136" s="154"/>
      <c r="F136" s="58">
        <f>+D136*E136</f>
        <v>0</v>
      </c>
      <c r="G136" s="216"/>
      <c r="H136" s="216">
        <f>D136+G136</f>
        <v>306.70400000000001</v>
      </c>
      <c r="I136" s="217">
        <f>E136*H136</f>
        <v>0</v>
      </c>
      <c r="J136" s="190"/>
      <c r="K136" s="190"/>
      <c r="L136" s="190"/>
      <c r="M136" s="190"/>
      <c r="N136" s="190"/>
      <c r="O136" s="190"/>
      <c r="P136" s="190"/>
      <c r="Q136" s="190"/>
      <c r="R136" s="190"/>
      <c r="S136" s="190"/>
      <c r="T136" s="190"/>
      <c r="U136" s="190"/>
      <c r="V136" s="190"/>
      <c r="W136" s="190"/>
      <c r="X136" s="190"/>
      <c r="Y136" s="190"/>
      <c r="Z136" s="190"/>
      <c r="AA136" s="190"/>
      <c r="AB136" s="190"/>
      <c r="AC136" s="190"/>
      <c r="AD136" s="190"/>
      <c r="AE136" s="190"/>
      <c r="AF136" s="190"/>
      <c r="AG136" s="190"/>
      <c r="AH136" s="190"/>
      <c r="AI136" s="190"/>
      <c r="AJ136" s="190"/>
      <c r="AK136" s="190"/>
      <c r="AL136" s="190"/>
      <c r="AM136" s="190"/>
      <c r="AN136" s="190"/>
      <c r="AO136" s="190"/>
      <c r="AP136" s="190"/>
      <c r="AQ136" s="190"/>
      <c r="AR136" s="190"/>
      <c r="AS136" s="190"/>
      <c r="AT136" s="190"/>
      <c r="AU136" s="190"/>
      <c r="AV136" s="190"/>
      <c r="AW136" s="190"/>
      <c r="AX136" s="190"/>
      <c r="AY136" s="190"/>
      <c r="AZ136" s="190"/>
      <c r="BA136" s="190"/>
      <c r="BB136" s="190"/>
      <c r="BC136" s="190"/>
      <c r="BD136" s="190"/>
      <c r="BE136" s="190"/>
      <c r="BF136" s="190"/>
      <c r="BG136" s="190"/>
      <c r="BH136" s="190"/>
      <c r="BI136" s="190"/>
      <c r="BJ136" s="190"/>
      <c r="BK136" s="190"/>
      <c r="BL136" s="190"/>
      <c r="BM136" s="190"/>
      <c r="BN136" s="190"/>
      <c r="BO136" s="190"/>
      <c r="BP136" s="190"/>
      <c r="BQ136" s="190"/>
      <c r="BR136" s="190"/>
    </row>
    <row r="137" spans="1:70" x14ac:dyDescent="0.2">
      <c r="B137" s="72"/>
      <c r="C137" s="73"/>
      <c r="D137" s="74"/>
      <c r="E137" s="158"/>
      <c r="F137" s="74"/>
      <c r="J137" s="190"/>
      <c r="K137" s="190"/>
      <c r="L137" s="190"/>
      <c r="M137" s="190"/>
      <c r="N137" s="190"/>
      <c r="O137" s="190"/>
      <c r="P137" s="190"/>
      <c r="Q137" s="190"/>
      <c r="R137" s="190"/>
      <c r="S137" s="190"/>
      <c r="T137" s="190"/>
      <c r="U137" s="190"/>
      <c r="V137" s="190"/>
      <c r="W137" s="190"/>
      <c r="X137" s="190"/>
      <c r="Y137" s="190"/>
      <c r="Z137" s="190"/>
      <c r="AA137" s="190"/>
      <c r="AB137" s="190"/>
      <c r="AC137" s="190"/>
      <c r="AD137" s="190"/>
      <c r="AE137" s="190"/>
      <c r="AF137" s="190"/>
      <c r="AG137" s="190"/>
      <c r="AH137" s="190"/>
      <c r="AI137" s="190"/>
      <c r="AJ137" s="190"/>
      <c r="AK137" s="190"/>
      <c r="AL137" s="190"/>
      <c r="AM137" s="190"/>
      <c r="AN137" s="190"/>
      <c r="AO137" s="190"/>
      <c r="AP137" s="190"/>
      <c r="AQ137" s="190"/>
      <c r="AR137" s="190"/>
      <c r="AS137" s="190"/>
      <c r="AT137" s="190"/>
      <c r="AU137" s="190"/>
      <c r="AV137" s="190"/>
      <c r="AW137" s="190"/>
      <c r="AX137" s="190"/>
      <c r="AY137" s="190"/>
      <c r="AZ137" s="190"/>
      <c r="BA137" s="190"/>
      <c r="BB137" s="190"/>
      <c r="BC137" s="190"/>
      <c r="BD137" s="190"/>
      <c r="BE137" s="190"/>
      <c r="BF137" s="190"/>
      <c r="BG137" s="190"/>
      <c r="BH137" s="190"/>
      <c r="BI137" s="190"/>
      <c r="BJ137" s="190"/>
      <c r="BK137" s="190"/>
      <c r="BL137" s="190"/>
      <c r="BM137" s="190"/>
      <c r="BN137" s="190"/>
      <c r="BO137" s="190"/>
      <c r="BP137" s="190"/>
      <c r="BQ137" s="190"/>
      <c r="BR137" s="190"/>
    </row>
    <row r="138" spans="1:70" s="59" customFormat="1" ht="38.25" x14ac:dyDescent="0.2">
      <c r="A138" s="54" t="s">
        <v>49</v>
      </c>
      <c r="B138" s="75" t="s">
        <v>50</v>
      </c>
      <c r="C138" s="76" t="s">
        <v>48</v>
      </c>
      <c r="D138" s="77">
        <v>1519.0650000000003</v>
      </c>
      <c r="E138" s="159"/>
      <c r="F138" s="78">
        <f>E138*D138</f>
        <v>0</v>
      </c>
      <c r="G138" s="216"/>
      <c r="H138" s="216">
        <f>D138+G138</f>
        <v>1519.0650000000003</v>
      </c>
      <c r="I138" s="217">
        <f>E138*H138</f>
        <v>0</v>
      </c>
      <c r="J138" s="190"/>
      <c r="K138" s="190"/>
      <c r="L138" s="190"/>
      <c r="M138" s="190"/>
      <c r="N138" s="190"/>
      <c r="O138" s="190"/>
      <c r="P138" s="190"/>
      <c r="Q138" s="190"/>
      <c r="R138" s="190"/>
      <c r="S138" s="190"/>
      <c r="T138" s="190"/>
      <c r="U138" s="190"/>
      <c r="V138" s="190"/>
      <c r="W138" s="190"/>
      <c r="X138" s="190"/>
      <c r="Y138" s="190"/>
      <c r="Z138" s="190"/>
      <c r="AA138" s="190"/>
      <c r="AB138" s="190"/>
      <c r="AC138" s="190"/>
      <c r="AD138" s="190"/>
      <c r="AE138" s="190"/>
      <c r="AF138" s="190"/>
      <c r="AG138" s="190"/>
      <c r="AH138" s="190"/>
      <c r="AI138" s="190"/>
      <c r="AJ138" s="190"/>
      <c r="AK138" s="190"/>
      <c r="AL138" s="190"/>
      <c r="AM138" s="190"/>
      <c r="AN138" s="190"/>
      <c r="AO138" s="190"/>
      <c r="AP138" s="190"/>
      <c r="AQ138" s="190"/>
      <c r="AR138" s="190"/>
      <c r="AS138" s="190"/>
      <c r="AT138" s="190"/>
      <c r="AU138" s="190"/>
      <c r="AV138" s="190"/>
      <c r="AW138" s="190"/>
      <c r="AX138" s="190"/>
      <c r="AY138" s="190"/>
      <c r="AZ138" s="190"/>
      <c r="BA138" s="190"/>
      <c r="BB138" s="190"/>
      <c r="BC138" s="190"/>
      <c r="BD138" s="190"/>
      <c r="BE138" s="190"/>
      <c r="BF138" s="190"/>
      <c r="BG138" s="190"/>
      <c r="BH138" s="190"/>
      <c r="BI138" s="190"/>
      <c r="BJ138" s="190"/>
      <c r="BK138" s="190"/>
      <c r="BL138" s="190"/>
      <c r="BM138" s="190"/>
      <c r="BN138" s="190"/>
      <c r="BO138" s="190"/>
      <c r="BP138" s="190"/>
      <c r="BQ138" s="190"/>
      <c r="BR138" s="190"/>
    </row>
    <row r="139" spans="1:70" x14ac:dyDescent="0.2">
      <c r="B139" s="83"/>
      <c r="C139" s="84"/>
      <c r="D139" s="85"/>
      <c r="E139" s="161"/>
      <c r="F139" s="29"/>
      <c r="H139" s="202"/>
      <c r="J139" s="190"/>
      <c r="K139" s="190"/>
      <c r="L139" s="190"/>
      <c r="M139" s="190"/>
      <c r="N139" s="190"/>
      <c r="O139" s="190"/>
      <c r="P139" s="190"/>
      <c r="Q139" s="190"/>
      <c r="R139" s="190"/>
      <c r="S139" s="190"/>
      <c r="T139" s="190"/>
      <c r="U139" s="190"/>
      <c r="V139" s="190"/>
      <c r="W139" s="190"/>
      <c r="X139" s="190"/>
      <c r="Y139" s="190"/>
      <c r="Z139" s="190"/>
      <c r="AA139" s="190"/>
      <c r="AB139" s="190"/>
      <c r="AC139" s="190"/>
      <c r="AD139" s="190"/>
      <c r="AE139" s="190"/>
      <c r="AF139" s="190"/>
      <c r="AG139" s="190"/>
      <c r="AH139" s="190"/>
      <c r="AI139" s="190"/>
      <c r="AJ139" s="190"/>
      <c r="AK139" s="190"/>
      <c r="AL139" s="190"/>
      <c r="AM139" s="190"/>
      <c r="AN139" s="190"/>
      <c r="AO139" s="190"/>
      <c r="AP139" s="190"/>
      <c r="AQ139" s="190"/>
      <c r="AR139" s="190"/>
      <c r="AS139" s="190"/>
      <c r="AT139" s="190"/>
      <c r="AU139" s="190"/>
      <c r="AV139" s="190"/>
      <c r="AW139" s="190"/>
      <c r="AX139" s="190"/>
      <c r="AY139" s="190"/>
      <c r="AZ139" s="190"/>
      <c r="BA139" s="190"/>
      <c r="BB139" s="190"/>
      <c r="BC139" s="190"/>
      <c r="BD139" s="190"/>
      <c r="BE139" s="190"/>
      <c r="BF139" s="190"/>
      <c r="BG139" s="190"/>
      <c r="BH139" s="190"/>
      <c r="BI139" s="190"/>
      <c r="BJ139" s="190"/>
      <c r="BK139" s="190"/>
      <c r="BL139" s="190"/>
      <c r="BM139" s="190"/>
      <c r="BN139" s="190"/>
      <c r="BO139" s="190"/>
      <c r="BP139" s="190"/>
      <c r="BQ139" s="190"/>
      <c r="BR139" s="190"/>
    </row>
    <row r="140" spans="1:70" s="59" customFormat="1" ht="51" x14ac:dyDescent="0.2">
      <c r="A140" s="54" t="s">
        <v>51</v>
      </c>
      <c r="B140" s="79" t="s">
        <v>104</v>
      </c>
      <c r="C140" s="80" t="s">
        <v>55</v>
      </c>
      <c r="D140" s="81">
        <v>339.31700000000001</v>
      </c>
      <c r="E140" s="160"/>
      <c r="F140" s="82">
        <f>E140*D140</f>
        <v>0</v>
      </c>
      <c r="G140" s="216"/>
      <c r="H140" s="216">
        <f>D140+G140</f>
        <v>339.31700000000001</v>
      </c>
      <c r="I140" s="217">
        <f>E140*H140</f>
        <v>0</v>
      </c>
      <c r="J140" s="190"/>
      <c r="K140" s="190"/>
      <c r="L140" s="190"/>
      <c r="M140" s="190"/>
      <c r="N140" s="190"/>
      <c r="O140" s="190"/>
      <c r="P140" s="190"/>
      <c r="Q140" s="190"/>
      <c r="R140" s="190"/>
      <c r="S140" s="190"/>
      <c r="T140" s="190"/>
      <c r="U140" s="190"/>
      <c r="V140" s="190"/>
      <c r="W140" s="190"/>
      <c r="X140" s="190"/>
      <c r="Y140" s="190"/>
      <c r="Z140" s="190"/>
      <c r="AA140" s="190"/>
      <c r="AB140" s="190"/>
      <c r="AC140" s="190"/>
      <c r="AD140" s="190"/>
      <c r="AE140" s="190"/>
      <c r="AF140" s="190"/>
      <c r="AG140" s="190"/>
      <c r="AH140" s="190"/>
      <c r="AI140" s="190"/>
      <c r="AJ140" s="190"/>
      <c r="AK140" s="190"/>
      <c r="AL140" s="190"/>
      <c r="AM140" s="190"/>
      <c r="AN140" s="190"/>
      <c r="AO140" s="190"/>
      <c r="AP140" s="190"/>
      <c r="AQ140" s="190"/>
      <c r="AR140" s="190"/>
      <c r="AS140" s="190"/>
      <c r="AT140" s="190"/>
      <c r="AU140" s="190"/>
      <c r="AV140" s="190"/>
      <c r="AW140" s="190"/>
      <c r="AX140" s="190"/>
      <c r="AY140" s="190"/>
      <c r="AZ140" s="190"/>
      <c r="BA140" s="190"/>
      <c r="BB140" s="190"/>
      <c r="BC140" s="190"/>
      <c r="BD140" s="190"/>
      <c r="BE140" s="190"/>
      <c r="BF140" s="190"/>
      <c r="BG140" s="190"/>
      <c r="BH140" s="190"/>
      <c r="BI140" s="190"/>
      <c r="BJ140" s="190"/>
      <c r="BK140" s="190"/>
      <c r="BL140" s="190"/>
      <c r="BM140" s="190"/>
      <c r="BN140" s="190"/>
      <c r="BO140" s="190"/>
      <c r="BP140" s="190"/>
      <c r="BQ140" s="190"/>
      <c r="BR140" s="190"/>
    </row>
    <row r="141" spans="1:70" x14ac:dyDescent="0.2">
      <c r="B141" s="86"/>
      <c r="C141" s="87"/>
      <c r="D141" s="88"/>
      <c r="E141" s="162"/>
      <c r="F141" s="89"/>
      <c r="H141" s="202"/>
      <c r="J141" s="190"/>
      <c r="K141" s="190"/>
      <c r="L141" s="190"/>
      <c r="M141" s="190"/>
      <c r="N141" s="190"/>
      <c r="O141" s="190"/>
      <c r="P141" s="190"/>
      <c r="Q141" s="190"/>
      <c r="R141" s="190"/>
      <c r="S141" s="190"/>
      <c r="T141" s="190"/>
      <c r="U141" s="190"/>
      <c r="V141" s="190"/>
      <c r="W141" s="190"/>
      <c r="X141" s="190"/>
      <c r="Y141" s="190"/>
      <c r="Z141" s="190"/>
      <c r="AA141" s="190"/>
      <c r="AB141" s="190"/>
      <c r="AC141" s="190"/>
      <c r="AD141" s="190"/>
      <c r="AE141" s="190"/>
      <c r="AF141" s="190"/>
      <c r="AG141" s="190"/>
      <c r="AH141" s="190"/>
      <c r="AI141" s="190"/>
      <c r="AJ141" s="190"/>
      <c r="AK141" s="190"/>
      <c r="AL141" s="190"/>
      <c r="AM141" s="190"/>
      <c r="AN141" s="190"/>
      <c r="AO141" s="190"/>
      <c r="AP141" s="190"/>
      <c r="AQ141" s="190"/>
      <c r="AR141" s="190"/>
      <c r="AS141" s="190"/>
      <c r="AT141" s="190"/>
      <c r="AU141" s="190"/>
      <c r="AV141" s="190"/>
      <c r="AW141" s="190"/>
      <c r="AX141" s="190"/>
      <c r="AY141" s="190"/>
      <c r="AZ141" s="190"/>
      <c r="BA141" s="190"/>
      <c r="BB141" s="190"/>
      <c r="BC141" s="190"/>
      <c r="BD141" s="190"/>
      <c r="BE141" s="190"/>
      <c r="BF141" s="190"/>
      <c r="BG141" s="190"/>
      <c r="BH141" s="190"/>
      <c r="BI141" s="190"/>
      <c r="BJ141" s="190"/>
      <c r="BK141" s="190"/>
      <c r="BL141" s="190"/>
      <c r="BM141" s="190"/>
      <c r="BN141" s="190"/>
      <c r="BO141" s="190"/>
      <c r="BP141" s="190"/>
      <c r="BQ141" s="190"/>
      <c r="BR141" s="190"/>
    </row>
    <row r="142" spans="1:70" s="59" customFormat="1" ht="38.25" x14ac:dyDescent="0.2">
      <c r="A142" s="54" t="s">
        <v>53</v>
      </c>
      <c r="B142" s="79" t="s">
        <v>105</v>
      </c>
      <c r="C142" s="80" t="s">
        <v>36</v>
      </c>
      <c r="D142" s="81">
        <v>6.226</v>
      </c>
      <c r="E142" s="160"/>
      <c r="F142" s="82">
        <f>E142*D142</f>
        <v>0</v>
      </c>
      <c r="G142" s="216"/>
      <c r="H142" s="216">
        <f>D142+G142</f>
        <v>6.226</v>
      </c>
      <c r="I142" s="217">
        <f>E142*H142</f>
        <v>0</v>
      </c>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row>
    <row r="143" spans="1:70" x14ac:dyDescent="0.2">
      <c r="B143" s="72"/>
      <c r="C143" s="73"/>
      <c r="D143" s="74"/>
      <c r="E143" s="158"/>
      <c r="F143" s="74"/>
      <c r="J143" s="190"/>
      <c r="K143" s="190"/>
      <c r="L143" s="190"/>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c r="AT143" s="190"/>
      <c r="AU143" s="190"/>
      <c r="AV143" s="190"/>
      <c r="AW143" s="190"/>
      <c r="AX143" s="190"/>
      <c r="AY143" s="190"/>
      <c r="AZ143" s="190"/>
      <c r="BA143" s="190"/>
      <c r="BB143" s="190"/>
      <c r="BC143" s="190"/>
      <c r="BD143" s="190"/>
      <c r="BE143" s="190"/>
      <c r="BF143" s="190"/>
      <c r="BG143" s="190"/>
      <c r="BH143" s="190"/>
      <c r="BI143" s="190"/>
      <c r="BJ143" s="190"/>
      <c r="BK143" s="190"/>
      <c r="BL143" s="190"/>
      <c r="BM143" s="190"/>
      <c r="BN143" s="190"/>
      <c r="BO143" s="190"/>
      <c r="BP143" s="190"/>
      <c r="BQ143" s="190"/>
      <c r="BR143" s="190"/>
    </row>
    <row r="144" spans="1:70" ht="25.5" x14ac:dyDescent="0.2">
      <c r="A144" s="251" t="s">
        <v>56</v>
      </c>
      <c r="B144" s="252" t="s">
        <v>59</v>
      </c>
      <c r="C144" s="253"/>
      <c r="D144" s="254"/>
      <c r="E144" s="255"/>
      <c r="F144" s="256"/>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row>
    <row r="145" spans="1:70" s="59" customFormat="1" x14ac:dyDescent="0.2">
      <c r="A145" s="31"/>
      <c r="B145" s="91" t="s">
        <v>97</v>
      </c>
      <c r="C145" s="92" t="s">
        <v>31</v>
      </c>
      <c r="D145" s="93">
        <v>6.58</v>
      </c>
      <c r="E145" s="163"/>
      <c r="F145" s="58">
        <f t="shared" ref="F145:F154" si="3">+D145*E145</f>
        <v>0</v>
      </c>
      <c r="G145" s="216"/>
      <c r="H145" s="216">
        <f t="shared" ref="H145:H154" si="4">D145+G145</f>
        <v>6.58</v>
      </c>
      <c r="I145" s="217">
        <f t="shared" ref="I145:I154" si="5">E145*H145</f>
        <v>0</v>
      </c>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row>
    <row r="146" spans="1:70" s="59" customFormat="1" x14ac:dyDescent="0.2">
      <c r="A146" s="31"/>
      <c r="B146" s="91" t="s">
        <v>106</v>
      </c>
      <c r="C146" s="92" t="s">
        <v>31</v>
      </c>
      <c r="D146" s="93">
        <v>8.84</v>
      </c>
      <c r="E146" s="163"/>
      <c r="F146" s="58">
        <f t="shared" si="3"/>
        <v>0</v>
      </c>
      <c r="G146" s="216"/>
      <c r="H146" s="216">
        <f t="shared" si="4"/>
        <v>8.84</v>
      </c>
      <c r="I146" s="217">
        <f t="shared" si="5"/>
        <v>0</v>
      </c>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row>
    <row r="147" spans="1:70" s="59" customFormat="1" x14ac:dyDescent="0.2">
      <c r="A147" s="31"/>
      <c r="B147" s="91" t="s">
        <v>60</v>
      </c>
      <c r="C147" s="92" t="s">
        <v>31</v>
      </c>
      <c r="D147" s="93">
        <v>10.039999999999999</v>
      </c>
      <c r="E147" s="163"/>
      <c r="F147" s="58">
        <f t="shared" si="3"/>
        <v>0</v>
      </c>
      <c r="G147" s="216"/>
      <c r="H147" s="216">
        <f t="shared" si="4"/>
        <v>10.039999999999999</v>
      </c>
      <c r="I147" s="217">
        <f t="shared" si="5"/>
        <v>0</v>
      </c>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row>
    <row r="148" spans="1:70" s="59" customFormat="1" x14ac:dyDescent="0.2">
      <c r="A148" s="31"/>
      <c r="B148" s="91" t="s">
        <v>107</v>
      </c>
      <c r="C148" s="92" t="s">
        <v>31</v>
      </c>
      <c r="D148" s="93">
        <v>2.0300000000000002</v>
      </c>
      <c r="E148" s="163"/>
      <c r="F148" s="58">
        <f t="shared" si="3"/>
        <v>0</v>
      </c>
      <c r="G148" s="216"/>
      <c r="H148" s="216">
        <f t="shared" si="4"/>
        <v>2.0300000000000002</v>
      </c>
      <c r="I148" s="217">
        <f t="shared" si="5"/>
        <v>0</v>
      </c>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row>
    <row r="149" spans="1:70" s="59" customFormat="1" x14ac:dyDescent="0.2">
      <c r="A149" s="250"/>
      <c r="B149" s="245" t="s">
        <v>61</v>
      </c>
      <c r="C149" s="246" t="s">
        <v>31</v>
      </c>
      <c r="D149" s="247">
        <v>199.92</v>
      </c>
      <c r="E149" s="163"/>
      <c r="F149" s="249">
        <f t="shared" si="3"/>
        <v>0</v>
      </c>
      <c r="G149" s="216">
        <v>69.5</v>
      </c>
      <c r="H149" s="216">
        <f t="shared" si="4"/>
        <v>269.41999999999996</v>
      </c>
      <c r="I149" s="217">
        <f t="shared" si="5"/>
        <v>0</v>
      </c>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row>
    <row r="150" spans="1:70" s="59" customFormat="1" x14ac:dyDescent="0.2">
      <c r="A150" s="250"/>
      <c r="B150" s="245" t="s">
        <v>62</v>
      </c>
      <c r="C150" s="246" t="s">
        <v>31</v>
      </c>
      <c r="D150" s="247">
        <v>131.65</v>
      </c>
      <c r="E150" s="163"/>
      <c r="F150" s="249">
        <f t="shared" si="3"/>
        <v>0</v>
      </c>
      <c r="G150" s="216">
        <v>132.76</v>
      </c>
      <c r="H150" s="216">
        <f t="shared" si="4"/>
        <v>264.40999999999997</v>
      </c>
      <c r="I150" s="217">
        <f t="shared" si="5"/>
        <v>0</v>
      </c>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row>
    <row r="151" spans="1:70" s="59" customFormat="1" x14ac:dyDescent="0.2">
      <c r="A151" s="31"/>
      <c r="B151" s="91" t="s">
        <v>108</v>
      </c>
      <c r="C151" s="92" t="s">
        <v>31</v>
      </c>
      <c r="D151" s="93">
        <v>35.950000000000003</v>
      </c>
      <c r="E151" s="163"/>
      <c r="F151" s="58">
        <f t="shared" si="3"/>
        <v>0</v>
      </c>
      <c r="G151" s="216"/>
      <c r="H151" s="216">
        <f t="shared" si="4"/>
        <v>35.950000000000003</v>
      </c>
      <c r="I151" s="217">
        <f t="shared" si="5"/>
        <v>0</v>
      </c>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row>
    <row r="152" spans="1:70" s="59" customFormat="1" x14ac:dyDescent="0.2">
      <c r="A152" s="31"/>
      <c r="B152" s="91" t="s">
        <v>109</v>
      </c>
      <c r="C152" s="92" t="s">
        <v>31</v>
      </c>
      <c r="D152" s="93">
        <v>99.76</v>
      </c>
      <c r="E152" s="163"/>
      <c r="F152" s="58">
        <f t="shared" si="3"/>
        <v>0</v>
      </c>
      <c r="G152" s="216"/>
      <c r="H152" s="216">
        <f t="shared" si="4"/>
        <v>99.76</v>
      </c>
      <c r="I152" s="217">
        <f t="shared" si="5"/>
        <v>0</v>
      </c>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row>
    <row r="153" spans="1:70" s="59" customFormat="1" x14ac:dyDescent="0.2">
      <c r="A153" s="31"/>
      <c r="B153" s="91" t="s">
        <v>110</v>
      </c>
      <c r="C153" s="92" t="s">
        <v>31</v>
      </c>
      <c r="D153" s="93">
        <v>39.43</v>
      </c>
      <c r="E153" s="163"/>
      <c r="F153" s="58">
        <f t="shared" si="3"/>
        <v>0</v>
      </c>
      <c r="G153" s="216"/>
      <c r="H153" s="216">
        <f t="shared" si="4"/>
        <v>39.43</v>
      </c>
      <c r="I153" s="217">
        <f t="shared" si="5"/>
        <v>0</v>
      </c>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row>
    <row r="154" spans="1:70" s="59" customFormat="1" x14ac:dyDescent="0.2">
      <c r="A154" s="31"/>
      <c r="B154" s="91" t="s">
        <v>111</v>
      </c>
      <c r="C154" s="92" t="s">
        <v>31</v>
      </c>
      <c r="D154" s="93">
        <v>30.78</v>
      </c>
      <c r="E154" s="163"/>
      <c r="F154" s="58">
        <f t="shared" si="3"/>
        <v>0</v>
      </c>
      <c r="G154" s="216"/>
      <c r="H154" s="216">
        <f t="shared" si="4"/>
        <v>30.78</v>
      </c>
      <c r="I154" s="217">
        <f t="shared" si="5"/>
        <v>0</v>
      </c>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row>
    <row r="155" spans="1:70" x14ac:dyDescent="0.2">
      <c r="B155" s="72"/>
      <c r="C155" s="73"/>
      <c r="D155" s="74"/>
      <c r="E155" s="158"/>
      <c r="F155" s="74"/>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row>
    <row r="156" spans="1:70" s="59" customFormat="1" ht="38.25" x14ac:dyDescent="0.2">
      <c r="A156" s="251" t="s">
        <v>58</v>
      </c>
      <c r="B156" s="252" t="s">
        <v>112</v>
      </c>
      <c r="C156" s="253"/>
      <c r="D156" s="254"/>
      <c r="E156" s="255"/>
      <c r="F156" s="256"/>
      <c r="G156" s="198"/>
      <c r="H156" s="198"/>
      <c r="I156" s="199"/>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row>
    <row r="157" spans="1:70" s="59" customFormat="1" x14ac:dyDescent="0.2">
      <c r="A157" s="250"/>
      <c r="B157" s="245" t="s">
        <v>113</v>
      </c>
      <c r="C157" s="246" t="s">
        <v>31</v>
      </c>
      <c r="D157" s="247">
        <v>9.66</v>
      </c>
      <c r="E157" s="248"/>
      <c r="F157" s="249">
        <f>+D157*E157</f>
        <v>0</v>
      </c>
      <c r="G157" s="216">
        <v>-9.66</v>
      </c>
      <c r="H157" s="216">
        <f>D157+G157</f>
        <v>0</v>
      </c>
      <c r="I157" s="217">
        <f>E157*H157</f>
        <v>0</v>
      </c>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row>
    <row r="158" spans="1:70" s="59" customFormat="1" x14ac:dyDescent="0.2">
      <c r="A158" s="250"/>
      <c r="B158" s="245" t="s">
        <v>114</v>
      </c>
      <c r="C158" s="246" t="s">
        <v>31</v>
      </c>
      <c r="D158" s="247">
        <v>186.18</v>
      </c>
      <c r="E158" s="248"/>
      <c r="F158" s="249">
        <f>+D158*E158</f>
        <v>0</v>
      </c>
      <c r="G158" s="216">
        <v>-186.18</v>
      </c>
      <c r="H158" s="216">
        <f>D158+G158</f>
        <v>0</v>
      </c>
      <c r="I158" s="217">
        <f>E158*H158</f>
        <v>0</v>
      </c>
      <c r="J158" s="190"/>
      <c r="K158" s="190"/>
      <c r="L158" s="190"/>
      <c r="M158" s="190"/>
      <c r="N158" s="190"/>
      <c r="O158" s="190"/>
      <c r="P158" s="190"/>
      <c r="Q158" s="190"/>
      <c r="R158" s="190"/>
      <c r="S158" s="190"/>
      <c r="T158" s="190"/>
      <c r="U158" s="190"/>
      <c r="V158" s="190"/>
      <c r="W158" s="190"/>
      <c r="X158" s="190"/>
      <c r="Y158" s="190"/>
      <c r="Z158" s="190"/>
      <c r="AA158" s="190"/>
      <c r="AB158" s="190"/>
      <c r="AC158" s="190"/>
      <c r="AD158" s="190"/>
      <c r="AE158" s="190"/>
      <c r="AF158" s="190"/>
      <c r="AG158" s="190"/>
      <c r="AH158" s="190"/>
      <c r="AI158" s="190"/>
      <c r="AJ158" s="190"/>
      <c r="AK158" s="190"/>
      <c r="AL158" s="190"/>
      <c r="AM158" s="190"/>
      <c r="AN158" s="190"/>
      <c r="AO158" s="190"/>
      <c r="AP158" s="190"/>
      <c r="AQ158" s="190"/>
      <c r="AR158" s="190"/>
      <c r="AS158" s="190"/>
      <c r="AT158" s="190"/>
      <c r="AU158" s="190"/>
      <c r="AV158" s="190"/>
      <c r="AW158" s="190"/>
      <c r="AX158" s="190"/>
      <c r="AY158" s="190"/>
      <c r="AZ158" s="190"/>
      <c r="BA158" s="190"/>
      <c r="BB158" s="190"/>
      <c r="BC158" s="190"/>
      <c r="BD158" s="190"/>
      <c r="BE158" s="190"/>
      <c r="BF158" s="190"/>
      <c r="BG158" s="190"/>
      <c r="BH158" s="190"/>
      <c r="BI158" s="190"/>
      <c r="BJ158" s="190"/>
      <c r="BK158" s="190"/>
      <c r="BL158" s="190"/>
      <c r="BM158" s="190"/>
      <c r="BN158" s="190"/>
      <c r="BO158" s="190"/>
      <c r="BP158" s="190"/>
      <c r="BQ158" s="190"/>
      <c r="BR158" s="190"/>
    </row>
    <row r="159" spans="1:70" x14ac:dyDescent="0.2">
      <c r="B159" s="72"/>
      <c r="C159" s="73"/>
      <c r="D159" s="74"/>
      <c r="E159" s="158"/>
      <c r="F159" s="74"/>
      <c r="J159" s="190"/>
      <c r="K159" s="190"/>
      <c r="L159" s="190"/>
      <c r="M159" s="190"/>
      <c r="N159" s="190"/>
      <c r="O159" s="190"/>
      <c r="P159" s="190"/>
      <c r="Q159" s="190"/>
      <c r="R159" s="190"/>
      <c r="S159" s="190"/>
      <c r="T159" s="190"/>
      <c r="U159" s="190"/>
      <c r="V159" s="190"/>
      <c r="W159" s="190"/>
      <c r="X159" s="190"/>
      <c r="Y159" s="190"/>
      <c r="Z159" s="190"/>
      <c r="AA159" s="190"/>
      <c r="AB159" s="190"/>
      <c r="AC159" s="190"/>
      <c r="AD159" s="190"/>
      <c r="AE159" s="190"/>
      <c r="AF159" s="190"/>
      <c r="AG159" s="190"/>
      <c r="AH159" s="190"/>
      <c r="AI159" s="190"/>
      <c r="AJ159" s="190"/>
      <c r="AK159" s="190"/>
      <c r="AL159" s="190"/>
      <c r="AM159" s="190"/>
      <c r="AN159" s="190"/>
      <c r="AO159" s="190"/>
      <c r="AP159" s="190"/>
      <c r="AQ159" s="190"/>
      <c r="AR159" s="190"/>
      <c r="AS159" s="190"/>
      <c r="AT159" s="190"/>
      <c r="AU159" s="190"/>
      <c r="AV159" s="190"/>
      <c r="AW159" s="190"/>
      <c r="AX159" s="190"/>
      <c r="AY159" s="190"/>
      <c r="AZ159" s="190"/>
      <c r="BA159" s="190"/>
      <c r="BB159" s="190"/>
      <c r="BC159" s="190"/>
      <c r="BD159" s="190"/>
      <c r="BE159" s="190"/>
      <c r="BF159" s="190"/>
      <c r="BG159" s="190"/>
      <c r="BH159" s="190"/>
      <c r="BI159" s="190"/>
      <c r="BJ159" s="190"/>
      <c r="BK159" s="190"/>
      <c r="BL159" s="190"/>
      <c r="BM159" s="190"/>
      <c r="BN159" s="190"/>
      <c r="BO159" s="190"/>
      <c r="BP159" s="190"/>
      <c r="BQ159" s="190"/>
      <c r="BR159" s="190"/>
    </row>
    <row r="160" spans="1:70" s="59" customFormat="1" ht="25.5" x14ac:dyDescent="0.2">
      <c r="A160" s="251" t="s">
        <v>63</v>
      </c>
      <c r="B160" s="257" t="s">
        <v>115</v>
      </c>
      <c r="C160" s="246"/>
      <c r="D160" s="247"/>
      <c r="E160" s="258"/>
      <c r="F160" s="259"/>
      <c r="G160" s="216"/>
      <c r="H160" s="222"/>
      <c r="I160" s="218"/>
      <c r="J160" s="190"/>
      <c r="K160" s="190"/>
      <c r="L160" s="190"/>
      <c r="M160" s="190"/>
      <c r="N160" s="190"/>
      <c r="O160" s="190"/>
      <c r="P160" s="190"/>
      <c r="Q160" s="190"/>
      <c r="R160" s="190"/>
      <c r="S160" s="190"/>
      <c r="T160" s="190"/>
      <c r="U160" s="190"/>
      <c r="V160" s="190"/>
      <c r="W160" s="190"/>
      <c r="X160" s="190"/>
      <c r="Y160" s="190"/>
      <c r="Z160" s="190"/>
      <c r="AA160" s="190"/>
      <c r="AB160" s="190"/>
      <c r="AC160" s="190"/>
      <c r="AD160" s="190"/>
      <c r="AE160" s="190"/>
      <c r="AF160" s="190"/>
      <c r="AG160" s="190"/>
      <c r="AH160" s="190"/>
      <c r="AI160" s="190"/>
      <c r="AJ160" s="190"/>
      <c r="AK160" s="190"/>
      <c r="AL160" s="190"/>
      <c r="AM160" s="190"/>
      <c r="AN160" s="190"/>
      <c r="AO160" s="190"/>
      <c r="AP160" s="190"/>
      <c r="AQ160" s="190"/>
      <c r="AR160" s="190"/>
      <c r="AS160" s="190"/>
      <c r="AT160" s="190"/>
      <c r="AU160" s="190"/>
      <c r="AV160" s="190"/>
      <c r="AW160" s="190"/>
      <c r="AX160" s="190"/>
      <c r="AY160" s="190"/>
      <c r="AZ160" s="190"/>
      <c r="BA160" s="190"/>
      <c r="BB160" s="190"/>
      <c r="BC160" s="190"/>
      <c r="BD160" s="190"/>
      <c r="BE160" s="190"/>
      <c r="BF160" s="190"/>
      <c r="BG160" s="190"/>
      <c r="BH160" s="190"/>
      <c r="BI160" s="190"/>
      <c r="BJ160" s="190"/>
      <c r="BK160" s="190"/>
      <c r="BL160" s="190"/>
      <c r="BM160" s="190"/>
      <c r="BN160" s="190"/>
      <c r="BO160" s="190"/>
      <c r="BP160" s="190"/>
      <c r="BQ160" s="190"/>
      <c r="BR160" s="190"/>
    </row>
    <row r="161" spans="1:70" s="59" customFormat="1" x14ac:dyDescent="0.2">
      <c r="A161" s="250"/>
      <c r="B161" s="245" t="s">
        <v>116</v>
      </c>
      <c r="C161" s="246" t="s">
        <v>33</v>
      </c>
      <c r="D161" s="247">
        <v>2</v>
      </c>
      <c r="E161" s="248"/>
      <c r="F161" s="249">
        <f>+D161*E161</f>
        <v>0</v>
      </c>
      <c r="G161" s="216">
        <v>-2</v>
      </c>
      <c r="H161" s="216">
        <f>D161+G161</f>
        <v>0</v>
      </c>
      <c r="I161" s="217">
        <f>E161*H161</f>
        <v>0</v>
      </c>
      <c r="J161" s="190"/>
      <c r="K161" s="190"/>
      <c r="L161" s="190"/>
      <c r="M161" s="190"/>
      <c r="N161" s="190"/>
      <c r="O161" s="190"/>
      <c r="P161" s="190"/>
      <c r="Q161" s="190"/>
      <c r="R161" s="190"/>
      <c r="S161" s="190"/>
      <c r="T161" s="190"/>
      <c r="U161" s="190"/>
      <c r="V161" s="190"/>
      <c r="W161" s="190"/>
      <c r="X161" s="190"/>
      <c r="Y161" s="190"/>
      <c r="Z161" s="190"/>
      <c r="AA161" s="190"/>
      <c r="AB161" s="190"/>
      <c r="AC161" s="190"/>
      <c r="AD161" s="190"/>
      <c r="AE161" s="190"/>
      <c r="AF161" s="190"/>
      <c r="AG161" s="190"/>
      <c r="AH161" s="190"/>
      <c r="AI161" s="190"/>
      <c r="AJ161" s="190"/>
      <c r="AK161" s="190"/>
      <c r="AL161" s="190"/>
      <c r="AM161" s="190"/>
      <c r="AN161" s="190"/>
      <c r="AO161" s="190"/>
      <c r="AP161" s="190"/>
      <c r="AQ161" s="190"/>
      <c r="AR161" s="190"/>
      <c r="AS161" s="190"/>
      <c r="AT161" s="190"/>
      <c r="AU161" s="190"/>
      <c r="AV161" s="190"/>
      <c r="AW161" s="190"/>
      <c r="AX161" s="190"/>
      <c r="AY161" s="190"/>
      <c r="AZ161" s="190"/>
      <c r="BA161" s="190"/>
      <c r="BB161" s="190"/>
      <c r="BC161" s="190"/>
      <c r="BD161" s="190"/>
      <c r="BE161" s="190"/>
      <c r="BF161" s="190"/>
      <c r="BG161" s="190"/>
      <c r="BH161" s="190"/>
      <c r="BI161" s="190"/>
      <c r="BJ161" s="190"/>
      <c r="BK161" s="190"/>
      <c r="BL161" s="190"/>
      <c r="BM161" s="190"/>
      <c r="BN161" s="190"/>
      <c r="BO161" s="190"/>
      <c r="BP161" s="190"/>
      <c r="BQ161" s="190"/>
      <c r="BR161" s="190"/>
    </row>
    <row r="162" spans="1:70" s="59" customFormat="1" x14ac:dyDescent="0.2">
      <c r="A162" s="250"/>
      <c r="B162" s="245" t="s">
        <v>117</v>
      </c>
      <c r="C162" s="246" t="s">
        <v>33</v>
      </c>
      <c r="D162" s="247">
        <v>2</v>
      </c>
      <c r="E162" s="248"/>
      <c r="F162" s="249">
        <f>+D162*E162</f>
        <v>0</v>
      </c>
      <c r="G162" s="216">
        <v>-2</v>
      </c>
      <c r="H162" s="216">
        <f>D162+G162</f>
        <v>0</v>
      </c>
      <c r="I162" s="217">
        <f>E162*H162</f>
        <v>0</v>
      </c>
      <c r="J162" s="190"/>
      <c r="K162" s="190"/>
      <c r="L162" s="190"/>
      <c r="M162" s="190"/>
      <c r="N162" s="190"/>
      <c r="O162" s="190"/>
      <c r="P162" s="190"/>
      <c r="Q162" s="190"/>
      <c r="R162" s="190"/>
      <c r="S162" s="190"/>
      <c r="T162" s="190"/>
      <c r="U162" s="190"/>
      <c r="V162" s="190"/>
      <c r="W162" s="190"/>
      <c r="X162" s="190"/>
      <c r="Y162" s="190"/>
      <c r="Z162" s="190"/>
      <c r="AA162" s="190"/>
      <c r="AB162" s="190"/>
      <c r="AC162" s="190"/>
      <c r="AD162" s="190"/>
      <c r="AE162" s="190"/>
      <c r="AF162" s="190"/>
      <c r="AG162" s="190"/>
      <c r="AH162" s="190"/>
      <c r="AI162" s="190"/>
      <c r="AJ162" s="190"/>
      <c r="AK162" s="190"/>
      <c r="AL162" s="190"/>
      <c r="AM162" s="190"/>
      <c r="AN162" s="190"/>
      <c r="AO162" s="190"/>
      <c r="AP162" s="190"/>
      <c r="AQ162" s="190"/>
      <c r="AR162" s="190"/>
      <c r="AS162" s="190"/>
      <c r="AT162" s="190"/>
      <c r="AU162" s="190"/>
      <c r="AV162" s="190"/>
      <c r="AW162" s="190"/>
      <c r="AX162" s="190"/>
      <c r="AY162" s="190"/>
      <c r="AZ162" s="190"/>
      <c r="BA162" s="190"/>
      <c r="BB162" s="190"/>
      <c r="BC162" s="190"/>
      <c r="BD162" s="190"/>
      <c r="BE162" s="190"/>
      <c r="BF162" s="190"/>
      <c r="BG162" s="190"/>
      <c r="BH162" s="190"/>
      <c r="BI162" s="190"/>
      <c r="BJ162" s="190"/>
      <c r="BK162" s="190"/>
      <c r="BL162" s="190"/>
      <c r="BM162" s="190"/>
      <c r="BN162" s="190"/>
      <c r="BO162" s="190"/>
      <c r="BP162" s="190"/>
      <c r="BQ162" s="190"/>
      <c r="BR162" s="190"/>
    </row>
    <row r="163" spans="1:70" s="59" customFormat="1" x14ac:dyDescent="0.2">
      <c r="A163" s="250"/>
      <c r="B163" s="245" t="s">
        <v>118</v>
      </c>
      <c r="C163" s="246" t="s">
        <v>33</v>
      </c>
      <c r="D163" s="247">
        <v>16</v>
      </c>
      <c r="E163" s="248"/>
      <c r="F163" s="249">
        <f>+D163*E163</f>
        <v>0</v>
      </c>
      <c r="G163" s="216">
        <v>-16</v>
      </c>
      <c r="H163" s="216">
        <f>D163+G163</f>
        <v>0</v>
      </c>
      <c r="I163" s="217">
        <f>E163*H163</f>
        <v>0</v>
      </c>
      <c r="J163" s="190"/>
      <c r="K163" s="190"/>
      <c r="L163" s="190"/>
      <c r="M163" s="190"/>
      <c r="N163" s="190"/>
      <c r="O163" s="190"/>
      <c r="P163" s="190"/>
      <c r="Q163" s="190"/>
      <c r="R163" s="190"/>
      <c r="S163" s="190"/>
      <c r="T163" s="190"/>
      <c r="U163" s="190"/>
      <c r="V163" s="190"/>
      <c r="W163" s="190"/>
      <c r="X163" s="190"/>
      <c r="Y163" s="190"/>
      <c r="Z163" s="190"/>
      <c r="AA163" s="190"/>
      <c r="AB163" s="190"/>
      <c r="AC163" s="190"/>
      <c r="AD163" s="190"/>
      <c r="AE163" s="190"/>
      <c r="AF163" s="190"/>
      <c r="AG163" s="190"/>
      <c r="AH163" s="190"/>
      <c r="AI163" s="190"/>
      <c r="AJ163" s="190"/>
      <c r="AK163" s="190"/>
      <c r="AL163" s="190"/>
      <c r="AM163" s="190"/>
      <c r="AN163" s="190"/>
      <c r="AO163" s="190"/>
      <c r="AP163" s="190"/>
      <c r="AQ163" s="190"/>
      <c r="AR163" s="190"/>
      <c r="AS163" s="190"/>
      <c r="AT163" s="190"/>
      <c r="AU163" s="190"/>
      <c r="AV163" s="190"/>
      <c r="AW163" s="190"/>
      <c r="AX163" s="190"/>
      <c r="AY163" s="190"/>
      <c r="AZ163" s="190"/>
      <c r="BA163" s="190"/>
      <c r="BB163" s="190"/>
      <c r="BC163" s="190"/>
      <c r="BD163" s="190"/>
      <c r="BE163" s="190"/>
      <c r="BF163" s="190"/>
      <c r="BG163" s="190"/>
      <c r="BH163" s="190"/>
      <c r="BI163" s="190"/>
      <c r="BJ163" s="190"/>
      <c r="BK163" s="190"/>
      <c r="BL163" s="190"/>
      <c r="BM163" s="190"/>
      <c r="BN163" s="190"/>
      <c r="BO163" s="190"/>
      <c r="BP163" s="190"/>
      <c r="BQ163" s="190"/>
      <c r="BR163" s="190"/>
    </row>
    <row r="164" spans="1:70" s="59" customFormat="1" x14ac:dyDescent="0.2">
      <c r="A164" s="250"/>
      <c r="B164" s="245" t="s">
        <v>119</v>
      </c>
      <c r="C164" s="246" t="s">
        <v>33</v>
      </c>
      <c r="D164" s="247">
        <v>10</v>
      </c>
      <c r="E164" s="248"/>
      <c r="F164" s="249">
        <f>+D164*E164</f>
        <v>0</v>
      </c>
      <c r="G164" s="216">
        <v>-10</v>
      </c>
      <c r="H164" s="216">
        <f>D164+G164</f>
        <v>0</v>
      </c>
      <c r="I164" s="217">
        <f>E164*H164</f>
        <v>0</v>
      </c>
      <c r="J164" s="190"/>
      <c r="K164" s="190"/>
      <c r="L164" s="190"/>
      <c r="M164" s="190"/>
      <c r="N164" s="190"/>
      <c r="O164" s="190"/>
      <c r="P164" s="190"/>
      <c r="Q164" s="190"/>
      <c r="R164" s="190"/>
      <c r="S164" s="190"/>
      <c r="T164" s="190"/>
      <c r="U164" s="190"/>
      <c r="V164" s="190"/>
      <c r="W164" s="190"/>
      <c r="X164" s="190"/>
      <c r="Y164" s="190"/>
      <c r="Z164" s="190"/>
      <c r="AA164" s="190"/>
      <c r="AB164" s="190"/>
      <c r="AC164" s="190"/>
      <c r="AD164" s="190"/>
      <c r="AE164" s="190"/>
      <c r="AF164" s="190"/>
      <c r="AG164" s="190"/>
      <c r="AH164" s="190"/>
      <c r="AI164" s="190"/>
      <c r="AJ164" s="190"/>
      <c r="AK164" s="190"/>
      <c r="AL164" s="190"/>
      <c r="AM164" s="190"/>
      <c r="AN164" s="190"/>
      <c r="AO164" s="190"/>
      <c r="AP164" s="190"/>
      <c r="AQ164" s="190"/>
      <c r="AR164" s="190"/>
      <c r="AS164" s="190"/>
      <c r="AT164" s="190"/>
      <c r="AU164" s="190"/>
      <c r="AV164" s="190"/>
      <c r="AW164" s="190"/>
      <c r="AX164" s="190"/>
      <c r="AY164" s="190"/>
      <c r="AZ164" s="190"/>
      <c r="BA164" s="190"/>
      <c r="BB164" s="190"/>
      <c r="BC164" s="190"/>
      <c r="BD164" s="190"/>
      <c r="BE164" s="190"/>
      <c r="BF164" s="190"/>
      <c r="BG164" s="190"/>
      <c r="BH164" s="190"/>
      <c r="BI164" s="190"/>
      <c r="BJ164" s="190"/>
      <c r="BK164" s="190"/>
      <c r="BL164" s="190"/>
      <c r="BM164" s="190"/>
      <c r="BN164" s="190"/>
      <c r="BO164" s="190"/>
      <c r="BP164" s="190"/>
      <c r="BQ164" s="190"/>
      <c r="BR164" s="190"/>
    </row>
    <row r="165" spans="1:70" s="59" customFormat="1" x14ac:dyDescent="0.2">
      <c r="A165" s="250"/>
      <c r="B165" s="245" t="s">
        <v>120</v>
      </c>
      <c r="C165" s="246" t="s">
        <v>33</v>
      </c>
      <c r="D165" s="247">
        <v>39</v>
      </c>
      <c r="E165" s="248"/>
      <c r="F165" s="249">
        <f>+D165*E165</f>
        <v>0</v>
      </c>
      <c r="G165" s="216">
        <v>-39</v>
      </c>
      <c r="H165" s="216">
        <f>D165+G165</f>
        <v>0</v>
      </c>
      <c r="I165" s="217">
        <f>E165*H165</f>
        <v>0</v>
      </c>
      <c r="J165" s="190"/>
      <c r="K165" s="190"/>
      <c r="L165" s="190"/>
      <c r="M165" s="190"/>
      <c r="N165" s="190"/>
      <c r="O165" s="190"/>
      <c r="P165" s="190"/>
      <c r="Q165" s="190"/>
      <c r="R165" s="190"/>
      <c r="S165" s="190"/>
      <c r="T165" s="190"/>
      <c r="U165" s="190"/>
      <c r="V165" s="190"/>
      <c r="W165" s="190"/>
      <c r="X165" s="190"/>
      <c r="Y165" s="190"/>
      <c r="Z165" s="190"/>
      <c r="AA165" s="190"/>
      <c r="AB165" s="190"/>
      <c r="AC165" s="190"/>
      <c r="AD165" s="190"/>
      <c r="AE165" s="190"/>
      <c r="AF165" s="190"/>
      <c r="AG165" s="190"/>
      <c r="AH165" s="190"/>
      <c r="AI165" s="190"/>
      <c r="AJ165" s="190"/>
      <c r="AK165" s="190"/>
      <c r="AL165" s="190"/>
      <c r="AM165" s="190"/>
      <c r="AN165" s="190"/>
      <c r="AO165" s="190"/>
      <c r="AP165" s="190"/>
      <c r="AQ165" s="190"/>
      <c r="AR165" s="190"/>
      <c r="AS165" s="190"/>
      <c r="AT165" s="190"/>
      <c r="AU165" s="190"/>
      <c r="AV165" s="190"/>
      <c r="AW165" s="190"/>
      <c r="AX165" s="190"/>
      <c r="AY165" s="190"/>
      <c r="AZ165" s="190"/>
      <c r="BA165" s="190"/>
      <c r="BB165" s="190"/>
      <c r="BC165" s="190"/>
      <c r="BD165" s="190"/>
      <c r="BE165" s="190"/>
      <c r="BF165" s="190"/>
      <c r="BG165" s="190"/>
      <c r="BH165" s="190"/>
      <c r="BI165" s="190"/>
      <c r="BJ165" s="190"/>
      <c r="BK165" s="190"/>
      <c r="BL165" s="190"/>
      <c r="BM165" s="190"/>
      <c r="BN165" s="190"/>
      <c r="BO165" s="190"/>
      <c r="BP165" s="190"/>
      <c r="BQ165" s="190"/>
      <c r="BR165" s="190"/>
    </row>
    <row r="166" spans="1:70" x14ac:dyDescent="0.2">
      <c r="B166" s="124"/>
      <c r="C166" s="84"/>
      <c r="D166" s="85"/>
      <c r="E166" s="161"/>
      <c r="F166" s="29"/>
      <c r="J166" s="190"/>
      <c r="K166" s="190"/>
      <c r="L166" s="190"/>
      <c r="M166" s="190"/>
      <c r="N166" s="190"/>
      <c r="O166" s="190"/>
      <c r="P166" s="190"/>
      <c r="Q166" s="190"/>
      <c r="R166" s="190"/>
      <c r="S166" s="190"/>
      <c r="T166" s="190"/>
      <c r="U166" s="190"/>
      <c r="V166" s="190"/>
      <c r="W166" s="190"/>
      <c r="X166" s="190"/>
      <c r="Y166" s="190"/>
      <c r="Z166" s="190"/>
      <c r="AA166" s="190"/>
      <c r="AB166" s="190"/>
      <c r="AC166" s="190"/>
      <c r="AD166" s="190"/>
      <c r="AE166" s="190"/>
      <c r="AF166" s="190"/>
      <c r="AG166" s="190"/>
      <c r="AH166" s="190"/>
      <c r="AI166" s="190"/>
      <c r="AJ166" s="190"/>
      <c r="AK166" s="190"/>
      <c r="AL166" s="190"/>
      <c r="AM166" s="190"/>
      <c r="AN166" s="190"/>
      <c r="AO166" s="190"/>
      <c r="AP166" s="190"/>
      <c r="AQ166" s="190"/>
      <c r="AR166" s="190"/>
      <c r="AS166" s="190"/>
      <c r="AT166" s="190"/>
      <c r="AU166" s="190"/>
      <c r="AV166" s="190"/>
      <c r="AW166" s="190"/>
      <c r="AX166" s="190"/>
      <c r="AY166" s="190"/>
      <c r="AZ166" s="190"/>
      <c r="BA166" s="190"/>
      <c r="BB166" s="190"/>
      <c r="BC166" s="190"/>
      <c r="BD166" s="190"/>
      <c r="BE166" s="190"/>
      <c r="BF166" s="190"/>
      <c r="BG166" s="190"/>
      <c r="BH166" s="190"/>
      <c r="BI166" s="190"/>
      <c r="BJ166" s="190"/>
      <c r="BK166" s="190"/>
      <c r="BL166" s="190"/>
      <c r="BM166" s="190"/>
      <c r="BN166" s="190"/>
      <c r="BO166" s="190"/>
      <c r="BP166" s="190"/>
      <c r="BQ166" s="190"/>
      <c r="BR166" s="190"/>
    </row>
    <row r="167" spans="1:70" s="59" customFormat="1" ht="76.5" x14ac:dyDescent="0.2">
      <c r="A167" s="251" t="s">
        <v>73</v>
      </c>
      <c r="B167" s="260" t="s">
        <v>121</v>
      </c>
      <c r="C167" s="261" t="s">
        <v>122</v>
      </c>
      <c r="D167" s="262">
        <v>90</v>
      </c>
      <c r="E167" s="263"/>
      <c r="F167" s="264">
        <f>E167*D167</f>
        <v>0</v>
      </c>
      <c r="G167" s="216">
        <v>-63</v>
      </c>
      <c r="H167" s="216">
        <f>D167+G167</f>
        <v>27</v>
      </c>
      <c r="I167" s="217">
        <f>E167*H167</f>
        <v>0</v>
      </c>
      <c r="J167" s="190"/>
      <c r="K167" s="190"/>
      <c r="L167" s="190"/>
      <c r="M167" s="190"/>
      <c r="N167" s="190"/>
      <c r="O167" s="190"/>
      <c r="P167" s="190"/>
      <c r="Q167" s="190"/>
      <c r="R167" s="190"/>
      <c r="S167" s="190"/>
      <c r="T167" s="190"/>
      <c r="U167" s="190"/>
      <c r="V167" s="190"/>
      <c r="W167" s="190"/>
      <c r="X167" s="190"/>
      <c r="Y167" s="190"/>
      <c r="Z167" s="190"/>
      <c r="AA167" s="190"/>
      <c r="AB167" s="190"/>
      <c r="AC167" s="190"/>
      <c r="AD167" s="190"/>
      <c r="AE167" s="190"/>
      <c r="AF167" s="190"/>
      <c r="AG167" s="190"/>
      <c r="AH167" s="190"/>
      <c r="AI167" s="190"/>
      <c r="AJ167" s="190"/>
      <c r="AK167" s="190"/>
      <c r="AL167" s="190"/>
      <c r="AM167" s="190"/>
      <c r="AN167" s="190"/>
      <c r="AO167" s="190"/>
      <c r="AP167" s="190"/>
      <c r="AQ167" s="190"/>
      <c r="AR167" s="190"/>
      <c r="AS167" s="190"/>
      <c r="AT167" s="190"/>
      <c r="AU167" s="190"/>
      <c r="AV167" s="190"/>
      <c r="AW167" s="190"/>
      <c r="AX167" s="190"/>
      <c r="AY167" s="190"/>
      <c r="AZ167" s="190"/>
      <c r="BA167" s="190"/>
      <c r="BB167" s="190"/>
      <c r="BC167" s="190"/>
      <c r="BD167" s="190"/>
      <c r="BE167" s="190"/>
      <c r="BF167" s="190"/>
      <c r="BG167" s="190"/>
      <c r="BH167" s="190"/>
      <c r="BI167" s="190"/>
      <c r="BJ167" s="190"/>
      <c r="BK167" s="190"/>
      <c r="BL167" s="190"/>
      <c r="BM167" s="190"/>
      <c r="BN167" s="190"/>
      <c r="BO167" s="190"/>
      <c r="BP167" s="190"/>
      <c r="BQ167" s="190"/>
      <c r="BR167" s="190"/>
    </row>
    <row r="168" spans="1:70" x14ac:dyDescent="0.2">
      <c r="B168" s="72"/>
      <c r="C168" s="73"/>
      <c r="D168" s="74"/>
      <c r="E168" s="158"/>
      <c r="F168" s="74"/>
      <c r="J168" s="190"/>
      <c r="K168" s="190"/>
      <c r="L168" s="190"/>
      <c r="M168" s="190"/>
      <c r="N168" s="190"/>
      <c r="O168" s="190"/>
      <c r="P168" s="190"/>
      <c r="Q168" s="190"/>
      <c r="R168" s="190"/>
      <c r="S168" s="190"/>
      <c r="T168" s="190"/>
      <c r="U168" s="190"/>
      <c r="V168" s="190"/>
      <c r="W168" s="190"/>
      <c r="X168" s="190"/>
      <c r="Y168" s="190"/>
      <c r="Z168" s="190"/>
      <c r="AA168" s="190"/>
      <c r="AB168" s="190"/>
      <c r="AC168" s="190"/>
      <c r="AD168" s="190"/>
      <c r="AE168" s="190"/>
      <c r="AF168" s="190"/>
      <c r="AG168" s="190"/>
      <c r="AH168" s="190"/>
      <c r="AI168" s="190"/>
      <c r="AJ168" s="190"/>
      <c r="AK168" s="190"/>
      <c r="AL168" s="190"/>
      <c r="AM168" s="190"/>
      <c r="AN168" s="190"/>
      <c r="AO168" s="190"/>
      <c r="AP168" s="190"/>
      <c r="AQ168" s="190"/>
      <c r="AR168" s="190"/>
      <c r="AS168" s="190"/>
      <c r="AT168" s="190"/>
      <c r="AU168" s="190"/>
      <c r="AV168" s="190"/>
      <c r="AW168" s="190"/>
      <c r="AX168" s="190"/>
      <c r="AY168" s="190"/>
      <c r="AZ168" s="190"/>
      <c r="BA168" s="190"/>
      <c r="BB168" s="190"/>
      <c r="BC168" s="190"/>
      <c r="BD168" s="190"/>
      <c r="BE168" s="190"/>
      <c r="BF168" s="190"/>
      <c r="BG168" s="190"/>
      <c r="BH168" s="190"/>
      <c r="BI168" s="190"/>
      <c r="BJ168" s="190"/>
      <c r="BK168" s="190"/>
      <c r="BL168" s="190"/>
      <c r="BM168" s="190"/>
      <c r="BN168" s="190"/>
      <c r="BO168" s="190"/>
      <c r="BP168" s="190"/>
      <c r="BQ168" s="190"/>
      <c r="BR168" s="190"/>
    </row>
    <row r="169" spans="1:70" ht="51" x14ac:dyDescent="0.2">
      <c r="A169" s="54" t="s">
        <v>75</v>
      </c>
      <c r="B169" s="75" t="s">
        <v>123</v>
      </c>
      <c r="C169" s="76" t="s">
        <v>122</v>
      </c>
      <c r="D169" s="77">
        <v>30</v>
      </c>
      <c r="E169" s="159"/>
      <c r="F169" s="78">
        <f>E169*D169</f>
        <v>0</v>
      </c>
      <c r="G169" s="216"/>
      <c r="H169" s="216">
        <f>D169+G169</f>
        <v>30</v>
      </c>
      <c r="I169" s="217">
        <f>E169*H169</f>
        <v>0</v>
      </c>
      <c r="J169" s="190"/>
      <c r="K169" s="190"/>
      <c r="L169" s="190"/>
      <c r="M169" s="190"/>
      <c r="N169" s="190"/>
      <c r="O169" s="190"/>
      <c r="P169" s="190"/>
      <c r="Q169" s="190"/>
      <c r="R169" s="190"/>
      <c r="S169" s="190"/>
      <c r="T169" s="190"/>
      <c r="U169" s="190"/>
      <c r="V169" s="190"/>
      <c r="W169" s="190"/>
      <c r="X169" s="190"/>
      <c r="Y169" s="190"/>
      <c r="Z169" s="190"/>
      <c r="AA169" s="190"/>
      <c r="AB169" s="190"/>
      <c r="AC169" s="190"/>
      <c r="AD169" s="190"/>
      <c r="AE169" s="190"/>
      <c r="AF169" s="190"/>
      <c r="AG169" s="190"/>
      <c r="AH169" s="190"/>
      <c r="AI169" s="190"/>
      <c r="AJ169" s="190"/>
      <c r="AK169" s="190"/>
      <c r="AL169" s="190"/>
      <c r="AM169" s="190"/>
      <c r="AN169" s="190"/>
      <c r="AO169" s="190"/>
      <c r="AP169" s="190"/>
      <c r="AQ169" s="190"/>
      <c r="AR169" s="190"/>
      <c r="AS169" s="190"/>
      <c r="AT169" s="190"/>
      <c r="AU169" s="190"/>
      <c r="AV169" s="190"/>
      <c r="AW169" s="190"/>
      <c r="AX169" s="190"/>
      <c r="AY169" s="190"/>
      <c r="AZ169" s="190"/>
      <c r="BA169" s="190"/>
      <c r="BB169" s="190"/>
      <c r="BC169" s="190"/>
      <c r="BD169" s="190"/>
      <c r="BE169" s="190"/>
      <c r="BF169" s="190"/>
      <c r="BG169" s="190"/>
      <c r="BH169" s="190"/>
      <c r="BI169" s="190"/>
      <c r="BJ169" s="190"/>
      <c r="BK169" s="190"/>
      <c r="BL169" s="190"/>
      <c r="BM169" s="190"/>
      <c r="BN169" s="190"/>
      <c r="BO169" s="190"/>
      <c r="BP169" s="190"/>
      <c r="BQ169" s="190"/>
      <c r="BR169" s="190"/>
    </row>
    <row r="170" spans="1:70" x14ac:dyDescent="0.2">
      <c r="B170" s="72"/>
      <c r="C170" s="73"/>
      <c r="D170" s="74"/>
      <c r="E170" s="158"/>
      <c r="F170" s="74"/>
      <c r="J170" s="190"/>
      <c r="K170" s="190"/>
      <c r="L170" s="190"/>
      <c r="M170" s="190"/>
      <c r="N170" s="190"/>
      <c r="O170" s="190"/>
      <c r="P170" s="190"/>
      <c r="Q170" s="190"/>
      <c r="R170" s="190"/>
      <c r="S170" s="190"/>
      <c r="T170" s="190"/>
      <c r="U170" s="190"/>
      <c r="V170" s="190"/>
      <c r="W170" s="190"/>
      <c r="X170" s="190"/>
      <c r="Y170" s="190"/>
      <c r="Z170" s="190"/>
      <c r="AA170" s="190"/>
      <c r="AB170" s="190"/>
      <c r="AC170" s="190"/>
      <c r="AD170" s="190"/>
      <c r="AE170" s="190"/>
      <c r="AF170" s="190"/>
      <c r="AG170" s="190"/>
      <c r="AH170" s="190"/>
      <c r="AI170" s="190"/>
      <c r="AJ170" s="190"/>
      <c r="AK170" s="190"/>
      <c r="AL170" s="190"/>
      <c r="AM170" s="190"/>
      <c r="AN170" s="190"/>
      <c r="AO170" s="190"/>
      <c r="AP170" s="190"/>
      <c r="AQ170" s="190"/>
      <c r="AR170" s="190"/>
      <c r="AS170" s="190"/>
      <c r="AT170" s="190"/>
      <c r="AU170" s="190"/>
      <c r="AV170" s="190"/>
      <c r="AW170" s="190"/>
      <c r="AX170" s="190"/>
      <c r="AY170" s="190"/>
      <c r="AZ170" s="190"/>
      <c r="BA170" s="190"/>
      <c r="BB170" s="190"/>
      <c r="BC170" s="190"/>
      <c r="BD170" s="190"/>
      <c r="BE170" s="190"/>
      <c r="BF170" s="190"/>
      <c r="BG170" s="190"/>
      <c r="BH170" s="190"/>
      <c r="BI170" s="190"/>
      <c r="BJ170" s="190"/>
      <c r="BK170" s="190"/>
      <c r="BL170" s="190"/>
      <c r="BM170" s="190"/>
      <c r="BN170" s="190"/>
      <c r="BO170" s="190"/>
      <c r="BP170" s="190"/>
      <c r="BQ170" s="190"/>
      <c r="BR170" s="190"/>
    </row>
    <row r="171" spans="1:70" ht="31.5" customHeight="1" x14ac:dyDescent="0.2">
      <c r="A171" s="251" t="s">
        <v>124</v>
      </c>
      <c r="B171" s="260" t="s">
        <v>125</v>
      </c>
      <c r="C171" s="261" t="s">
        <v>36</v>
      </c>
      <c r="D171" s="262">
        <v>75.7</v>
      </c>
      <c r="E171" s="263"/>
      <c r="F171" s="264">
        <f>E171*D171</f>
        <v>0</v>
      </c>
      <c r="G171" s="216">
        <v>15</v>
      </c>
      <c r="H171" s="216">
        <f>D171+G171</f>
        <v>90.7</v>
      </c>
      <c r="I171" s="217">
        <f>E171*H171</f>
        <v>0</v>
      </c>
      <c r="J171" s="190"/>
      <c r="K171" s="190"/>
      <c r="L171" s="190"/>
      <c r="M171" s="190"/>
      <c r="N171" s="190"/>
      <c r="O171" s="190"/>
      <c r="P171" s="190"/>
      <c r="Q171" s="190"/>
      <c r="R171" s="190"/>
      <c r="S171" s="190"/>
      <c r="T171" s="190"/>
      <c r="U171" s="190"/>
      <c r="V171" s="190"/>
      <c r="W171" s="190"/>
      <c r="X171" s="190"/>
      <c r="Y171" s="190"/>
      <c r="Z171" s="190"/>
      <c r="AA171" s="190"/>
      <c r="AB171" s="190"/>
      <c r="AC171" s="190"/>
      <c r="AD171" s="190"/>
      <c r="AE171" s="190"/>
      <c r="AF171" s="190"/>
      <c r="AG171" s="190"/>
      <c r="AH171" s="190"/>
      <c r="AI171" s="190"/>
      <c r="AJ171" s="190"/>
      <c r="AK171" s="190"/>
      <c r="AL171" s="190"/>
      <c r="AM171" s="190"/>
      <c r="AN171" s="190"/>
      <c r="AO171" s="190"/>
      <c r="AP171" s="190"/>
      <c r="AQ171" s="190"/>
      <c r="AR171" s="190"/>
      <c r="AS171" s="190"/>
      <c r="AT171" s="190"/>
      <c r="AU171" s="190"/>
      <c r="AV171" s="190"/>
      <c r="AW171" s="190"/>
      <c r="AX171" s="190"/>
      <c r="AY171" s="190"/>
      <c r="AZ171" s="190"/>
      <c r="BA171" s="190"/>
      <c r="BB171" s="190"/>
      <c r="BC171" s="190"/>
      <c r="BD171" s="190"/>
      <c r="BE171" s="190"/>
      <c r="BF171" s="190"/>
      <c r="BG171" s="190"/>
      <c r="BH171" s="190"/>
      <c r="BI171" s="190"/>
      <c r="BJ171" s="190"/>
      <c r="BK171" s="190"/>
      <c r="BL171" s="190"/>
      <c r="BM171" s="190"/>
      <c r="BN171" s="190"/>
      <c r="BO171" s="190"/>
      <c r="BP171" s="190"/>
      <c r="BQ171" s="190"/>
      <c r="BR171" s="190"/>
    </row>
    <row r="172" spans="1:70" x14ac:dyDescent="0.2">
      <c r="B172" s="72"/>
      <c r="C172" s="73"/>
      <c r="D172" s="74"/>
      <c r="E172" s="158"/>
      <c r="F172" s="74"/>
      <c r="J172" s="190"/>
      <c r="K172" s="190"/>
      <c r="L172" s="190"/>
      <c r="M172" s="190"/>
      <c r="N172" s="190"/>
      <c r="O172" s="190"/>
      <c r="P172" s="190"/>
      <c r="Q172" s="190"/>
      <c r="R172" s="190"/>
      <c r="S172" s="190"/>
      <c r="T172" s="190"/>
      <c r="U172" s="190"/>
      <c r="V172" s="190"/>
      <c r="W172" s="190"/>
      <c r="X172" s="190"/>
      <c r="Y172" s="190"/>
      <c r="Z172" s="190"/>
      <c r="AA172" s="190"/>
      <c r="AB172" s="190"/>
      <c r="AC172" s="190"/>
      <c r="AD172" s="190"/>
      <c r="AE172" s="190"/>
      <c r="AF172" s="190"/>
      <c r="AG172" s="190"/>
      <c r="AH172" s="190"/>
      <c r="AI172" s="190"/>
      <c r="AJ172" s="190"/>
      <c r="AK172" s="190"/>
      <c r="AL172" s="190"/>
      <c r="AM172" s="190"/>
      <c r="AN172" s="190"/>
      <c r="AO172" s="190"/>
      <c r="AP172" s="190"/>
      <c r="AQ172" s="190"/>
      <c r="AR172" s="190"/>
      <c r="AS172" s="190"/>
      <c r="AT172" s="190"/>
      <c r="AU172" s="190"/>
      <c r="AV172" s="190"/>
      <c r="AW172" s="190"/>
      <c r="AX172" s="190"/>
      <c r="AY172" s="190"/>
      <c r="AZ172" s="190"/>
      <c r="BA172" s="190"/>
      <c r="BB172" s="190"/>
      <c r="BC172" s="190"/>
      <c r="BD172" s="190"/>
      <c r="BE172" s="190"/>
      <c r="BF172" s="190"/>
      <c r="BG172" s="190"/>
      <c r="BH172" s="190"/>
      <c r="BI172" s="190"/>
      <c r="BJ172" s="190"/>
      <c r="BK172" s="190"/>
      <c r="BL172" s="190"/>
      <c r="BM172" s="190"/>
      <c r="BN172" s="190"/>
      <c r="BO172" s="190"/>
      <c r="BP172" s="190"/>
      <c r="BQ172" s="190"/>
      <c r="BR172" s="190"/>
    </row>
    <row r="173" spans="1:70" ht="38.25" x14ac:dyDescent="0.2">
      <c r="A173" s="54" t="s">
        <v>126</v>
      </c>
      <c r="B173" s="79" t="s">
        <v>52</v>
      </c>
      <c r="C173" s="80" t="s">
        <v>36</v>
      </c>
      <c r="D173" s="81">
        <v>224.93000000000004</v>
      </c>
      <c r="E173" s="160"/>
      <c r="F173" s="82">
        <f>E173*D173</f>
        <v>0</v>
      </c>
      <c r="G173" s="216"/>
      <c r="H173" s="216">
        <f>D173+G173</f>
        <v>224.93000000000004</v>
      </c>
      <c r="I173" s="217">
        <f>E173*H173</f>
        <v>0</v>
      </c>
      <c r="J173" s="190"/>
      <c r="K173" s="190"/>
      <c r="L173" s="190"/>
      <c r="M173" s="190"/>
      <c r="N173" s="190"/>
      <c r="O173" s="190"/>
      <c r="P173" s="190"/>
      <c r="Q173" s="190"/>
      <c r="R173" s="190"/>
      <c r="S173" s="190"/>
      <c r="T173" s="190"/>
      <c r="U173" s="190"/>
      <c r="V173" s="190"/>
      <c r="W173" s="190"/>
      <c r="X173" s="190"/>
      <c r="Y173" s="190"/>
      <c r="Z173" s="190"/>
      <c r="AA173" s="190"/>
      <c r="AB173" s="190"/>
      <c r="AC173" s="190"/>
      <c r="AD173" s="190"/>
      <c r="AE173" s="190"/>
      <c r="AF173" s="190"/>
      <c r="AG173" s="190"/>
      <c r="AH173" s="190"/>
      <c r="AI173" s="190"/>
      <c r="AJ173" s="190"/>
      <c r="AK173" s="190"/>
      <c r="AL173" s="190"/>
      <c r="AM173" s="190"/>
      <c r="AN173" s="190"/>
      <c r="AO173" s="190"/>
      <c r="AP173" s="190"/>
      <c r="AQ173" s="190"/>
      <c r="AR173" s="190"/>
      <c r="AS173" s="190"/>
      <c r="AT173" s="190"/>
      <c r="AU173" s="190"/>
      <c r="AV173" s="190"/>
      <c r="AW173" s="190"/>
      <c r="AX173" s="190"/>
      <c r="AY173" s="190"/>
      <c r="AZ173" s="190"/>
      <c r="BA173" s="190"/>
      <c r="BB173" s="190"/>
      <c r="BC173" s="190"/>
      <c r="BD173" s="190"/>
      <c r="BE173" s="190"/>
      <c r="BF173" s="190"/>
      <c r="BG173" s="190"/>
      <c r="BH173" s="190"/>
      <c r="BI173" s="190"/>
      <c r="BJ173" s="190"/>
      <c r="BK173" s="190"/>
      <c r="BL173" s="190"/>
      <c r="BM173" s="190"/>
      <c r="BN173" s="190"/>
      <c r="BO173" s="190"/>
      <c r="BP173" s="190"/>
      <c r="BQ173" s="190"/>
      <c r="BR173" s="190"/>
    </row>
    <row r="174" spans="1:70" x14ac:dyDescent="0.2">
      <c r="B174" s="83"/>
      <c r="C174" s="84"/>
      <c r="D174" s="85"/>
      <c r="E174" s="161"/>
      <c r="F174" s="111"/>
      <c r="J174" s="190"/>
      <c r="K174" s="190"/>
      <c r="L174" s="190"/>
      <c r="M174" s="190"/>
      <c r="N174" s="190"/>
      <c r="O174" s="190"/>
      <c r="P174" s="190"/>
      <c r="Q174" s="190"/>
      <c r="R174" s="190"/>
      <c r="S174" s="190"/>
      <c r="T174" s="190"/>
      <c r="U174" s="190"/>
      <c r="V174" s="190"/>
      <c r="W174" s="190"/>
      <c r="X174" s="190"/>
      <c r="Y174" s="190"/>
      <c r="Z174" s="190"/>
      <c r="AA174" s="190"/>
      <c r="AB174" s="190"/>
      <c r="AC174" s="190"/>
      <c r="AD174" s="190"/>
      <c r="AE174" s="190"/>
      <c r="AF174" s="190"/>
      <c r="AG174" s="190"/>
      <c r="AH174" s="190"/>
      <c r="AI174" s="190"/>
      <c r="AJ174" s="190"/>
      <c r="AK174" s="190"/>
      <c r="AL174" s="190"/>
      <c r="AM174" s="190"/>
      <c r="AN174" s="190"/>
      <c r="AO174" s="190"/>
      <c r="AP174" s="190"/>
      <c r="AQ174" s="190"/>
      <c r="AR174" s="190"/>
      <c r="AS174" s="190"/>
      <c r="AT174" s="190"/>
      <c r="AU174" s="190"/>
      <c r="AV174" s="190"/>
      <c r="AW174" s="190"/>
      <c r="AX174" s="190"/>
      <c r="AY174" s="190"/>
      <c r="AZ174" s="190"/>
      <c r="BA174" s="190"/>
      <c r="BB174" s="190"/>
      <c r="BC174" s="190"/>
      <c r="BD174" s="190"/>
      <c r="BE174" s="190"/>
      <c r="BF174" s="190"/>
      <c r="BG174" s="190"/>
      <c r="BH174" s="190"/>
      <c r="BI174" s="190"/>
      <c r="BJ174" s="190"/>
      <c r="BK174" s="190"/>
      <c r="BL174" s="190"/>
      <c r="BM174" s="190"/>
      <c r="BN174" s="190"/>
      <c r="BO174" s="190"/>
      <c r="BP174" s="190"/>
      <c r="BQ174" s="190"/>
      <c r="BR174" s="190"/>
    </row>
    <row r="175" spans="1:70" ht="25.5" x14ac:dyDescent="0.2">
      <c r="A175" s="54" t="s">
        <v>127</v>
      </c>
      <c r="B175" s="79" t="s">
        <v>128</v>
      </c>
      <c r="C175" s="80" t="s">
        <v>36</v>
      </c>
      <c r="D175" s="81">
        <v>68.299999999999983</v>
      </c>
      <c r="E175" s="160"/>
      <c r="F175" s="82">
        <f>E175*D175</f>
        <v>0</v>
      </c>
      <c r="G175" s="216"/>
      <c r="H175" s="216">
        <f>D175+G175</f>
        <v>68.299999999999983</v>
      </c>
      <c r="I175" s="217">
        <f>E175*H175</f>
        <v>0</v>
      </c>
      <c r="J175" s="190"/>
      <c r="K175" s="190"/>
      <c r="L175" s="190"/>
      <c r="M175" s="190"/>
      <c r="N175" s="190"/>
      <c r="O175" s="190"/>
      <c r="P175" s="190"/>
      <c r="Q175" s="190"/>
      <c r="R175" s="190"/>
      <c r="S175" s="190"/>
      <c r="T175" s="190"/>
      <c r="U175" s="190"/>
      <c r="V175" s="190"/>
      <c r="W175" s="190"/>
      <c r="X175" s="190"/>
      <c r="Y175" s="190"/>
      <c r="Z175" s="190"/>
      <c r="AA175" s="190"/>
      <c r="AB175" s="190"/>
      <c r="AC175" s="190"/>
      <c r="AD175" s="190"/>
      <c r="AE175" s="190"/>
      <c r="AF175" s="190"/>
      <c r="AG175" s="190"/>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c r="BB175" s="190"/>
      <c r="BC175" s="190"/>
      <c r="BD175" s="190"/>
      <c r="BE175" s="190"/>
      <c r="BF175" s="190"/>
      <c r="BG175" s="190"/>
      <c r="BH175" s="190"/>
      <c r="BI175" s="190"/>
      <c r="BJ175" s="190"/>
      <c r="BK175" s="190"/>
      <c r="BL175" s="190"/>
      <c r="BM175" s="190"/>
      <c r="BN175" s="190"/>
      <c r="BO175" s="190"/>
      <c r="BP175" s="190"/>
      <c r="BQ175" s="190"/>
      <c r="BR175" s="190"/>
    </row>
    <row r="176" spans="1:70" x14ac:dyDescent="0.2">
      <c r="B176" s="72"/>
      <c r="C176" s="87"/>
      <c r="D176" s="88"/>
      <c r="E176" s="173"/>
      <c r="F176" s="125"/>
      <c r="J176" s="190"/>
      <c r="K176" s="190"/>
      <c r="L176" s="190"/>
      <c r="M176" s="190"/>
      <c r="N176" s="190"/>
      <c r="O176" s="190"/>
      <c r="P176" s="190"/>
      <c r="Q176" s="190"/>
      <c r="R176" s="190"/>
      <c r="S176" s="190"/>
      <c r="T176" s="190"/>
      <c r="U176" s="190"/>
      <c r="V176" s="190"/>
      <c r="W176" s="190"/>
      <c r="X176" s="190"/>
      <c r="Y176" s="190"/>
      <c r="Z176" s="190"/>
      <c r="AA176" s="190"/>
      <c r="AB176" s="190"/>
      <c r="AC176" s="190"/>
      <c r="AD176" s="190"/>
      <c r="AE176" s="190"/>
      <c r="AF176" s="190"/>
      <c r="AG176" s="190"/>
      <c r="AH176" s="190"/>
      <c r="AI176" s="190"/>
      <c r="AJ176" s="190"/>
      <c r="AK176" s="190"/>
      <c r="AL176" s="190"/>
      <c r="AM176" s="190"/>
      <c r="AN176" s="190"/>
      <c r="AO176" s="190"/>
      <c r="AP176" s="190"/>
      <c r="AQ176" s="190"/>
      <c r="AR176" s="190"/>
      <c r="AS176" s="190"/>
      <c r="AT176" s="190"/>
      <c r="AU176" s="190"/>
      <c r="AV176" s="190"/>
      <c r="AW176" s="190"/>
      <c r="AX176" s="190"/>
      <c r="AY176" s="190"/>
      <c r="AZ176" s="190"/>
      <c r="BA176" s="190"/>
      <c r="BB176" s="190"/>
      <c r="BC176" s="190"/>
      <c r="BD176" s="190"/>
      <c r="BE176" s="190"/>
      <c r="BF176" s="190"/>
      <c r="BG176" s="190"/>
      <c r="BH176" s="190"/>
      <c r="BI176" s="190"/>
      <c r="BJ176" s="190"/>
      <c r="BK176" s="190"/>
      <c r="BL176" s="190"/>
      <c r="BM176" s="190"/>
      <c r="BN176" s="190"/>
      <c r="BO176" s="190"/>
      <c r="BP176" s="190"/>
      <c r="BQ176" s="190"/>
      <c r="BR176" s="190"/>
    </row>
    <row r="177" spans="1:70" ht="38.25" x14ac:dyDescent="0.2">
      <c r="A177" s="251" t="s">
        <v>129</v>
      </c>
      <c r="B177" s="265" t="s">
        <v>74</v>
      </c>
      <c r="C177" s="266" t="s">
        <v>36</v>
      </c>
      <c r="D177" s="267">
        <v>293.95502337765919</v>
      </c>
      <c r="E177" s="268"/>
      <c r="F177" s="244">
        <f>E177*D177</f>
        <v>0</v>
      </c>
      <c r="G177" s="216">
        <v>-5</v>
      </c>
      <c r="H177" s="216">
        <f>D177+G177</f>
        <v>288.95502337765919</v>
      </c>
      <c r="I177" s="217">
        <f>E177*H177</f>
        <v>0</v>
      </c>
      <c r="J177" s="190"/>
      <c r="K177" s="190"/>
      <c r="L177" s="190"/>
      <c r="M177" s="190"/>
      <c r="N177" s="190"/>
      <c r="O177" s="190"/>
      <c r="P177" s="190"/>
      <c r="Q177" s="190"/>
      <c r="R177" s="190"/>
      <c r="S177" s="190"/>
      <c r="T177" s="190"/>
      <c r="U177" s="190"/>
      <c r="V177" s="190"/>
      <c r="W177" s="190"/>
      <c r="X177" s="190"/>
      <c r="Y177" s="190"/>
      <c r="Z177" s="190"/>
      <c r="AA177" s="190"/>
      <c r="AB177" s="190"/>
      <c r="AC177" s="190"/>
      <c r="AD177" s="190"/>
      <c r="AE177" s="190"/>
      <c r="AF177" s="190"/>
      <c r="AG177" s="190"/>
      <c r="AH177" s="190"/>
      <c r="AI177" s="190"/>
      <c r="AJ177" s="190"/>
      <c r="AK177" s="190"/>
      <c r="AL177" s="190"/>
      <c r="AM177" s="190"/>
      <c r="AN177" s="190"/>
      <c r="AO177" s="190"/>
      <c r="AP177" s="190"/>
      <c r="AQ177" s="190"/>
      <c r="AR177" s="190"/>
      <c r="AS177" s="190"/>
      <c r="AT177" s="190"/>
      <c r="AU177" s="190"/>
      <c r="AV177" s="190"/>
      <c r="AW177" s="190"/>
      <c r="AX177" s="190"/>
      <c r="AY177" s="190"/>
      <c r="AZ177" s="190"/>
      <c r="BA177" s="190"/>
      <c r="BB177" s="190"/>
      <c r="BC177" s="190"/>
      <c r="BD177" s="190"/>
      <c r="BE177" s="190"/>
      <c r="BF177" s="190"/>
      <c r="BG177" s="190"/>
      <c r="BH177" s="190"/>
      <c r="BI177" s="190"/>
      <c r="BJ177" s="190"/>
      <c r="BK177" s="190"/>
      <c r="BL177" s="190"/>
      <c r="BM177" s="190"/>
      <c r="BN177" s="190"/>
      <c r="BO177" s="190"/>
      <c r="BP177" s="190"/>
      <c r="BQ177" s="190"/>
      <c r="BR177" s="190"/>
    </row>
    <row r="178" spans="1:70" x14ac:dyDescent="0.2">
      <c r="B178" s="72"/>
      <c r="C178" s="32"/>
      <c r="E178" s="28"/>
      <c r="F178" s="29"/>
      <c r="J178" s="190"/>
      <c r="K178" s="190"/>
      <c r="L178" s="190"/>
      <c r="M178" s="190"/>
      <c r="N178" s="190"/>
      <c r="O178" s="190"/>
      <c r="P178" s="190"/>
      <c r="Q178" s="190"/>
      <c r="R178" s="190"/>
      <c r="S178" s="190"/>
      <c r="T178" s="190"/>
      <c r="U178" s="190"/>
      <c r="V178" s="190"/>
      <c r="W178" s="190"/>
      <c r="X178" s="190"/>
      <c r="Y178" s="190"/>
      <c r="Z178" s="190"/>
      <c r="AA178" s="190"/>
      <c r="AB178" s="190"/>
      <c r="AC178" s="190"/>
      <c r="AD178" s="190"/>
      <c r="AE178" s="190"/>
      <c r="AF178" s="190"/>
      <c r="AG178" s="190"/>
      <c r="AH178" s="190"/>
      <c r="AI178" s="190"/>
      <c r="AJ178" s="190"/>
      <c r="AK178" s="190"/>
      <c r="AL178" s="190"/>
      <c r="AM178" s="190"/>
      <c r="AN178" s="190"/>
      <c r="AO178" s="190"/>
      <c r="AP178" s="190"/>
      <c r="AQ178" s="190"/>
      <c r="AR178" s="190"/>
      <c r="AS178" s="190"/>
      <c r="AT178" s="190"/>
      <c r="AU178" s="190"/>
      <c r="AV178" s="190"/>
      <c r="AW178" s="190"/>
      <c r="AX178" s="190"/>
      <c r="AY178" s="190"/>
      <c r="AZ178" s="190"/>
      <c r="BA178" s="190"/>
      <c r="BB178" s="190"/>
      <c r="BC178" s="190"/>
      <c r="BD178" s="190"/>
      <c r="BE178" s="190"/>
      <c r="BF178" s="190"/>
      <c r="BG178" s="190"/>
      <c r="BH178" s="190"/>
      <c r="BI178" s="190"/>
      <c r="BJ178" s="190"/>
      <c r="BK178" s="190"/>
      <c r="BL178" s="190"/>
      <c r="BM178" s="190"/>
      <c r="BN178" s="190"/>
      <c r="BO178" s="190"/>
      <c r="BP178" s="190"/>
      <c r="BQ178" s="190"/>
      <c r="BR178" s="190"/>
    </row>
    <row r="179" spans="1:70" ht="102" x14ac:dyDescent="0.2">
      <c r="A179" s="54" t="s">
        <v>130</v>
      </c>
      <c r="B179" s="79" t="s">
        <v>76</v>
      </c>
      <c r="C179" s="56" t="s">
        <v>36</v>
      </c>
      <c r="D179" s="57">
        <v>444.58800000000002</v>
      </c>
      <c r="E179" s="154"/>
      <c r="F179" s="58">
        <f>+D179*E179</f>
        <v>0</v>
      </c>
      <c r="G179" s="216"/>
      <c r="H179" s="216">
        <f>D179+G179</f>
        <v>444.58800000000002</v>
      </c>
      <c r="I179" s="217">
        <f>E179*H179</f>
        <v>0</v>
      </c>
      <c r="J179" s="190"/>
      <c r="K179" s="190"/>
      <c r="L179" s="190"/>
      <c r="M179" s="190"/>
      <c r="N179" s="190"/>
      <c r="O179" s="190"/>
      <c r="P179" s="190"/>
      <c r="Q179" s="190"/>
      <c r="R179" s="190"/>
      <c r="S179" s="190"/>
      <c r="T179" s="190"/>
      <c r="U179" s="190"/>
      <c r="V179" s="190"/>
      <c r="W179" s="190"/>
      <c r="X179" s="190"/>
      <c r="Y179" s="190"/>
      <c r="Z179" s="190"/>
      <c r="AA179" s="190"/>
      <c r="AB179" s="190"/>
      <c r="AC179" s="190"/>
      <c r="AD179" s="190"/>
      <c r="AE179" s="190"/>
      <c r="AF179" s="190"/>
      <c r="AG179" s="190"/>
      <c r="AH179" s="190"/>
      <c r="AI179" s="190"/>
      <c r="AJ179" s="190"/>
      <c r="AK179" s="190"/>
      <c r="AL179" s="190"/>
      <c r="AM179" s="190"/>
      <c r="AN179" s="190"/>
      <c r="AO179" s="190"/>
      <c r="AP179" s="190"/>
      <c r="AQ179" s="190"/>
      <c r="AR179" s="190"/>
      <c r="AS179" s="190"/>
      <c r="AT179" s="190"/>
      <c r="AU179" s="190"/>
      <c r="AV179" s="190"/>
      <c r="AW179" s="190"/>
      <c r="AX179" s="190"/>
      <c r="AY179" s="190"/>
      <c r="AZ179" s="190"/>
      <c r="BA179" s="190"/>
      <c r="BB179" s="190"/>
      <c r="BC179" s="190"/>
      <c r="BD179" s="190"/>
      <c r="BE179" s="190"/>
      <c r="BF179" s="190"/>
      <c r="BG179" s="190"/>
      <c r="BH179" s="190"/>
      <c r="BI179" s="190"/>
      <c r="BJ179" s="190"/>
      <c r="BK179" s="190"/>
      <c r="BL179" s="190"/>
      <c r="BM179" s="190"/>
      <c r="BN179" s="190"/>
      <c r="BO179" s="190"/>
      <c r="BP179" s="190"/>
      <c r="BQ179" s="190"/>
      <c r="BR179" s="190"/>
    </row>
    <row r="180" spans="1:70" x14ac:dyDescent="0.2">
      <c r="B180" s="83"/>
      <c r="C180" s="84"/>
      <c r="D180" s="85"/>
      <c r="E180" s="161"/>
      <c r="F180" s="111"/>
      <c r="J180" s="190"/>
      <c r="K180" s="190"/>
      <c r="L180" s="190"/>
      <c r="M180" s="190"/>
      <c r="N180" s="190"/>
      <c r="O180" s="190"/>
      <c r="P180" s="190"/>
      <c r="Q180" s="190"/>
      <c r="R180" s="190"/>
      <c r="S180" s="190"/>
      <c r="T180" s="190"/>
      <c r="U180" s="190"/>
      <c r="V180" s="190"/>
      <c r="W180" s="190"/>
      <c r="X180" s="190"/>
      <c r="Y180" s="190"/>
      <c r="Z180" s="190"/>
      <c r="AA180" s="190"/>
      <c r="AB180" s="190"/>
      <c r="AC180" s="190"/>
      <c r="AD180" s="190"/>
      <c r="AE180" s="190"/>
      <c r="AF180" s="190"/>
      <c r="AG180" s="190"/>
      <c r="AH180" s="190"/>
      <c r="AI180" s="190"/>
      <c r="AJ180" s="190"/>
      <c r="AK180" s="190"/>
      <c r="AL180" s="190"/>
      <c r="AM180" s="190"/>
      <c r="AN180" s="190"/>
      <c r="AO180" s="190"/>
      <c r="AP180" s="190"/>
      <c r="AQ180" s="190"/>
      <c r="AR180" s="190"/>
      <c r="AS180" s="190"/>
      <c r="AT180" s="190"/>
      <c r="AU180" s="190"/>
      <c r="AV180" s="190"/>
      <c r="AW180" s="190"/>
      <c r="AX180" s="190"/>
      <c r="AY180" s="190"/>
      <c r="AZ180" s="190"/>
      <c r="BA180" s="190"/>
      <c r="BB180" s="190"/>
      <c r="BC180" s="190"/>
      <c r="BD180" s="190"/>
      <c r="BE180" s="190"/>
      <c r="BF180" s="190"/>
      <c r="BG180" s="190"/>
      <c r="BH180" s="190"/>
      <c r="BI180" s="190"/>
      <c r="BJ180" s="190"/>
      <c r="BK180" s="190"/>
      <c r="BL180" s="190"/>
      <c r="BM180" s="190"/>
      <c r="BN180" s="190"/>
      <c r="BO180" s="190"/>
      <c r="BP180" s="190"/>
      <c r="BQ180" s="190"/>
      <c r="BR180" s="190"/>
    </row>
    <row r="181" spans="1:70" x14ac:dyDescent="0.2">
      <c r="A181" s="108"/>
      <c r="B181" s="72"/>
      <c r="C181" s="126"/>
      <c r="D181" s="127"/>
      <c r="E181" s="172"/>
      <c r="F181" s="89"/>
      <c r="J181" s="190"/>
      <c r="K181" s="190"/>
      <c r="L181" s="190"/>
      <c r="M181" s="190"/>
      <c r="N181" s="190"/>
      <c r="O181" s="190"/>
      <c r="P181" s="190"/>
      <c r="Q181" s="190"/>
      <c r="R181" s="190"/>
      <c r="S181" s="190"/>
      <c r="T181" s="190"/>
      <c r="U181" s="190"/>
      <c r="V181" s="190"/>
      <c r="W181" s="190"/>
      <c r="X181" s="190"/>
      <c r="Y181" s="190"/>
      <c r="Z181" s="190"/>
      <c r="AA181" s="190"/>
      <c r="AB181" s="190"/>
      <c r="AC181" s="190"/>
      <c r="AD181" s="190"/>
      <c r="AE181" s="190"/>
      <c r="AF181" s="190"/>
      <c r="AG181" s="190"/>
      <c r="AH181" s="190"/>
      <c r="AI181" s="190"/>
      <c r="AJ181" s="190"/>
      <c r="AK181" s="190"/>
      <c r="AL181" s="190"/>
      <c r="AM181" s="190"/>
      <c r="AN181" s="190"/>
      <c r="AO181" s="190"/>
      <c r="AP181" s="190"/>
      <c r="AQ181" s="190"/>
      <c r="AR181" s="190"/>
      <c r="AS181" s="190"/>
      <c r="AT181" s="190"/>
      <c r="AU181" s="190"/>
      <c r="AV181" s="190"/>
      <c r="AW181" s="190"/>
      <c r="AX181" s="190"/>
      <c r="AY181" s="190"/>
      <c r="AZ181" s="190"/>
      <c r="BA181" s="190"/>
      <c r="BB181" s="190"/>
      <c r="BC181" s="190"/>
      <c r="BD181" s="190"/>
      <c r="BE181" s="190"/>
      <c r="BF181" s="190"/>
      <c r="BG181" s="190"/>
      <c r="BH181" s="190"/>
      <c r="BI181" s="190"/>
      <c r="BJ181" s="190"/>
      <c r="BK181" s="190"/>
      <c r="BL181" s="190"/>
      <c r="BM181" s="190"/>
      <c r="BN181" s="190"/>
      <c r="BO181" s="190"/>
      <c r="BP181" s="190"/>
      <c r="BQ181" s="190"/>
      <c r="BR181" s="190"/>
    </row>
    <row r="182" spans="1:70" x14ac:dyDescent="0.2">
      <c r="B182" s="128" t="s">
        <v>131</v>
      </c>
      <c r="C182" s="129"/>
      <c r="D182" s="130">
        <v>1111.4699999999998</v>
      </c>
      <c r="E182" s="172"/>
      <c r="F182" s="111"/>
      <c r="J182" s="190"/>
      <c r="K182" s="190"/>
      <c r="L182" s="190"/>
      <c r="M182" s="190"/>
      <c r="N182" s="190"/>
      <c r="O182" s="190"/>
      <c r="P182" s="190"/>
      <c r="Q182" s="190"/>
      <c r="R182" s="190"/>
      <c r="S182" s="190"/>
      <c r="T182" s="190"/>
      <c r="U182" s="190"/>
      <c r="V182" s="190"/>
      <c r="W182" s="190"/>
      <c r="X182" s="190"/>
      <c r="Y182" s="190"/>
      <c r="Z182" s="190"/>
      <c r="AA182" s="190"/>
      <c r="AB182" s="190"/>
      <c r="AC182" s="190"/>
      <c r="AD182" s="190"/>
      <c r="AE182" s="190"/>
      <c r="AF182" s="190"/>
      <c r="AG182" s="190"/>
      <c r="AH182" s="190"/>
      <c r="AI182" s="190"/>
      <c r="AJ182" s="190"/>
      <c r="AK182" s="190"/>
      <c r="AL182" s="190"/>
      <c r="AM182" s="190"/>
      <c r="AN182" s="190"/>
      <c r="AO182" s="190"/>
      <c r="AP182" s="190"/>
      <c r="AQ182" s="190"/>
      <c r="AR182" s="190"/>
      <c r="AS182" s="190"/>
      <c r="AT182" s="190"/>
      <c r="AU182" s="190"/>
      <c r="AV182" s="190"/>
      <c r="AW182" s="190"/>
      <c r="AX182" s="190"/>
      <c r="AY182" s="190"/>
      <c r="AZ182" s="190"/>
      <c r="BA182" s="190"/>
      <c r="BB182" s="190"/>
      <c r="BC182" s="190"/>
      <c r="BD182" s="190"/>
      <c r="BE182" s="190"/>
      <c r="BF182" s="190"/>
      <c r="BG182" s="190"/>
      <c r="BH182" s="190"/>
      <c r="BI182" s="190"/>
      <c r="BJ182" s="190"/>
      <c r="BK182" s="190"/>
      <c r="BL182" s="190"/>
      <c r="BM182" s="190"/>
      <c r="BN182" s="190"/>
      <c r="BO182" s="190"/>
      <c r="BP182" s="190"/>
      <c r="BQ182" s="190"/>
      <c r="BR182" s="190"/>
    </row>
    <row r="183" spans="1:70" x14ac:dyDescent="0.2">
      <c r="B183" s="128" t="s">
        <v>78</v>
      </c>
      <c r="C183" s="129"/>
      <c r="D183" s="130"/>
      <c r="E183" s="172"/>
      <c r="F183" s="89"/>
      <c r="I183" s="198"/>
      <c r="J183" s="189"/>
      <c r="K183" s="190"/>
      <c r="L183" s="190"/>
      <c r="M183" s="190"/>
      <c r="N183" s="190"/>
      <c r="O183" s="190"/>
      <c r="P183" s="190"/>
      <c r="Q183" s="190"/>
      <c r="R183" s="190"/>
      <c r="S183" s="190"/>
      <c r="T183" s="190"/>
      <c r="U183" s="190"/>
      <c r="V183" s="190"/>
      <c r="W183" s="190"/>
      <c r="X183" s="190"/>
      <c r="Y183" s="190"/>
      <c r="Z183" s="190"/>
      <c r="AA183" s="190"/>
      <c r="AB183" s="190"/>
      <c r="AC183" s="190"/>
      <c r="AD183" s="190"/>
      <c r="AE183" s="190"/>
      <c r="AF183" s="190"/>
      <c r="AG183" s="190"/>
      <c r="AH183" s="190"/>
      <c r="AI183" s="190"/>
      <c r="AJ183" s="190"/>
      <c r="AK183" s="190"/>
      <c r="AL183" s="190"/>
      <c r="AM183" s="190"/>
      <c r="AN183" s="190"/>
      <c r="AO183" s="190"/>
      <c r="AP183" s="190"/>
      <c r="AQ183" s="190"/>
      <c r="AR183" s="190"/>
      <c r="AS183" s="190"/>
      <c r="AT183" s="190"/>
      <c r="AU183" s="190"/>
      <c r="AV183" s="190"/>
      <c r="AW183" s="190"/>
      <c r="AX183" s="190"/>
      <c r="AY183" s="190"/>
      <c r="AZ183" s="190"/>
      <c r="BA183" s="190"/>
      <c r="BB183" s="190"/>
      <c r="BC183" s="190"/>
      <c r="BD183" s="190"/>
      <c r="BE183" s="190"/>
      <c r="BF183" s="190"/>
      <c r="BG183" s="190"/>
      <c r="BH183" s="190"/>
      <c r="BI183" s="190"/>
      <c r="BJ183" s="190"/>
      <c r="BK183" s="190"/>
      <c r="BL183" s="190"/>
      <c r="BM183" s="190"/>
      <c r="BN183" s="190"/>
      <c r="BO183" s="190"/>
      <c r="BP183" s="190"/>
      <c r="BQ183" s="190"/>
      <c r="BR183" s="190"/>
    </row>
    <row r="184" spans="1:70" x14ac:dyDescent="0.2">
      <c r="B184" s="128" t="s">
        <v>132</v>
      </c>
      <c r="C184" s="129"/>
      <c r="D184" s="130">
        <v>63.611999999999995</v>
      </c>
      <c r="E184" s="172"/>
      <c r="F184" s="89"/>
      <c r="I184" s="198"/>
      <c r="J184" s="189"/>
      <c r="K184" s="190"/>
      <c r="L184" s="190"/>
      <c r="M184" s="190"/>
      <c r="N184" s="190"/>
      <c r="O184" s="190"/>
      <c r="P184" s="190"/>
      <c r="Q184" s="190"/>
      <c r="R184" s="190"/>
      <c r="S184" s="190"/>
      <c r="T184" s="190"/>
      <c r="U184" s="190"/>
      <c r="V184" s="190"/>
      <c r="W184" s="190"/>
      <c r="X184" s="190"/>
      <c r="Y184" s="190"/>
      <c r="Z184" s="190"/>
      <c r="AA184" s="190"/>
      <c r="AB184" s="190"/>
      <c r="AC184" s="190"/>
      <c r="AD184" s="190"/>
      <c r="AE184" s="190"/>
      <c r="AF184" s="190"/>
      <c r="AG184" s="190"/>
      <c r="AH184" s="190"/>
      <c r="AI184" s="190"/>
      <c r="AJ184" s="190"/>
      <c r="AK184" s="190"/>
      <c r="AL184" s="190"/>
      <c r="AM184" s="190"/>
      <c r="AN184" s="190"/>
      <c r="AO184" s="190"/>
      <c r="AP184" s="190"/>
      <c r="AQ184" s="190"/>
      <c r="AR184" s="190"/>
      <c r="AS184" s="190"/>
      <c r="AT184" s="190"/>
      <c r="AU184" s="190"/>
      <c r="AV184" s="190"/>
      <c r="AW184" s="190"/>
      <c r="AX184" s="190"/>
      <c r="AY184" s="190"/>
      <c r="AZ184" s="190"/>
      <c r="BA184" s="190"/>
      <c r="BB184" s="190"/>
      <c r="BC184" s="190"/>
      <c r="BD184" s="190"/>
      <c r="BE184" s="190"/>
      <c r="BF184" s="190"/>
      <c r="BG184" s="190"/>
      <c r="BH184" s="190"/>
      <c r="BI184" s="190"/>
      <c r="BJ184" s="190"/>
      <c r="BK184" s="190"/>
      <c r="BL184" s="190"/>
      <c r="BM184" s="190"/>
      <c r="BN184" s="190"/>
      <c r="BO184" s="190"/>
      <c r="BP184" s="190"/>
      <c r="BQ184" s="190"/>
      <c r="BR184" s="190"/>
    </row>
    <row r="185" spans="1:70" x14ac:dyDescent="0.2">
      <c r="B185" s="128" t="s">
        <v>133</v>
      </c>
      <c r="C185" s="129"/>
      <c r="D185" s="130">
        <v>6.0328800000000005</v>
      </c>
      <c r="E185" s="172"/>
      <c r="F185" s="89"/>
      <c r="I185" s="198"/>
      <c r="J185" s="189"/>
      <c r="K185" s="190"/>
      <c r="L185" s="190"/>
      <c r="M185" s="190"/>
      <c r="N185" s="190"/>
      <c r="O185" s="190"/>
      <c r="P185" s="190"/>
      <c r="Q185" s="190"/>
      <c r="R185" s="190"/>
      <c r="S185" s="190"/>
      <c r="T185" s="190"/>
      <c r="U185" s="190"/>
      <c r="V185" s="190"/>
      <c r="W185" s="190"/>
      <c r="X185" s="190"/>
      <c r="Y185" s="190"/>
      <c r="Z185" s="190"/>
      <c r="AA185" s="190"/>
      <c r="AB185" s="190"/>
      <c r="AC185" s="190"/>
      <c r="AD185" s="190"/>
      <c r="AE185" s="190"/>
      <c r="AF185" s="190"/>
      <c r="AG185" s="190"/>
      <c r="AH185" s="190"/>
      <c r="AI185" s="190"/>
      <c r="AJ185" s="190"/>
      <c r="AK185" s="190"/>
      <c r="AL185" s="190"/>
      <c r="AM185" s="190"/>
      <c r="AN185" s="190"/>
      <c r="AO185" s="190"/>
      <c r="AP185" s="190"/>
      <c r="AQ185" s="190"/>
      <c r="AR185" s="190"/>
      <c r="AS185" s="190"/>
      <c r="AT185" s="190"/>
      <c r="AU185" s="190"/>
      <c r="AV185" s="190"/>
      <c r="AW185" s="190"/>
      <c r="AX185" s="190"/>
      <c r="AY185" s="190"/>
      <c r="AZ185" s="190"/>
      <c r="BA185" s="190"/>
      <c r="BB185" s="190"/>
      <c r="BC185" s="190"/>
      <c r="BD185" s="190"/>
      <c r="BE185" s="190"/>
      <c r="BF185" s="190"/>
      <c r="BG185" s="190"/>
      <c r="BH185" s="190"/>
      <c r="BI185" s="190"/>
      <c r="BJ185" s="190"/>
      <c r="BK185" s="190"/>
      <c r="BL185" s="190"/>
      <c r="BM185" s="190"/>
      <c r="BN185" s="190"/>
      <c r="BO185" s="190"/>
      <c r="BP185" s="190"/>
      <c r="BQ185" s="190"/>
      <c r="BR185" s="190"/>
    </row>
    <row r="186" spans="1:70" x14ac:dyDescent="0.2">
      <c r="B186" s="128" t="s">
        <v>134</v>
      </c>
      <c r="C186" s="129"/>
      <c r="D186" s="130">
        <v>4.9681800000000003</v>
      </c>
      <c r="E186" s="172"/>
      <c r="F186" s="89"/>
      <c r="I186" s="198"/>
      <c r="J186" s="189"/>
      <c r="K186" s="190"/>
      <c r="L186" s="190"/>
      <c r="M186" s="190"/>
      <c r="N186" s="190"/>
      <c r="O186" s="190"/>
      <c r="P186" s="190"/>
      <c r="Q186" s="190"/>
      <c r="R186" s="190"/>
      <c r="S186" s="190"/>
      <c r="T186" s="190"/>
      <c r="U186" s="190"/>
      <c r="V186" s="190"/>
      <c r="W186" s="190"/>
      <c r="X186" s="190"/>
      <c r="Y186" s="190"/>
      <c r="Z186" s="190"/>
      <c r="AA186" s="190"/>
      <c r="AB186" s="190"/>
      <c r="AC186" s="190"/>
      <c r="AD186" s="190"/>
      <c r="AE186" s="190"/>
      <c r="AF186" s="190"/>
      <c r="AG186" s="190"/>
      <c r="AH186" s="190"/>
      <c r="AI186" s="190"/>
      <c r="AJ186" s="190"/>
      <c r="AK186" s="190"/>
      <c r="AL186" s="190"/>
      <c r="AM186" s="190"/>
      <c r="AN186" s="190"/>
      <c r="AO186" s="190"/>
      <c r="AP186" s="190"/>
      <c r="AQ186" s="190"/>
      <c r="AR186" s="190"/>
      <c r="AS186" s="190"/>
      <c r="AT186" s="190"/>
      <c r="AU186" s="190"/>
      <c r="AV186" s="190"/>
      <c r="AW186" s="190"/>
      <c r="AX186" s="190"/>
      <c r="AY186" s="190"/>
      <c r="AZ186" s="190"/>
      <c r="BA186" s="190"/>
      <c r="BB186" s="190"/>
      <c r="BC186" s="190"/>
      <c r="BD186" s="190"/>
      <c r="BE186" s="190"/>
      <c r="BF186" s="190"/>
      <c r="BG186" s="190"/>
      <c r="BH186" s="190"/>
      <c r="BI186" s="190"/>
      <c r="BJ186" s="190"/>
      <c r="BK186" s="190"/>
      <c r="BL186" s="190"/>
      <c r="BM186" s="190"/>
      <c r="BN186" s="190"/>
      <c r="BO186" s="190"/>
      <c r="BP186" s="190"/>
      <c r="BQ186" s="190"/>
      <c r="BR186" s="190"/>
    </row>
    <row r="187" spans="1:70" x14ac:dyDescent="0.2">
      <c r="B187" s="128" t="s">
        <v>135</v>
      </c>
      <c r="C187" s="129"/>
      <c r="D187" s="130">
        <v>7.0829599999999999</v>
      </c>
      <c r="E187" s="172"/>
      <c r="F187" s="89"/>
      <c r="I187" s="198"/>
      <c r="J187" s="189"/>
      <c r="K187" s="190"/>
      <c r="L187" s="190"/>
      <c r="M187" s="190"/>
      <c r="N187" s="190"/>
      <c r="O187" s="190"/>
      <c r="P187" s="190"/>
      <c r="Q187" s="190"/>
      <c r="R187" s="190"/>
      <c r="S187" s="190"/>
      <c r="T187" s="190"/>
      <c r="U187" s="190"/>
      <c r="V187" s="190"/>
      <c r="W187" s="190"/>
      <c r="X187" s="190"/>
      <c r="Y187" s="190"/>
      <c r="Z187" s="190"/>
      <c r="AA187" s="190"/>
      <c r="AB187" s="190"/>
      <c r="AC187" s="190"/>
      <c r="AD187" s="190"/>
      <c r="AE187" s="190"/>
      <c r="AF187" s="190"/>
      <c r="AG187" s="190"/>
      <c r="AH187" s="190"/>
      <c r="AI187" s="190"/>
      <c r="AJ187" s="190"/>
      <c r="AK187" s="190"/>
      <c r="AL187" s="190"/>
      <c r="AM187" s="190"/>
      <c r="AN187" s="190"/>
      <c r="AO187" s="190"/>
      <c r="AP187" s="190"/>
      <c r="AQ187" s="190"/>
      <c r="AR187" s="190"/>
      <c r="AS187" s="190"/>
      <c r="AT187" s="190"/>
      <c r="AU187" s="190"/>
      <c r="AV187" s="190"/>
      <c r="AW187" s="190"/>
      <c r="AX187" s="190"/>
      <c r="AY187" s="190"/>
      <c r="AZ187" s="190"/>
      <c r="BA187" s="190"/>
      <c r="BB187" s="190"/>
      <c r="BC187" s="190"/>
      <c r="BD187" s="190"/>
      <c r="BE187" s="190"/>
      <c r="BF187" s="190"/>
      <c r="BG187" s="190"/>
      <c r="BH187" s="190"/>
      <c r="BI187" s="190"/>
      <c r="BJ187" s="190"/>
      <c r="BK187" s="190"/>
      <c r="BL187" s="190"/>
      <c r="BM187" s="190"/>
      <c r="BN187" s="190"/>
      <c r="BO187" s="190"/>
      <c r="BP187" s="190"/>
      <c r="BQ187" s="190"/>
      <c r="BR187" s="190"/>
    </row>
    <row r="188" spans="1:70" x14ac:dyDescent="0.2">
      <c r="B188" s="128" t="s">
        <v>136</v>
      </c>
      <c r="C188" s="129"/>
      <c r="D188" s="130">
        <v>1.7975000000000003</v>
      </c>
      <c r="E188" s="172"/>
      <c r="F188" s="111"/>
      <c r="I188" s="198"/>
      <c r="J188" s="191"/>
      <c r="K188" s="190"/>
      <c r="L188" s="190"/>
      <c r="M188" s="190"/>
      <c r="N188" s="190"/>
      <c r="O188" s="190"/>
      <c r="P188" s="190"/>
      <c r="Q188" s="190"/>
      <c r="R188" s="190"/>
      <c r="S188" s="190"/>
      <c r="T188" s="190"/>
      <c r="U188" s="190"/>
      <c r="V188" s="190"/>
      <c r="W188" s="190"/>
      <c r="X188" s="190"/>
      <c r="Y188" s="190"/>
      <c r="Z188" s="190"/>
      <c r="AA188" s="190"/>
      <c r="AB188" s="190"/>
      <c r="AC188" s="190"/>
      <c r="AD188" s="190"/>
      <c r="AE188" s="190"/>
      <c r="AF188" s="190"/>
      <c r="AG188" s="190"/>
      <c r="AH188" s="190"/>
      <c r="AI188" s="190"/>
      <c r="AJ188" s="190"/>
      <c r="AK188" s="190"/>
      <c r="AL188" s="190"/>
      <c r="AM188" s="190"/>
      <c r="AN188" s="190"/>
      <c r="AO188" s="190"/>
      <c r="AP188" s="190"/>
      <c r="AQ188" s="190"/>
      <c r="AR188" s="190"/>
      <c r="AS188" s="190"/>
      <c r="AT188" s="190"/>
      <c r="AU188" s="190"/>
      <c r="AV188" s="190"/>
      <c r="AW188" s="190"/>
      <c r="AX188" s="190"/>
      <c r="AY188" s="190"/>
      <c r="AZ188" s="190"/>
      <c r="BA188" s="190"/>
      <c r="BB188" s="190"/>
      <c r="BC188" s="190"/>
      <c r="BD188" s="190"/>
      <c r="BE188" s="190"/>
      <c r="BF188" s="190"/>
      <c r="BG188" s="190"/>
      <c r="BH188" s="190"/>
      <c r="BI188" s="190"/>
      <c r="BJ188" s="190"/>
      <c r="BK188" s="190"/>
      <c r="BL188" s="190"/>
      <c r="BM188" s="190"/>
      <c r="BN188" s="190"/>
      <c r="BO188" s="190"/>
      <c r="BP188" s="190"/>
      <c r="BQ188" s="190"/>
      <c r="BR188" s="190"/>
    </row>
    <row r="189" spans="1:70" x14ac:dyDescent="0.2">
      <c r="B189" s="128" t="s">
        <v>137</v>
      </c>
      <c r="C189" s="129"/>
      <c r="D189" s="130">
        <v>9.6300000000000008</v>
      </c>
      <c r="E189" s="172"/>
      <c r="F189" s="111"/>
      <c r="I189" s="198"/>
      <c r="J189" s="191"/>
      <c r="K189" s="190"/>
      <c r="L189" s="190"/>
      <c r="M189" s="190"/>
      <c r="N189" s="190"/>
      <c r="O189" s="190"/>
      <c r="P189" s="190"/>
      <c r="Q189" s="190"/>
      <c r="R189" s="190"/>
      <c r="S189" s="190"/>
      <c r="T189" s="190"/>
      <c r="U189" s="190"/>
      <c r="V189" s="190"/>
      <c r="W189" s="190"/>
      <c r="X189" s="190"/>
      <c r="Y189" s="190"/>
      <c r="Z189" s="190"/>
      <c r="AA189" s="190"/>
      <c r="AB189" s="190"/>
      <c r="AC189" s="190"/>
      <c r="AD189" s="190"/>
      <c r="AE189" s="190"/>
      <c r="AF189" s="190"/>
      <c r="AG189" s="190"/>
      <c r="AH189" s="190"/>
      <c r="AI189" s="190"/>
      <c r="AJ189" s="190"/>
      <c r="AK189" s="190"/>
      <c r="AL189" s="190"/>
      <c r="AM189" s="190"/>
      <c r="AN189" s="190"/>
      <c r="AO189" s="190"/>
      <c r="AP189" s="190"/>
      <c r="AQ189" s="190"/>
      <c r="AR189" s="190"/>
      <c r="AS189" s="190"/>
      <c r="AT189" s="190"/>
      <c r="AU189" s="190"/>
      <c r="AV189" s="190"/>
      <c r="AW189" s="190"/>
      <c r="AX189" s="190"/>
      <c r="AY189" s="190"/>
      <c r="AZ189" s="190"/>
      <c r="BA189" s="190"/>
      <c r="BB189" s="190"/>
      <c r="BC189" s="190"/>
      <c r="BD189" s="190"/>
      <c r="BE189" s="190"/>
      <c r="BF189" s="190"/>
      <c r="BG189" s="190"/>
      <c r="BH189" s="190"/>
      <c r="BI189" s="190"/>
      <c r="BJ189" s="190"/>
      <c r="BK189" s="190"/>
      <c r="BL189" s="190"/>
      <c r="BM189" s="190"/>
      <c r="BN189" s="190"/>
      <c r="BO189" s="190"/>
      <c r="BP189" s="190"/>
      <c r="BQ189" s="190"/>
      <c r="BR189" s="190"/>
    </row>
    <row r="190" spans="1:70" x14ac:dyDescent="0.2">
      <c r="B190" s="128" t="s">
        <v>138</v>
      </c>
      <c r="C190" s="129"/>
      <c r="D190" s="130">
        <v>3.9983999999999997</v>
      </c>
      <c r="E190" s="172"/>
      <c r="F190" s="111"/>
      <c r="I190" s="198"/>
      <c r="J190" s="191"/>
      <c r="K190" s="190"/>
      <c r="L190" s="190"/>
      <c r="M190" s="190"/>
      <c r="N190" s="190"/>
      <c r="O190" s="190"/>
      <c r="P190" s="190"/>
      <c r="Q190" s="190"/>
      <c r="R190" s="190"/>
      <c r="S190" s="190"/>
      <c r="T190" s="190"/>
      <c r="U190" s="190"/>
      <c r="V190" s="190"/>
      <c r="W190" s="190"/>
      <c r="X190" s="190"/>
      <c r="Y190" s="190"/>
      <c r="Z190" s="190"/>
      <c r="AA190" s="190"/>
      <c r="AB190" s="190"/>
      <c r="AC190" s="190"/>
      <c r="AD190" s="190"/>
      <c r="AE190" s="190"/>
      <c r="AF190" s="190"/>
      <c r="AG190" s="190"/>
      <c r="AH190" s="190"/>
      <c r="AI190" s="190"/>
      <c r="AJ190" s="190"/>
      <c r="AK190" s="190"/>
      <c r="AL190" s="190"/>
      <c r="AM190" s="190"/>
      <c r="AN190" s="190"/>
      <c r="AO190" s="190"/>
      <c r="AP190" s="190"/>
      <c r="AQ190" s="190"/>
      <c r="AR190" s="190"/>
      <c r="AS190" s="190"/>
      <c r="AT190" s="190"/>
      <c r="AU190" s="190"/>
      <c r="AV190" s="190"/>
      <c r="AW190" s="190"/>
      <c r="AX190" s="190"/>
      <c r="AY190" s="190"/>
      <c r="AZ190" s="190"/>
      <c r="BA190" s="190"/>
      <c r="BB190" s="190"/>
      <c r="BC190" s="190"/>
      <c r="BD190" s="190"/>
      <c r="BE190" s="190"/>
      <c r="BF190" s="190"/>
      <c r="BG190" s="190"/>
      <c r="BH190" s="190"/>
      <c r="BI190" s="190"/>
      <c r="BJ190" s="190"/>
      <c r="BK190" s="190"/>
      <c r="BL190" s="190"/>
      <c r="BM190" s="190"/>
      <c r="BN190" s="190"/>
      <c r="BO190" s="190"/>
      <c r="BP190" s="190"/>
      <c r="BQ190" s="190"/>
      <c r="BR190" s="190"/>
    </row>
    <row r="191" spans="1:70" x14ac:dyDescent="0.2">
      <c r="B191" s="128" t="s">
        <v>139</v>
      </c>
      <c r="C191" s="129"/>
      <c r="D191" s="130">
        <v>2.4969000000000005E-2</v>
      </c>
      <c r="E191" s="172"/>
      <c r="F191" s="111"/>
      <c r="I191" s="198"/>
      <c r="J191" s="191"/>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190"/>
      <c r="AU191" s="190"/>
      <c r="AV191" s="190"/>
      <c r="AW191" s="190"/>
      <c r="AX191" s="190"/>
      <c r="AY191" s="190"/>
      <c r="AZ191" s="190"/>
      <c r="BA191" s="190"/>
      <c r="BB191" s="190"/>
      <c r="BC191" s="190"/>
      <c r="BD191" s="190"/>
      <c r="BE191" s="190"/>
      <c r="BF191" s="190"/>
      <c r="BG191" s="190"/>
      <c r="BH191" s="190"/>
      <c r="BI191" s="190"/>
      <c r="BJ191" s="190"/>
      <c r="BK191" s="190"/>
      <c r="BL191" s="190"/>
      <c r="BM191" s="190"/>
      <c r="BN191" s="190"/>
      <c r="BO191" s="190"/>
      <c r="BP191" s="190"/>
      <c r="BQ191" s="190"/>
      <c r="BR191" s="190"/>
    </row>
    <row r="192" spans="1:70" x14ac:dyDescent="0.2">
      <c r="B192" s="128" t="s">
        <v>140</v>
      </c>
      <c r="C192" s="129"/>
      <c r="D192" s="130">
        <v>7.8813999999999981E-2</v>
      </c>
      <c r="E192" s="172"/>
      <c r="F192" s="111"/>
      <c r="I192" s="198"/>
      <c r="J192" s="191"/>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c r="AT192" s="190"/>
      <c r="AU192" s="190"/>
      <c r="AV192" s="190"/>
      <c r="AW192" s="190"/>
      <c r="AX192" s="190"/>
      <c r="AY192" s="190"/>
      <c r="AZ192" s="190"/>
      <c r="BA192" s="190"/>
      <c r="BB192" s="190"/>
      <c r="BC192" s="190"/>
      <c r="BD192" s="190"/>
      <c r="BE192" s="190"/>
      <c r="BF192" s="190"/>
      <c r="BG192" s="190"/>
      <c r="BH192" s="190"/>
      <c r="BI192" s="190"/>
      <c r="BJ192" s="190"/>
      <c r="BK192" s="190"/>
      <c r="BL192" s="190"/>
      <c r="BM192" s="190"/>
      <c r="BN192" s="190"/>
      <c r="BO192" s="190"/>
      <c r="BP192" s="190"/>
      <c r="BQ192" s="190"/>
      <c r="BR192" s="190"/>
    </row>
    <row r="193" spans="1:70" x14ac:dyDescent="0.2">
      <c r="B193" s="128" t="s">
        <v>141</v>
      </c>
      <c r="C193" s="129"/>
      <c r="D193" s="130">
        <v>3.9072800000000005E-2</v>
      </c>
      <c r="E193" s="172"/>
      <c r="F193" s="111"/>
      <c r="I193" s="198"/>
      <c r="J193" s="191"/>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c r="AT193" s="190"/>
      <c r="AU193" s="190"/>
      <c r="AV193" s="190"/>
      <c r="AW193" s="190"/>
      <c r="AX193" s="190"/>
      <c r="AY193" s="190"/>
      <c r="AZ193" s="190"/>
      <c r="BA193" s="190"/>
      <c r="BB193" s="190"/>
      <c r="BC193" s="190"/>
      <c r="BD193" s="190"/>
      <c r="BE193" s="190"/>
      <c r="BF193" s="190"/>
      <c r="BG193" s="190"/>
      <c r="BH193" s="190"/>
      <c r="BI193" s="190"/>
      <c r="BJ193" s="190"/>
      <c r="BK193" s="190"/>
      <c r="BL193" s="190"/>
      <c r="BM193" s="190"/>
      <c r="BN193" s="190"/>
      <c r="BO193" s="190"/>
      <c r="BP193" s="190"/>
      <c r="BQ193" s="190"/>
      <c r="BR193" s="190"/>
    </row>
    <row r="194" spans="1:70" x14ac:dyDescent="0.2">
      <c r="B194" s="128" t="s">
        <v>142</v>
      </c>
      <c r="C194" s="129"/>
      <c r="D194" s="130">
        <v>293.23</v>
      </c>
      <c r="E194" s="172"/>
      <c r="F194" s="89"/>
      <c r="I194" s="198"/>
      <c r="J194" s="191"/>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c r="AT194" s="190"/>
      <c r="AU194" s="190"/>
      <c r="AV194" s="190"/>
      <c r="AW194" s="190"/>
      <c r="AX194" s="190"/>
      <c r="AY194" s="190"/>
      <c r="AZ194" s="190"/>
      <c r="BA194" s="190"/>
      <c r="BB194" s="190"/>
      <c r="BC194" s="190"/>
      <c r="BD194" s="190"/>
      <c r="BE194" s="190"/>
      <c r="BF194" s="190"/>
      <c r="BG194" s="190"/>
      <c r="BH194" s="190"/>
      <c r="BI194" s="190"/>
      <c r="BJ194" s="190"/>
      <c r="BK194" s="190"/>
      <c r="BL194" s="190"/>
      <c r="BM194" s="190"/>
      <c r="BN194" s="190"/>
      <c r="BO194" s="190"/>
      <c r="BP194" s="190"/>
      <c r="BQ194" s="190"/>
      <c r="BR194" s="190"/>
    </row>
    <row r="195" spans="1:70" x14ac:dyDescent="0.2">
      <c r="B195" s="128" t="s">
        <v>143</v>
      </c>
      <c r="C195" s="129"/>
      <c r="D195" s="130">
        <v>44.777070822340519</v>
      </c>
      <c r="E195" s="172"/>
      <c r="F195" s="111"/>
      <c r="I195" s="198"/>
      <c r="J195" s="191"/>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190"/>
      <c r="AU195" s="190"/>
      <c r="AV195" s="190"/>
      <c r="AW195" s="190"/>
      <c r="AX195" s="190"/>
      <c r="AY195" s="190"/>
      <c r="AZ195" s="190"/>
      <c r="BA195" s="190"/>
      <c r="BB195" s="190"/>
      <c r="BC195" s="190"/>
      <c r="BD195" s="190"/>
      <c r="BE195" s="190"/>
      <c r="BF195" s="190"/>
      <c r="BG195" s="190"/>
      <c r="BH195" s="190"/>
      <c r="BI195" s="190"/>
      <c r="BJ195" s="190"/>
      <c r="BK195" s="190"/>
      <c r="BL195" s="190"/>
      <c r="BM195" s="190"/>
      <c r="BN195" s="190"/>
      <c r="BO195" s="190"/>
      <c r="BP195" s="190"/>
      <c r="BQ195" s="190"/>
      <c r="BR195" s="190"/>
    </row>
    <row r="196" spans="1:70" x14ac:dyDescent="0.2">
      <c r="B196" s="128" t="s">
        <v>144</v>
      </c>
      <c r="C196" s="129"/>
      <c r="D196" s="130">
        <v>24.9</v>
      </c>
      <c r="E196" s="172"/>
      <c r="F196" s="111"/>
      <c r="I196" s="204"/>
      <c r="J196" s="191"/>
      <c r="K196" s="193"/>
      <c r="L196" s="190"/>
      <c r="M196" s="190"/>
      <c r="N196" s="190"/>
      <c r="O196" s="190"/>
      <c r="P196" s="190"/>
      <c r="Q196" s="190"/>
      <c r="R196" s="190"/>
      <c r="S196" s="190"/>
      <c r="T196" s="190"/>
      <c r="U196" s="190"/>
      <c r="V196" s="190"/>
      <c r="W196" s="190"/>
      <c r="X196" s="190"/>
      <c r="Y196" s="190"/>
      <c r="Z196" s="190"/>
      <c r="AA196" s="190"/>
      <c r="AB196" s="190"/>
      <c r="AC196" s="190"/>
      <c r="AD196" s="190"/>
      <c r="AE196" s="190"/>
      <c r="AF196" s="190"/>
      <c r="AG196" s="190"/>
      <c r="AH196" s="190"/>
      <c r="AI196" s="190"/>
      <c r="AJ196" s="190"/>
      <c r="AK196" s="190"/>
      <c r="AL196" s="190"/>
      <c r="AM196" s="190"/>
      <c r="AN196" s="190"/>
      <c r="AO196" s="190"/>
      <c r="AP196" s="190"/>
      <c r="AQ196" s="190"/>
      <c r="AR196" s="190"/>
      <c r="AS196" s="190"/>
      <c r="AT196" s="190"/>
      <c r="AU196" s="190"/>
      <c r="AV196" s="190"/>
      <c r="AW196" s="190"/>
      <c r="AX196" s="190"/>
      <c r="AY196" s="190"/>
      <c r="AZ196" s="190"/>
      <c r="BA196" s="190"/>
      <c r="BB196" s="190"/>
      <c r="BC196" s="190"/>
      <c r="BD196" s="190"/>
      <c r="BE196" s="190"/>
      <c r="BF196" s="190"/>
      <c r="BG196" s="190"/>
      <c r="BH196" s="190"/>
      <c r="BI196" s="190"/>
      <c r="BJ196" s="190"/>
      <c r="BK196" s="190"/>
      <c r="BL196" s="190"/>
      <c r="BM196" s="190"/>
      <c r="BN196" s="190"/>
      <c r="BO196" s="190"/>
      <c r="BP196" s="190"/>
      <c r="BQ196" s="190"/>
      <c r="BR196" s="190"/>
    </row>
    <row r="197" spans="1:70" x14ac:dyDescent="0.2">
      <c r="A197" s="108"/>
      <c r="B197" s="111"/>
      <c r="C197" s="129"/>
      <c r="D197" s="131">
        <f>SUM(D184:D196)</f>
        <v>460.17184662234052</v>
      </c>
      <c r="E197" s="172"/>
      <c r="F197" s="89"/>
      <c r="I197" s="204"/>
      <c r="J197" s="192"/>
      <c r="K197" s="192"/>
      <c r="L197" s="192"/>
      <c r="M197" s="190"/>
      <c r="N197" s="190"/>
      <c r="O197" s="190"/>
      <c r="P197" s="190"/>
      <c r="Q197" s="190"/>
      <c r="R197" s="190"/>
      <c r="S197" s="190"/>
      <c r="T197" s="190"/>
      <c r="U197" s="190"/>
      <c r="V197" s="190"/>
      <c r="W197" s="190"/>
      <c r="X197" s="190"/>
      <c r="Y197" s="190"/>
      <c r="Z197" s="190"/>
      <c r="AA197" s="190"/>
      <c r="AB197" s="190"/>
      <c r="AC197" s="190"/>
      <c r="AD197" s="190"/>
      <c r="AE197" s="190"/>
      <c r="AF197" s="190"/>
      <c r="AG197" s="190"/>
      <c r="AH197" s="190"/>
      <c r="AI197" s="190"/>
      <c r="AJ197" s="190"/>
      <c r="AK197" s="190"/>
      <c r="AL197" s="190"/>
      <c r="AM197" s="190"/>
      <c r="AN197" s="190"/>
      <c r="AO197" s="190"/>
      <c r="AP197" s="190"/>
      <c r="AQ197" s="190"/>
      <c r="AR197" s="190"/>
      <c r="AS197" s="190"/>
      <c r="AT197" s="190"/>
      <c r="AU197" s="190"/>
      <c r="AV197" s="190"/>
      <c r="AW197" s="190"/>
      <c r="AX197" s="190"/>
      <c r="AY197" s="190"/>
      <c r="AZ197" s="190"/>
      <c r="BA197" s="190"/>
      <c r="BB197" s="190"/>
      <c r="BC197" s="190"/>
      <c r="BD197" s="190"/>
      <c r="BE197" s="190"/>
      <c r="BF197" s="190"/>
      <c r="BG197" s="190"/>
      <c r="BH197" s="190"/>
      <c r="BI197" s="190"/>
      <c r="BJ197" s="190"/>
      <c r="BK197" s="190"/>
      <c r="BL197" s="190"/>
      <c r="BM197" s="190"/>
      <c r="BN197" s="190"/>
      <c r="BO197" s="190"/>
      <c r="BP197" s="190"/>
      <c r="BQ197" s="190"/>
      <c r="BR197" s="190"/>
    </row>
    <row r="198" spans="1:70" x14ac:dyDescent="0.2">
      <c r="B198" s="132"/>
      <c r="C198" s="129"/>
      <c r="D198" s="130"/>
      <c r="E198" s="172"/>
      <c r="F198" s="111"/>
      <c r="J198" s="190"/>
      <c r="K198" s="190"/>
      <c r="L198" s="194"/>
      <c r="M198" s="190"/>
      <c r="N198" s="190"/>
      <c r="O198" s="190"/>
      <c r="P198" s="190"/>
      <c r="Q198" s="190"/>
      <c r="R198" s="190"/>
      <c r="S198" s="190"/>
      <c r="T198" s="190"/>
      <c r="U198" s="190"/>
      <c r="V198" s="190"/>
      <c r="W198" s="190"/>
      <c r="X198" s="190"/>
      <c r="Y198" s="190"/>
      <c r="Z198" s="190"/>
      <c r="AA198" s="190"/>
      <c r="AB198" s="190"/>
      <c r="AC198" s="190"/>
      <c r="AD198" s="190"/>
      <c r="AE198" s="190"/>
      <c r="AF198" s="190"/>
      <c r="AG198" s="190"/>
      <c r="AH198" s="190"/>
      <c r="AI198" s="190"/>
      <c r="AJ198" s="190"/>
      <c r="AK198" s="190"/>
      <c r="AL198" s="190"/>
      <c r="AM198" s="190"/>
      <c r="AN198" s="190"/>
      <c r="AO198" s="190"/>
      <c r="AP198" s="190"/>
      <c r="AQ198" s="190"/>
      <c r="AR198" s="190"/>
      <c r="AS198" s="190"/>
      <c r="AT198" s="190"/>
      <c r="AU198" s="190"/>
      <c r="AV198" s="190"/>
      <c r="AW198" s="190"/>
      <c r="AX198" s="190"/>
      <c r="AY198" s="190"/>
      <c r="AZ198" s="190"/>
      <c r="BA198" s="190"/>
      <c r="BB198" s="190"/>
      <c r="BC198" s="190"/>
      <c r="BD198" s="190"/>
      <c r="BE198" s="190"/>
      <c r="BF198" s="190"/>
      <c r="BG198" s="190"/>
      <c r="BH198" s="190"/>
      <c r="BI198" s="190"/>
      <c r="BJ198" s="190"/>
      <c r="BK198" s="190"/>
      <c r="BL198" s="190"/>
      <c r="BM198" s="190"/>
      <c r="BN198" s="190"/>
      <c r="BO198" s="190"/>
      <c r="BP198" s="190"/>
      <c r="BQ198" s="190"/>
      <c r="BR198" s="190"/>
    </row>
    <row r="199" spans="1:70" ht="102" x14ac:dyDescent="0.2">
      <c r="A199" s="106">
        <v>21</v>
      </c>
      <c r="B199" s="107" t="s">
        <v>145</v>
      </c>
      <c r="C199" s="66" t="s">
        <v>33</v>
      </c>
      <c r="D199" s="67">
        <v>9</v>
      </c>
      <c r="E199" s="157"/>
      <c r="F199" s="133">
        <f>+D199*E199</f>
        <v>0</v>
      </c>
      <c r="G199" s="223"/>
      <c r="H199" s="216">
        <f>D199+G199</f>
        <v>9</v>
      </c>
      <c r="I199" s="217">
        <f>E199*H199</f>
        <v>0</v>
      </c>
      <c r="J199" s="195"/>
      <c r="K199" s="196"/>
      <c r="L199" s="196"/>
      <c r="M199" s="190"/>
      <c r="N199" s="190"/>
      <c r="O199" s="190"/>
      <c r="P199" s="190"/>
      <c r="Q199" s="190"/>
      <c r="R199" s="190"/>
      <c r="S199" s="190"/>
      <c r="T199" s="190"/>
      <c r="U199" s="190"/>
      <c r="V199" s="190"/>
      <c r="W199" s="190"/>
      <c r="X199" s="190"/>
      <c r="Y199" s="190"/>
      <c r="Z199" s="190"/>
      <c r="AA199" s="190"/>
      <c r="AB199" s="190"/>
      <c r="AC199" s="190"/>
      <c r="AD199" s="190"/>
      <c r="AE199" s="190"/>
      <c r="AF199" s="190"/>
      <c r="AG199" s="190"/>
      <c r="AH199" s="190"/>
      <c r="AI199" s="190"/>
      <c r="AJ199" s="190"/>
      <c r="AK199" s="190"/>
      <c r="AL199" s="190"/>
      <c r="AM199" s="190"/>
      <c r="AN199" s="190"/>
      <c r="AO199" s="190"/>
      <c r="AP199" s="190"/>
      <c r="AQ199" s="190"/>
      <c r="AR199" s="190"/>
      <c r="AS199" s="190"/>
      <c r="AT199" s="190"/>
      <c r="AU199" s="190"/>
      <c r="AV199" s="190"/>
      <c r="AW199" s="190"/>
      <c r="AX199" s="190"/>
      <c r="AY199" s="190"/>
      <c r="AZ199" s="190"/>
      <c r="BA199" s="190"/>
      <c r="BB199" s="190"/>
      <c r="BC199" s="190"/>
      <c r="BD199" s="190"/>
      <c r="BE199" s="190"/>
      <c r="BF199" s="190"/>
      <c r="BG199" s="190"/>
      <c r="BH199" s="190"/>
      <c r="BI199" s="190"/>
      <c r="BJ199" s="190"/>
      <c r="BK199" s="190"/>
      <c r="BL199" s="190"/>
      <c r="BM199" s="190"/>
      <c r="BN199" s="190"/>
      <c r="BO199" s="190"/>
      <c r="BP199" s="190"/>
      <c r="BQ199" s="190"/>
      <c r="BR199" s="190"/>
    </row>
    <row r="200" spans="1:70" x14ac:dyDescent="0.2">
      <c r="B200" s="107"/>
      <c r="C200" s="66"/>
      <c r="D200" s="67"/>
      <c r="E200" s="165"/>
      <c r="F200" s="89"/>
      <c r="G200" s="201"/>
      <c r="H200" s="203"/>
      <c r="I200" s="205"/>
      <c r="J200" s="195"/>
      <c r="K200" s="197"/>
      <c r="L200" s="197"/>
      <c r="M200" s="190"/>
      <c r="N200" s="190"/>
      <c r="O200" s="190"/>
      <c r="P200" s="190"/>
      <c r="Q200" s="190"/>
      <c r="R200" s="190"/>
      <c r="S200" s="190"/>
      <c r="T200" s="190"/>
      <c r="U200" s="190"/>
      <c r="V200" s="190"/>
      <c r="W200" s="190"/>
      <c r="X200" s="190"/>
      <c r="Y200" s="190"/>
      <c r="Z200" s="190"/>
      <c r="AA200" s="190"/>
      <c r="AB200" s="190"/>
      <c r="AC200" s="190"/>
      <c r="AD200" s="190"/>
      <c r="AE200" s="190"/>
      <c r="AF200" s="190"/>
      <c r="AG200" s="190"/>
      <c r="AH200" s="190"/>
      <c r="AI200" s="190"/>
      <c r="AJ200" s="190"/>
      <c r="AK200" s="190"/>
      <c r="AL200" s="190"/>
      <c r="AM200" s="190"/>
      <c r="AN200" s="190"/>
      <c r="AO200" s="190"/>
      <c r="AP200" s="190"/>
      <c r="AQ200" s="190"/>
      <c r="AR200" s="190"/>
      <c r="AS200" s="190"/>
      <c r="AT200" s="190"/>
      <c r="AU200" s="190"/>
      <c r="AV200" s="190"/>
      <c r="AW200" s="190"/>
      <c r="AX200" s="190"/>
      <c r="AY200" s="190"/>
      <c r="AZ200" s="190"/>
      <c r="BA200" s="190"/>
      <c r="BB200" s="190"/>
      <c r="BC200" s="190"/>
      <c r="BD200" s="190"/>
      <c r="BE200" s="190"/>
      <c r="BF200" s="190"/>
      <c r="BG200" s="190"/>
      <c r="BH200" s="190"/>
      <c r="BI200" s="190"/>
      <c r="BJ200" s="190"/>
      <c r="BK200" s="190"/>
      <c r="BL200" s="190"/>
      <c r="BM200" s="190"/>
      <c r="BN200" s="190"/>
      <c r="BO200" s="190"/>
      <c r="BP200" s="190"/>
      <c r="BQ200" s="190"/>
      <c r="BR200" s="190"/>
    </row>
    <row r="201" spans="1:70" ht="114.75" x14ac:dyDescent="0.2">
      <c r="A201" s="106">
        <v>22</v>
      </c>
      <c r="B201" s="107" t="s">
        <v>146</v>
      </c>
      <c r="C201" s="66" t="s">
        <v>33</v>
      </c>
      <c r="D201" s="67">
        <v>5</v>
      </c>
      <c r="E201" s="157"/>
      <c r="F201" s="133">
        <f>+D201*E201</f>
        <v>0</v>
      </c>
      <c r="G201" s="223"/>
      <c r="H201" s="216">
        <f>D201+G201</f>
        <v>5</v>
      </c>
      <c r="I201" s="217">
        <f>E201*H201</f>
        <v>0</v>
      </c>
      <c r="J201" s="195"/>
      <c r="K201" s="196"/>
      <c r="L201" s="196"/>
      <c r="M201" s="190"/>
      <c r="N201" s="190"/>
      <c r="O201" s="190"/>
      <c r="P201" s="190"/>
      <c r="Q201" s="190"/>
      <c r="R201" s="190"/>
      <c r="S201" s="190"/>
      <c r="T201" s="190"/>
      <c r="U201" s="190"/>
      <c r="V201" s="190"/>
      <c r="W201" s="190"/>
      <c r="X201" s="190"/>
      <c r="Y201" s="190"/>
      <c r="Z201" s="190"/>
      <c r="AA201" s="190"/>
      <c r="AB201" s="190"/>
      <c r="AC201" s="190"/>
      <c r="AD201" s="190"/>
      <c r="AE201" s="190"/>
      <c r="AF201" s="190"/>
      <c r="AG201" s="190"/>
      <c r="AH201" s="190"/>
      <c r="AI201" s="190"/>
      <c r="AJ201" s="190"/>
      <c r="AK201" s="190"/>
      <c r="AL201" s="190"/>
      <c r="AM201" s="190"/>
      <c r="AN201" s="190"/>
      <c r="AO201" s="190"/>
      <c r="AP201" s="190"/>
      <c r="AQ201" s="190"/>
      <c r="AR201" s="190"/>
      <c r="AS201" s="190"/>
      <c r="AT201" s="190"/>
      <c r="AU201" s="190"/>
      <c r="AV201" s="190"/>
      <c r="AW201" s="190"/>
      <c r="AX201" s="190"/>
      <c r="AY201" s="190"/>
      <c r="AZ201" s="190"/>
      <c r="BA201" s="190"/>
      <c r="BB201" s="190"/>
      <c r="BC201" s="190"/>
      <c r="BD201" s="190"/>
      <c r="BE201" s="190"/>
      <c r="BF201" s="190"/>
      <c r="BG201" s="190"/>
      <c r="BH201" s="190"/>
      <c r="BI201" s="190"/>
      <c r="BJ201" s="190"/>
      <c r="BK201" s="190"/>
      <c r="BL201" s="190"/>
      <c r="BM201" s="190"/>
      <c r="BN201" s="190"/>
      <c r="BO201" s="190"/>
      <c r="BP201" s="190"/>
      <c r="BQ201" s="190"/>
      <c r="BR201" s="190"/>
    </row>
    <row r="202" spans="1:70" x14ac:dyDescent="0.2">
      <c r="B202" s="107"/>
      <c r="C202" s="66"/>
      <c r="D202" s="67"/>
      <c r="E202" s="165"/>
      <c r="F202" s="89"/>
      <c r="G202" s="201"/>
      <c r="H202" s="203"/>
      <c r="I202" s="205"/>
      <c r="J202" s="195"/>
      <c r="K202" s="197"/>
      <c r="L202" s="197"/>
      <c r="M202" s="190"/>
      <c r="N202" s="190"/>
      <c r="O202" s="190"/>
      <c r="P202" s="190"/>
      <c r="Q202" s="190"/>
      <c r="R202" s="190"/>
      <c r="S202" s="190"/>
      <c r="T202" s="190"/>
      <c r="U202" s="190"/>
      <c r="V202" s="190"/>
      <c r="W202" s="190"/>
      <c r="X202" s="190"/>
      <c r="Y202" s="190"/>
      <c r="Z202" s="190"/>
      <c r="AA202" s="190"/>
      <c r="AB202" s="190"/>
      <c r="AC202" s="190"/>
      <c r="AD202" s="190"/>
      <c r="AE202" s="190"/>
      <c r="AF202" s="190"/>
      <c r="AG202" s="190"/>
      <c r="AH202" s="190"/>
      <c r="AI202" s="190"/>
      <c r="AJ202" s="190"/>
      <c r="AK202" s="190"/>
      <c r="AL202" s="190"/>
      <c r="AM202" s="190"/>
      <c r="AN202" s="190"/>
      <c r="AO202" s="190"/>
      <c r="AP202" s="190"/>
      <c r="AQ202" s="190"/>
      <c r="AR202" s="190"/>
      <c r="AS202" s="190"/>
      <c r="AT202" s="190"/>
      <c r="AU202" s="190"/>
      <c r="AV202" s="190"/>
      <c r="AW202" s="190"/>
      <c r="AX202" s="190"/>
      <c r="AY202" s="190"/>
      <c r="AZ202" s="190"/>
      <c r="BA202" s="190"/>
      <c r="BB202" s="190"/>
      <c r="BC202" s="190"/>
      <c r="BD202" s="190"/>
      <c r="BE202" s="190"/>
      <c r="BF202" s="190"/>
      <c r="BG202" s="190"/>
      <c r="BH202" s="190"/>
      <c r="BI202" s="190"/>
      <c r="BJ202" s="190"/>
      <c r="BK202" s="190"/>
      <c r="BL202" s="190"/>
      <c r="BM202" s="190"/>
      <c r="BN202" s="190"/>
      <c r="BO202" s="190"/>
      <c r="BP202" s="190"/>
      <c r="BQ202" s="190"/>
      <c r="BR202" s="190"/>
    </row>
    <row r="203" spans="1:70" ht="102" x14ac:dyDescent="0.2">
      <c r="A203" s="239">
        <v>23</v>
      </c>
      <c r="B203" s="270" t="s">
        <v>147</v>
      </c>
      <c r="C203" s="271" t="s">
        <v>33</v>
      </c>
      <c r="D203" s="272">
        <v>7</v>
      </c>
      <c r="E203" s="273"/>
      <c r="F203" s="274">
        <f>+D203*E203</f>
        <v>0</v>
      </c>
      <c r="G203" s="269">
        <v>4</v>
      </c>
      <c r="H203" s="216">
        <f>D203+G203</f>
        <v>11</v>
      </c>
      <c r="I203" s="217">
        <f>E203*H203</f>
        <v>0</v>
      </c>
      <c r="J203" s="195"/>
      <c r="K203" s="196"/>
      <c r="L203" s="196"/>
      <c r="M203" s="190"/>
      <c r="N203" s="190"/>
      <c r="O203" s="190"/>
      <c r="P203" s="190"/>
      <c r="Q203" s="190"/>
      <c r="R203" s="190"/>
      <c r="S203" s="190"/>
      <c r="T203" s="190"/>
      <c r="U203" s="190"/>
      <c r="V203" s="190"/>
      <c r="W203" s="190"/>
      <c r="X203" s="190"/>
      <c r="Y203" s="190"/>
      <c r="Z203" s="190"/>
      <c r="AA203" s="190"/>
      <c r="AB203" s="190"/>
      <c r="AC203" s="190"/>
      <c r="AD203" s="190"/>
      <c r="AE203" s="190"/>
      <c r="AF203" s="190"/>
      <c r="AG203" s="190"/>
      <c r="AH203" s="190"/>
      <c r="AI203" s="190"/>
      <c r="AJ203" s="190"/>
      <c r="AK203" s="190"/>
      <c r="AL203" s="190"/>
      <c r="AM203" s="190"/>
      <c r="AN203" s="190"/>
      <c r="AO203" s="190"/>
      <c r="AP203" s="190"/>
      <c r="AQ203" s="190"/>
      <c r="AR203" s="190"/>
      <c r="AS203" s="190"/>
      <c r="AT203" s="190"/>
      <c r="AU203" s="190"/>
      <c r="AV203" s="190"/>
      <c r="AW203" s="190"/>
      <c r="AX203" s="190"/>
      <c r="AY203" s="190"/>
      <c r="AZ203" s="190"/>
      <c r="BA203" s="190"/>
      <c r="BB203" s="190"/>
      <c r="BC203" s="190"/>
      <c r="BD203" s="190"/>
      <c r="BE203" s="190"/>
      <c r="BF203" s="190"/>
      <c r="BG203" s="190"/>
      <c r="BH203" s="190"/>
      <c r="BI203" s="190"/>
      <c r="BJ203" s="190"/>
      <c r="BK203" s="190"/>
      <c r="BL203" s="190"/>
      <c r="BM203" s="190"/>
      <c r="BN203" s="190"/>
      <c r="BO203" s="190"/>
      <c r="BP203" s="190"/>
      <c r="BQ203" s="190"/>
      <c r="BR203" s="190"/>
    </row>
    <row r="204" spans="1:70" x14ac:dyDescent="0.2">
      <c r="B204" s="107"/>
      <c r="C204" s="66"/>
      <c r="D204" s="67"/>
      <c r="E204" s="165"/>
      <c r="F204" s="89"/>
      <c r="J204" s="190"/>
      <c r="K204" s="190"/>
      <c r="L204" s="190"/>
      <c r="M204" s="190"/>
      <c r="N204" s="190"/>
      <c r="O204" s="190"/>
      <c r="P204" s="190"/>
      <c r="Q204" s="190"/>
      <c r="R204" s="190"/>
      <c r="S204" s="190"/>
      <c r="T204" s="190"/>
      <c r="U204" s="190"/>
      <c r="V204" s="190"/>
      <c r="W204" s="190"/>
      <c r="X204" s="190"/>
      <c r="Y204" s="190"/>
      <c r="Z204" s="190"/>
      <c r="AA204" s="190"/>
      <c r="AB204" s="190"/>
      <c r="AC204" s="190"/>
      <c r="AD204" s="190"/>
      <c r="AE204" s="190"/>
      <c r="AF204" s="190"/>
      <c r="AG204" s="190"/>
      <c r="AH204" s="190"/>
      <c r="AI204" s="190"/>
      <c r="AJ204" s="190"/>
      <c r="AK204" s="190"/>
      <c r="AL204" s="190"/>
      <c r="AM204" s="190"/>
      <c r="AN204" s="190"/>
      <c r="AO204" s="190"/>
      <c r="AP204" s="190"/>
      <c r="AQ204" s="190"/>
      <c r="AR204" s="190"/>
      <c r="AS204" s="190"/>
      <c r="AT204" s="190"/>
      <c r="AU204" s="190"/>
      <c r="AV204" s="190"/>
      <c r="AW204" s="190"/>
      <c r="AX204" s="190"/>
      <c r="AY204" s="190"/>
      <c r="AZ204" s="190"/>
      <c r="BA204" s="190"/>
      <c r="BB204" s="190"/>
      <c r="BC204" s="190"/>
      <c r="BD204" s="190"/>
      <c r="BE204" s="190"/>
      <c r="BF204" s="190"/>
      <c r="BG204" s="190"/>
      <c r="BH204" s="190"/>
      <c r="BI204" s="190"/>
      <c r="BJ204" s="190"/>
      <c r="BK204" s="190"/>
      <c r="BL204" s="190"/>
      <c r="BM204" s="190"/>
      <c r="BN204" s="190"/>
      <c r="BO204" s="190"/>
      <c r="BP204" s="190"/>
      <c r="BQ204" s="190"/>
      <c r="BR204" s="190"/>
    </row>
    <row r="205" spans="1:70" ht="102" x14ac:dyDescent="0.2">
      <c r="A205" s="106">
        <v>24</v>
      </c>
      <c r="B205" s="107" t="s">
        <v>148</v>
      </c>
      <c r="C205" s="66" t="s">
        <v>33</v>
      </c>
      <c r="D205" s="67">
        <v>2</v>
      </c>
      <c r="E205" s="157"/>
      <c r="F205" s="133">
        <f>+D205*E205</f>
        <v>0</v>
      </c>
      <c r="G205" s="216"/>
      <c r="H205" s="216">
        <f>D205+G205</f>
        <v>2</v>
      </c>
      <c r="I205" s="217">
        <f>E205*H205</f>
        <v>0</v>
      </c>
      <c r="J205" s="190"/>
      <c r="K205" s="190"/>
      <c r="L205" s="190"/>
      <c r="M205" s="190"/>
      <c r="N205" s="190"/>
      <c r="O205" s="190"/>
      <c r="P205" s="190"/>
      <c r="Q205" s="190"/>
      <c r="R205" s="190"/>
      <c r="S205" s="190"/>
      <c r="T205" s="190"/>
      <c r="U205" s="190"/>
      <c r="V205" s="190"/>
      <c r="W205" s="190"/>
      <c r="X205" s="190"/>
      <c r="Y205" s="190"/>
      <c r="Z205" s="190"/>
      <c r="AA205" s="190"/>
      <c r="AB205" s="190"/>
      <c r="AC205" s="190"/>
      <c r="AD205" s="190"/>
      <c r="AE205" s="190"/>
      <c r="AF205" s="190"/>
      <c r="AG205" s="190"/>
      <c r="AH205" s="190"/>
      <c r="AI205" s="190"/>
      <c r="AJ205" s="190"/>
      <c r="AK205" s="190"/>
      <c r="AL205" s="190"/>
      <c r="AM205" s="190"/>
      <c r="AN205" s="190"/>
      <c r="AO205" s="190"/>
      <c r="AP205" s="190"/>
      <c r="AQ205" s="190"/>
      <c r="AR205" s="190"/>
      <c r="AS205" s="190"/>
      <c r="AT205" s="190"/>
      <c r="AU205" s="190"/>
      <c r="AV205" s="190"/>
      <c r="AW205" s="190"/>
      <c r="AX205" s="190"/>
      <c r="AY205" s="190"/>
      <c r="AZ205" s="190"/>
      <c r="BA205" s="190"/>
      <c r="BB205" s="190"/>
      <c r="BC205" s="190"/>
      <c r="BD205" s="190"/>
      <c r="BE205" s="190"/>
      <c r="BF205" s="190"/>
      <c r="BG205" s="190"/>
      <c r="BH205" s="190"/>
      <c r="BI205" s="190"/>
      <c r="BJ205" s="190"/>
      <c r="BK205" s="190"/>
      <c r="BL205" s="190"/>
      <c r="BM205" s="190"/>
      <c r="BN205" s="190"/>
      <c r="BO205" s="190"/>
      <c r="BP205" s="190"/>
      <c r="BQ205" s="190"/>
      <c r="BR205" s="190"/>
    </row>
    <row r="206" spans="1:70" x14ac:dyDescent="0.2">
      <c r="B206" s="107"/>
      <c r="C206" s="66"/>
      <c r="D206" s="67"/>
      <c r="E206" s="165"/>
      <c r="F206" s="89"/>
      <c r="J206" s="190"/>
      <c r="K206" s="190"/>
      <c r="L206" s="190"/>
      <c r="M206" s="190"/>
      <c r="N206" s="190"/>
      <c r="O206" s="190"/>
      <c r="P206" s="190"/>
      <c r="Q206" s="190"/>
      <c r="R206" s="190"/>
      <c r="S206" s="190"/>
      <c r="T206" s="190"/>
      <c r="U206" s="190"/>
      <c r="V206" s="190"/>
      <c r="W206" s="190"/>
      <c r="X206" s="190"/>
      <c r="Y206" s="190"/>
      <c r="Z206" s="190"/>
      <c r="AA206" s="190"/>
      <c r="AB206" s="190"/>
      <c r="AC206" s="190"/>
      <c r="AD206" s="190"/>
      <c r="AE206" s="190"/>
      <c r="AF206" s="190"/>
      <c r="AG206" s="190"/>
      <c r="AH206" s="190"/>
      <c r="AI206" s="190"/>
      <c r="AJ206" s="190"/>
      <c r="AK206" s="190"/>
      <c r="AL206" s="190"/>
      <c r="AM206" s="190"/>
      <c r="AN206" s="190"/>
      <c r="AO206" s="190"/>
      <c r="AP206" s="190"/>
      <c r="AQ206" s="190"/>
      <c r="AR206" s="190"/>
      <c r="AS206" s="190"/>
      <c r="AT206" s="190"/>
      <c r="AU206" s="190"/>
      <c r="AV206" s="190"/>
      <c r="AW206" s="190"/>
      <c r="AX206" s="190"/>
      <c r="AY206" s="190"/>
      <c r="AZ206" s="190"/>
      <c r="BA206" s="190"/>
      <c r="BB206" s="190"/>
      <c r="BC206" s="190"/>
      <c r="BD206" s="190"/>
      <c r="BE206" s="190"/>
      <c r="BF206" s="190"/>
      <c r="BG206" s="190"/>
      <c r="BH206" s="190"/>
      <c r="BI206" s="190"/>
      <c r="BJ206" s="190"/>
      <c r="BK206" s="190"/>
      <c r="BL206" s="190"/>
      <c r="BM206" s="190"/>
      <c r="BN206" s="190"/>
      <c r="BO206" s="190"/>
      <c r="BP206" s="190"/>
      <c r="BQ206" s="190"/>
      <c r="BR206" s="190"/>
    </row>
    <row r="207" spans="1:70" ht="63.75" x14ac:dyDescent="0.2">
      <c r="A207" s="106">
        <v>25</v>
      </c>
      <c r="B207" s="134" t="s">
        <v>149</v>
      </c>
      <c r="C207" s="135" t="s">
        <v>33</v>
      </c>
      <c r="D207" s="81">
        <v>1</v>
      </c>
      <c r="E207" s="160"/>
      <c r="F207" s="82">
        <f>E207*D207</f>
        <v>0</v>
      </c>
      <c r="G207" s="216"/>
      <c r="H207" s="216">
        <f>D207+G207</f>
        <v>1</v>
      </c>
      <c r="I207" s="217">
        <f>E207*H207</f>
        <v>0</v>
      </c>
      <c r="J207" s="190"/>
      <c r="K207" s="190"/>
      <c r="L207" s="190"/>
      <c r="M207" s="190"/>
      <c r="N207" s="190"/>
      <c r="O207" s="190"/>
      <c r="P207" s="190"/>
      <c r="Q207" s="190"/>
      <c r="R207" s="190"/>
      <c r="S207" s="190"/>
      <c r="T207" s="190"/>
      <c r="U207" s="190"/>
      <c r="V207" s="190"/>
      <c r="W207" s="190"/>
      <c r="X207" s="190"/>
      <c r="Y207" s="190"/>
      <c r="Z207" s="190"/>
      <c r="AA207" s="190"/>
      <c r="AB207" s="190"/>
      <c r="AC207" s="190"/>
      <c r="AD207" s="190"/>
      <c r="AE207" s="190"/>
      <c r="AF207" s="190"/>
      <c r="AG207" s="190"/>
      <c r="AH207" s="190"/>
      <c r="AI207" s="190"/>
      <c r="AJ207" s="190"/>
      <c r="AK207" s="190"/>
      <c r="AL207" s="190"/>
      <c r="AM207" s="190"/>
      <c r="AN207" s="190"/>
      <c r="AO207" s="190"/>
      <c r="AP207" s="190"/>
      <c r="AQ207" s="190"/>
      <c r="AR207" s="190"/>
      <c r="AS207" s="190"/>
      <c r="AT207" s="190"/>
      <c r="AU207" s="190"/>
      <c r="AV207" s="190"/>
      <c r="AW207" s="190"/>
      <c r="AX207" s="190"/>
      <c r="AY207" s="190"/>
      <c r="AZ207" s="190"/>
      <c r="BA207" s="190"/>
      <c r="BB207" s="190"/>
      <c r="BC207" s="190"/>
      <c r="BD207" s="190"/>
      <c r="BE207" s="190"/>
      <c r="BF207" s="190"/>
      <c r="BG207" s="190"/>
      <c r="BH207" s="190"/>
      <c r="BI207" s="190"/>
      <c r="BJ207" s="190"/>
      <c r="BK207" s="190"/>
      <c r="BL207" s="190"/>
      <c r="BM207" s="190"/>
      <c r="BN207" s="190"/>
      <c r="BO207" s="190"/>
      <c r="BP207" s="190"/>
      <c r="BQ207" s="190"/>
      <c r="BR207" s="190"/>
    </row>
    <row r="208" spans="1:70" x14ac:dyDescent="0.2">
      <c r="B208" s="107"/>
      <c r="C208" s="66"/>
      <c r="D208" s="67"/>
      <c r="E208" s="165"/>
      <c r="F208" s="89"/>
      <c r="J208" s="190"/>
      <c r="K208" s="190"/>
      <c r="L208" s="190"/>
      <c r="M208" s="190"/>
      <c r="N208" s="190"/>
      <c r="O208" s="190"/>
      <c r="P208" s="190"/>
      <c r="Q208" s="190"/>
      <c r="R208" s="190"/>
      <c r="S208" s="190"/>
      <c r="T208" s="190"/>
      <c r="U208" s="190"/>
      <c r="V208" s="190"/>
      <c r="W208" s="190"/>
      <c r="X208" s="190"/>
      <c r="Y208" s="190"/>
      <c r="Z208" s="190"/>
      <c r="AA208" s="190"/>
      <c r="AB208" s="190"/>
      <c r="AC208" s="190"/>
      <c r="AD208" s="190"/>
      <c r="AE208" s="190"/>
      <c r="AF208" s="190"/>
      <c r="AG208" s="190"/>
      <c r="AH208" s="190"/>
      <c r="AI208" s="190"/>
      <c r="AJ208" s="190"/>
      <c r="AK208" s="190"/>
      <c r="AL208" s="190"/>
      <c r="AM208" s="190"/>
      <c r="AN208" s="190"/>
      <c r="AO208" s="190"/>
      <c r="AP208" s="190"/>
      <c r="AQ208" s="190"/>
      <c r="AR208" s="190"/>
      <c r="AS208" s="190"/>
      <c r="AT208" s="190"/>
      <c r="AU208" s="190"/>
      <c r="AV208" s="190"/>
      <c r="AW208" s="190"/>
      <c r="AX208" s="190"/>
      <c r="AY208" s="190"/>
      <c r="AZ208" s="190"/>
      <c r="BA208" s="190"/>
      <c r="BB208" s="190"/>
      <c r="BC208" s="190"/>
      <c r="BD208" s="190"/>
      <c r="BE208" s="190"/>
      <c r="BF208" s="190"/>
      <c r="BG208" s="190"/>
      <c r="BH208" s="190"/>
      <c r="BI208" s="190"/>
      <c r="BJ208" s="190"/>
      <c r="BK208" s="190"/>
      <c r="BL208" s="190"/>
      <c r="BM208" s="190"/>
      <c r="BN208" s="190"/>
      <c r="BO208" s="190"/>
      <c r="BP208" s="190"/>
      <c r="BQ208" s="190"/>
      <c r="BR208" s="190"/>
    </row>
    <row r="209" spans="1:70" ht="63.75" x14ac:dyDescent="0.2">
      <c r="A209" s="106">
        <v>26</v>
      </c>
      <c r="B209" s="134" t="s">
        <v>150</v>
      </c>
      <c r="C209" s="135" t="s">
        <v>33</v>
      </c>
      <c r="D209" s="81">
        <v>3</v>
      </c>
      <c r="E209" s="160"/>
      <c r="F209" s="82">
        <f>E209*D209</f>
        <v>0</v>
      </c>
      <c r="G209" s="216"/>
      <c r="H209" s="216">
        <f>D209+G209</f>
        <v>3</v>
      </c>
      <c r="I209" s="217">
        <f>E209*H209</f>
        <v>0</v>
      </c>
      <c r="J209" s="190"/>
      <c r="K209" s="190"/>
      <c r="L209" s="190"/>
      <c r="M209" s="190"/>
      <c r="N209" s="190"/>
      <c r="O209" s="190"/>
      <c r="P209" s="190"/>
      <c r="Q209" s="190"/>
      <c r="R209" s="190"/>
      <c r="S209" s="190"/>
      <c r="T209" s="190"/>
      <c r="U209" s="190"/>
      <c r="V209" s="190"/>
      <c r="W209" s="190"/>
      <c r="X209" s="190"/>
      <c r="Y209" s="190"/>
      <c r="Z209" s="190"/>
      <c r="AA209" s="190"/>
      <c r="AB209" s="190"/>
      <c r="AC209" s="190"/>
      <c r="AD209" s="190"/>
      <c r="AE209" s="190"/>
      <c r="AF209" s="190"/>
      <c r="AG209" s="190"/>
      <c r="AH209" s="190"/>
      <c r="AI209" s="190"/>
      <c r="AJ209" s="190"/>
      <c r="AK209" s="190"/>
      <c r="AL209" s="190"/>
      <c r="AM209" s="190"/>
      <c r="AN209" s="190"/>
      <c r="AO209" s="190"/>
      <c r="AP209" s="190"/>
      <c r="AQ209" s="190"/>
      <c r="AR209" s="190"/>
      <c r="AS209" s="190"/>
      <c r="AT209" s="190"/>
      <c r="AU209" s="190"/>
      <c r="AV209" s="190"/>
      <c r="AW209" s="190"/>
      <c r="AX209" s="190"/>
      <c r="AY209" s="190"/>
      <c r="AZ209" s="190"/>
      <c r="BA209" s="190"/>
      <c r="BB209" s="190"/>
      <c r="BC209" s="190"/>
      <c r="BD209" s="190"/>
      <c r="BE209" s="190"/>
      <c r="BF209" s="190"/>
      <c r="BG209" s="190"/>
      <c r="BH209" s="190"/>
      <c r="BI209" s="190"/>
      <c r="BJ209" s="190"/>
      <c r="BK209" s="190"/>
      <c r="BL209" s="190"/>
      <c r="BM209" s="190"/>
      <c r="BN209" s="190"/>
      <c r="BO209" s="190"/>
      <c r="BP209" s="190"/>
      <c r="BQ209" s="190"/>
      <c r="BR209" s="190"/>
    </row>
    <row r="210" spans="1:70" x14ac:dyDescent="0.2">
      <c r="B210" s="107"/>
      <c r="C210" s="66"/>
      <c r="D210" s="67"/>
      <c r="E210" s="165"/>
      <c r="F210" s="89"/>
      <c r="J210" s="190"/>
      <c r="K210" s="190"/>
      <c r="L210" s="190"/>
      <c r="M210" s="190"/>
      <c r="N210" s="190"/>
      <c r="O210" s="190"/>
      <c r="P210" s="190"/>
      <c r="Q210" s="190"/>
      <c r="R210" s="190"/>
      <c r="S210" s="190"/>
      <c r="T210" s="190"/>
      <c r="U210" s="190"/>
      <c r="V210" s="190"/>
      <c r="W210" s="190"/>
      <c r="X210" s="190"/>
      <c r="Y210" s="190"/>
      <c r="Z210" s="190"/>
      <c r="AA210" s="190"/>
      <c r="AB210" s="190"/>
      <c r="AC210" s="190"/>
      <c r="AD210" s="190"/>
      <c r="AE210" s="190"/>
      <c r="AF210" s="190"/>
      <c r="AG210" s="190"/>
      <c r="AH210" s="190"/>
      <c r="AI210" s="190"/>
      <c r="AJ210" s="190"/>
      <c r="AK210" s="190"/>
      <c r="AL210" s="190"/>
      <c r="AM210" s="190"/>
      <c r="AN210" s="190"/>
      <c r="AO210" s="190"/>
      <c r="AP210" s="190"/>
      <c r="AQ210" s="190"/>
      <c r="AR210" s="190"/>
      <c r="AS210" s="190"/>
      <c r="AT210" s="190"/>
      <c r="AU210" s="190"/>
      <c r="AV210" s="190"/>
      <c r="AW210" s="190"/>
      <c r="AX210" s="190"/>
      <c r="AY210" s="190"/>
      <c r="AZ210" s="190"/>
      <c r="BA210" s="190"/>
      <c r="BB210" s="190"/>
      <c r="BC210" s="190"/>
      <c r="BD210" s="190"/>
      <c r="BE210" s="190"/>
      <c r="BF210" s="190"/>
      <c r="BG210" s="190"/>
      <c r="BH210" s="190"/>
      <c r="BI210" s="190"/>
      <c r="BJ210" s="190"/>
      <c r="BK210" s="190"/>
      <c r="BL210" s="190"/>
      <c r="BM210" s="190"/>
      <c r="BN210" s="190"/>
      <c r="BO210" s="190"/>
      <c r="BP210" s="190"/>
      <c r="BQ210" s="190"/>
      <c r="BR210" s="190"/>
    </row>
    <row r="211" spans="1:70" ht="63.75" x14ac:dyDescent="0.2">
      <c r="A211" s="239">
        <v>27</v>
      </c>
      <c r="B211" s="275" t="s">
        <v>151</v>
      </c>
      <c r="C211" s="276" t="s">
        <v>33</v>
      </c>
      <c r="D211" s="267">
        <v>3</v>
      </c>
      <c r="E211" s="268"/>
      <c r="F211" s="244">
        <f>E211*D211</f>
        <v>0</v>
      </c>
      <c r="G211" s="216">
        <v>5</v>
      </c>
      <c r="H211" s="216">
        <f>D211+G211</f>
        <v>8</v>
      </c>
      <c r="I211" s="217">
        <f>E211*H211</f>
        <v>0</v>
      </c>
      <c r="J211" s="190"/>
      <c r="K211" s="190"/>
      <c r="L211" s="190"/>
      <c r="M211" s="190"/>
      <c r="N211" s="190"/>
      <c r="O211" s="190"/>
      <c r="P211" s="190"/>
      <c r="Q211" s="190"/>
      <c r="R211" s="190"/>
      <c r="S211" s="190"/>
      <c r="T211" s="190"/>
      <c r="U211" s="190"/>
      <c r="V211" s="190"/>
      <c r="W211" s="190"/>
      <c r="X211" s="190"/>
      <c r="Y211" s="190"/>
      <c r="Z211" s="190"/>
      <c r="AA211" s="190"/>
      <c r="AB211" s="190"/>
      <c r="AC211" s="190"/>
      <c r="AD211" s="190"/>
      <c r="AE211" s="190"/>
      <c r="AF211" s="190"/>
      <c r="AG211" s="190"/>
      <c r="AH211" s="190"/>
      <c r="AI211" s="190"/>
      <c r="AJ211" s="190"/>
      <c r="AK211" s="190"/>
      <c r="AL211" s="190"/>
      <c r="AM211" s="190"/>
      <c r="AN211" s="190"/>
      <c r="AO211" s="190"/>
      <c r="AP211" s="190"/>
      <c r="AQ211" s="190"/>
      <c r="AR211" s="190"/>
      <c r="AS211" s="190"/>
      <c r="AT211" s="190"/>
      <c r="AU211" s="190"/>
      <c r="AV211" s="190"/>
      <c r="AW211" s="190"/>
      <c r="AX211" s="190"/>
      <c r="AY211" s="190"/>
      <c r="AZ211" s="190"/>
      <c r="BA211" s="190"/>
      <c r="BB211" s="190"/>
      <c r="BC211" s="190"/>
      <c r="BD211" s="190"/>
      <c r="BE211" s="190"/>
      <c r="BF211" s="190"/>
      <c r="BG211" s="190"/>
      <c r="BH211" s="190"/>
      <c r="BI211" s="190"/>
      <c r="BJ211" s="190"/>
      <c r="BK211" s="190"/>
      <c r="BL211" s="190"/>
      <c r="BM211" s="190"/>
      <c r="BN211" s="190"/>
      <c r="BO211" s="190"/>
      <c r="BP211" s="190"/>
      <c r="BQ211" s="190"/>
      <c r="BR211" s="190"/>
    </row>
    <row r="212" spans="1:70" x14ac:dyDescent="0.2">
      <c r="B212" s="107"/>
      <c r="C212" s="66"/>
      <c r="D212" s="67"/>
      <c r="E212" s="165"/>
      <c r="F212" s="89"/>
      <c r="J212" s="190"/>
      <c r="K212" s="190"/>
      <c r="L212" s="190"/>
      <c r="M212" s="190"/>
      <c r="N212" s="190"/>
      <c r="O212" s="190"/>
      <c r="P212" s="190"/>
      <c r="Q212" s="190"/>
      <c r="R212" s="190"/>
      <c r="S212" s="190"/>
      <c r="T212" s="190"/>
      <c r="U212" s="190"/>
      <c r="V212" s="190"/>
      <c r="W212" s="190"/>
      <c r="X212" s="190"/>
      <c r="Y212" s="190"/>
      <c r="Z212" s="190"/>
      <c r="AA212" s="190"/>
      <c r="AB212" s="190"/>
      <c r="AC212" s="190"/>
      <c r="AD212" s="190"/>
      <c r="AE212" s="190"/>
      <c r="AF212" s="190"/>
      <c r="AG212" s="190"/>
      <c r="AH212" s="190"/>
      <c r="AI212" s="190"/>
      <c r="AJ212" s="190"/>
      <c r="AK212" s="190"/>
      <c r="AL212" s="190"/>
      <c r="AM212" s="190"/>
      <c r="AN212" s="190"/>
      <c r="AO212" s="190"/>
      <c r="AP212" s="190"/>
      <c r="AQ212" s="190"/>
      <c r="AR212" s="190"/>
      <c r="AS212" s="190"/>
      <c r="AT212" s="190"/>
      <c r="AU212" s="190"/>
      <c r="AV212" s="190"/>
      <c r="AW212" s="190"/>
      <c r="AX212" s="190"/>
      <c r="AY212" s="190"/>
      <c r="AZ212" s="190"/>
      <c r="BA212" s="190"/>
      <c r="BB212" s="190"/>
      <c r="BC212" s="190"/>
      <c r="BD212" s="190"/>
      <c r="BE212" s="190"/>
      <c r="BF212" s="190"/>
      <c r="BG212" s="190"/>
      <c r="BH212" s="190"/>
      <c r="BI212" s="190"/>
      <c r="BJ212" s="190"/>
      <c r="BK212" s="190"/>
      <c r="BL212" s="190"/>
      <c r="BM212" s="190"/>
      <c r="BN212" s="190"/>
      <c r="BO212" s="190"/>
      <c r="BP212" s="190"/>
      <c r="BQ212" s="190"/>
      <c r="BR212" s="190"/>
    </row>
    <row r="213" spans="1:70" ht="63.75" x14ac:dyDescent="0.2">
      <c r="A213" s="239">
        <v>28</v>
      </c>
      <c r="B213" s="275" t="s">
        <v>152</v>
      </c>
      <c r="C213" s="276" t="s">
        <v>33</v>
      </c>
      <c r="D213" s="267">
        <v>11</v>
      </c>
      <c r="E213" s="268"/>
      <c r="F213" s="244">
        <f>E213*D213</f>
        <v>0</v>
      </c>
      <c r="G213" s="216">
        <v>6</v>
      </c>
      <c r="H213" s="216">
        <f>D213+G213</f>
        <v>17</v>
      </c>
      <c r="I213" s="217">
        <f>E213*H213</f>
        <v>0</v>
      </c>
      <c r="J213" s="190"/>
      <c r="K213" s="190"/>
      <c r="L213" s="190"/>
      <c r="M213" s="190"/>
      <c r="N213" s="190"/>
      <c r="O213" s="190"/>
      <c r="P213" s="190"/>
      <c r="Q213" s="190"/>
      <c r="R213" s="190"/>
      <c r="S213" s="190"/>
      <c r="T213" s="190"/>
      <c r="U213" s="190"/>
      <c r="V213" s="190"/>
      <c r="W213" s="190"/>
      <c r="X213" s="190"/>
      <c r="Y213" s="190"/>
      <c r="Z213" s="190"/>
      <c r="AA213" s="190"/>
      <c r="AB213" s="190"/>
      <c r="AC213" s="190"/>
      <c r="AD213" s="190"/>
      <c r="AE213" s="190"/>
      <c r="AF213" s="190"/>
      <c r="AG213" s="190"/>
      <c r="AH213" s="190"/>
      <c r="AI213" s="190"/>
      <c r="AJ213" s="190"/>
      <c r="AK213" s="190"/>
      <c r="AL213" s="190"/>
      <c r="AM213" s="190"/>
      <c r="AN213" s="190"/>
      <c r="AO213" s="190"/>
      <c r="AP213" s="190"/>
      <c r="AQ213" s="190"/>
      <c r="AR213" s="190"/>
      <c r="AS213" s="190"/>
      <c r="AT213" s="190"/>
      <c r="AU213" s="190"/>
      <c r="AV213" s="190"/>
      <c r="AW213" s="190"/>
      <c r="AX213" s="190"/>
      <c r="AY213" s="190"/>
      <c r="AZ213" s="190"/>
      <c r="BA213" s="190"/>
      <c r="BB213" s="190"/>
      <c r="BC213" s="190"/>
      <c r="BD213" s="190"/>
      <c r="BE213" s="190"/>
      <c r="BF213" s="190"/>
      <c r="BG213" s="190"/>
      <c r="BH213" s="190"/>
      <c r="BI213" s="190"/>
      <c r="BJ213" s="190"/>
      <c r="BK213" s="190"/>
      <c r="BL213" s="190"/>
      <c r="BM213" s="190"/>
      <c r="BN213" s="190"/>
      <c r="BO213" s="190"/>
      <c r="BP213" s="190"/>
      <c r="BQ213" s="190"/>
      <c r="BR213" s="190"/>
    </row>
    <row r="214" spans="1:70" x14ac:dyDescent="0.2">
      <c r="B214" s="107"/>
      <c r="C214" s="66"/>
      <c r="D214" s="67"/>
      <c r="E214" s="165"/>
      <c r="F214" s="89"/>
      <c r="J214" s="190"/>
      <c r="K214" s="190"/>
      <c r="L214" s="190"/>
      <c r="M214" s="190"/>
      <c r="N214" s="190"/>
      <c r="O214" s="190"/>
      <c r="P214" s="190"/>
      <c r="Q214" s="190"/>
      <c r="R214" s="190"/>
      <c r="S214" s="190"/>
      <c r="T214" s="190"/>
      <c r="U214" s="190"/>
      <c r="V214" s="190"/>
      <c r="W214" s="190"/>
      <c r="X214" s="190"/>
      <c r="Y214" s="190"/>
      <c r="Z214" s="190"/>
      <c r="AA214" s="190"/>
      <c r="AB214" s="190"/>
      <c r="AC214" s="190"/>
      <c r="AD214" s="190"/>
      <c r="AE214" s="190"/>
      <c r="AF214" s="190"/>
      <c r="AG214" s="190"/>
      <c r="AH214" s="190"/>
      <c r="AI214" s="190"/>
      <c r="AJ214" s="190"/>
      <c r="AK214" s="190"/>
      <c r="AL214" s="190"/>
      <c r="AM214" s="190"/>
      <c r="AN214" s="190"/>
      <c r="AO214" s="190"/>
      <c r="AP214" s="190"/>
      <c r="AQ214" s="190"/>
      <c r="AR214" s="190"/>
      <c r="AS214" s="190"/>
      <c r="AT214" s="190"/>
      <c r="AU214" s="190"/>
      <c r="AV214" s="190"/>
      <c r="AW214" s="190"/>
      <c r="AX214" s="190"/>
      <c r="AY214" s="190"/>
      <c r="AZ214" s="190"/>
      <c r="BA214" s="190"/>
      <c r="BB214" s="190"/>
      <c r="BC214" s="190"/>
      <c r="BD214" s="190"/>
      <c r="BE214" s="190"/>
      <c r="BF214" s="190"/>
      <c r="BG214" s="190"/>
      <c r="BH214" s="190"/>
      <c r="BI214" s="190"/>
      <c r="BJ214" s="190"/>
      <c r="BK214" s="190"/>
      <c r="BL214" s="190"/>
      <c r="BM214" s="190"/>
      <c r="BN214" s="190"/>
      <c r="BO214" s="190"/>
      <c r="BP214" s="190"/>
      <c r="BQ214" s="190"/>
      <c r="BR214" s="190"/>
    </row>
    <row r="215" spans="1:70" ht="102" x14ac:dyDescent="0.2">
      <c r="A215" s="106">
        <v>29</v>
      </c>
      <c r="B215" s="107" t="s">
        <v>153</v>
      </c>
      <c r="C215" s="66" t="s">
        <v>33</v>
      </c>
      <c r="D215" s="67">
        <v>1</v>
      </c>
      <c r="E215" s="157"/>
      <c r="F215" s="133">
        <f>+D215*E215</f>
        <v>0</v>
      </c>
      <c r="G215" s="216"/>
      <c r="H215" s="216">
        <f>D215+G215</f>
        <v>1</v>
      </c>
      <c r="I215" s="217">
        <f>E215*H215</f>
        <v>0</v>
      </c>
      <c r="J215" s="190"/>
      <c r="K215" s="190"/>
      <c r="L215" s="190"/>
      <c r="M215" s="190"/>
      <c r="N215" s="190"/>
      <c r="O215" s="190"/>
      <c r="P215" s="190"/>
      <c r="Q215" s="190"/>
      <c r="R215" s="190"/>
      <c r="S215" s="190"/>
      <c r="T215" s="190"/>
      <c r="U215" s="190"/>
      <c r="V215" s="190"/>
      <c r="W215" s="190"/>
      <c r="X215" s="190"/>
      <c r="Y215" s="190"/>
      <c r="Z215" s="190"/>
      <c r="AA215" s="190"/>
      <c r="AB215" s="190"/>
      <c r="AC215" s="190"/>
      <c r="AD215" s="190"/>
      <c r="AE215" s="190"/>
      <c r="AF215" s="190"/>
      <c r="AG215" s="190"/>
      <c r="AH215" s="190"/>
      <c r="AI215" s="190"/>
      <c r="AJ215" s="190"/>
      <c r="AK215" s="190"/>
      <c r="AL215" s="190"/>
      <c r="AM215" s="190"/>
      <c r="AN215" s="190"/>
      <c r="AO215" s="190"/>
      <c r="AP215" s="190"/>
      <c r="AQ215" s="190"/>
      <c r="AR215" s="190"/>
      <c r="AS215" s="190"/>
      <c r="AT215" s="190"/>
      <c r="AU215" s="190"/>
      <c r="AV215" s="190"/>
      <c r="AW215" s="190"/>
      <c r="AX215" s="190"/>
      <c r="AY215" s="190"/>
      <c r="AZ215" s="190"/>
      <c r="BA215" s="190"/>
      <c r="BB215" s="190"/>
      <c r="BC215" s="190"/>
      <c r="BD215" s="190"/>
      <c r="BE215" s="190"/>
      <c r="BF215" s="190"/>
      <c r="BG215" s="190"/>
      <c r="BH215" s="190"/>
      <c r="BI215" s="190"/>
      <c r="BJ215" s="190"/>
      <c r="BK215" s="190"/>
      <c r="BL215" s="190"/>
      <c r="BM215" s="190"/>
      <c r="BN215" s="190"/>
      <c r="BO215" s="190"/>
      <c r="BP215" s="190"/>
      <c r="BQ215" s="190"/>
      <c r="BR215" s="190"/>
    </row>
    <row r="216" spans="1:70" x14ac:dyDescent="0.2">
      <c r="B216" s="107"/>
      <c r="C216" s="66"/>
      <c r="D216" s="67"/>
      <c r="E216" s="165"/>
      <c r="F216" s="89"/>
      <c r="J216" s="190"/>
      <c r="K216" s="190"/>
      <c r="L216" s="190"/>
      <c r="M216" s="190"/>
      <c r="N216" s="190"/>
      <c r="O216" s="190"/>
      <c r="P216" s="190"/>
      <c r="Q216" s="190"/>
      <c r="R216" s="190"/>
      <c r="S216" s="190"/>
      <c r="T216" s="190"/>
      <c r="U216" s="190"/>
      <c r="V216" s="190"/>
      <c r="W216" s="190"/>
      <c r="X216" s="190"/>
      <c r="Y216" s="190"/>
      <c r="Z216" s="190"/>
      <c r="AA216" s="190"/>
      <c r="AB216" s="190"/>
      <c r="AC216" s="190"/>
      <c r="AD216" s="190"/>
      <c r="AE216" s="190"/>
      <c r="AF216" s="190"/>
      <c r="AG216" s="190"/>
      <c r="AH216" s="190"/>
      <c r="AI216" s="190"/>
      <c r="AJ216" s="190"/>
      <c r="AK216" s="190"/>
      <c r="AL216" s="190"/>
      <c r="AM216" s="190"/>
      <c r="AN216" s="190"/>
      <c r="AO216" s="190"/>
      <c r="AP216" s="190"/>
      <c r="AQ216" s="190"/>
      <c r="AR216" s="190"/>
      <c r="AS216" s="190"/>
      <c r="AT216" s="190"/>
      <c r="AU216" s="190"/>
      <c r="AV216" s="190"/>
      <c r="AW216" s="190"/>
      <c r="AX216" s="190"/>
      <c r="AY216" s="190"/>
      <c r="AZ216" s="190"/>
      <c r="BA216" s="190"/>
      <c r="BB216" s="190"/>
      <c r="BC216" s="190"/>
      <c r="BD216" s="190"/>
      <c r="BE216" s="190"/>
      <c r="BF216" s="190"/>
      <c r="BG216" s="190"/>
      <c r="BH216" s="190"/>
      <c r="BI216" s="190"/>
      <c r="BJ216" s="190"/>
      <c r="BK216" s="190"/>
      <c r="BL216" s="190"/>
      <c r="BM216" s="190"/>
      <c r="BN216" s="190"/>
      <c r="BO216" s="190"/>
      <c r="BP216" s="190"/>
      <c r="BQ216" s="190"/>
      <c r="BR216" s="190"/>
    </row>
    <row r="217" spans="1:70" ht="51" x14ac:dyDescent="0.2">
      <c r="A217" s="106">
        <v>30</v>
      </c>
      <c r="B217" s="134" t="s">
        <v>154</v>
      </c>
      <c r="C217" s="135" t="s">
        <v>33</v>
      </c>
      <c r="D217" s="81">
        <v>2</v>
      </c>
      <c r="E217" s="160"/>
      <c r="F217" s="82">
        <f>E217*D217</f>
        <v>0</v>
      </c>
      <c r="G217" s="216"/>
      <c r="H217" s="216">
        <f>D217+G217</f>
        <v>2</v>
      </c>
      <c r="I217" s="217">
        <f>E217*H217</f>
        <v>0</v>
      </c>
      <c r="J217" s="190"/>
      <c r="K217" s="190"/>
      <c r="L217" s="190"/>
      <c r="M217" s="190"/>
      <c r="N217" s="190"/>
      <c r="O217" s="190"/>
      <c r="P217" s="190"/>
      <c r="Q217" s="190"/>
      <c r="R217" s="190"/>
      <c r="S217" s="190"/>
      <c r="T217" s="190"/>
      <c r="U217" s="190"/>
      <c r="V217" s="190"/>
      <c r="W217" s="190"/>
      <c r="X217" s="190"/>
      <c r="Y217" s="190"/>
      <c r="Z217" s="190"/>
      <c r="AA217" s="190"/>
      <c r="AB217" s="190"/>
      <c r="AC217" s="190"/>
      <c r="AD217" s="190"/>
      <c r="AE217" s="190"/>
      <c r="AF217" s="190"/>
      <c r="AG217" s="190"/>
      <c r="AH217" s="190"/>
      <c r="AI217" s="190"/>
      <c r="AJ217" s="190"/>
      <c r="AK217" s="190"/>
      <c r="AL217" s="190"/>
      <c r="AM217" s="190"/>
      <c r="AN217" s="190"/>
      <c r="AO217" s="190"/>
      <c r="AP217" s="190"/>
      <c r="AQ217" s="190"/>
      <c r="AR217" s="190"/>
      <c r="AS217" s="190"/>
      <c r="AT217" s="190"/>
      <c r="AU217" s="190"/>
      <c r="AV217" s="190"/>
      <c r="AW217" s="190"/>
      <c r="AX217" s="190"/>
      <c r="AY217" s="190"/>
      <c r="AZ217" s="190"/>
      <c r="BA217" s="190"/>
      <c r="BB217" s="190"/>
      <c r="BC217" s="190"/>
      <c r="BD217" s="190"/>
      <c r="BE217" s="190"/>
      <c r="BF217" s="190"/>
      <c r="BG217" s="190"/>
      <c r="BH217" s="190"/>
      <c r="BI217" s="190"/>
      <c r="BJ217" s="190"/>
      <c r="BK217" s="190"/>
      <c r="BL217" s="190"/>
      <c r="BM217" s="190"/>
      <c r="BN217" s="190"/>
      <c r="BO217" s="190"/>
      <c r="BP217" s="190"/>
      <c r="BQ217" s="190"/>
      <c r="BR217" s="190"/>
    </row>
    <row r="218" spans="1:70" x14ac:dyDescent="0.2">
      <c r="B218" s="134"/>
      <c r="C218" s="135"/>
      <c r="D218" s="81"/>
      <c r="E218" s="174"/>
      <c r="F218" s="136"/>
      <c r="J218" s="190"/>
      <c r="K218" s="190"/>
      <c r="L218" s="190"/>
      <c r="M218" s="190"/>
      <c r="N218" s="190"/>
      <c r="O218" s="190"/>
      <c r="P218" s="190"/>
      <c r="Q218" s="190"/>
      <c r="R218" s="190"/>
      <c r="S218" s="190"/>
      <c r="T218" s="190"/>
      <c r="U218" s="190"/>
      <c r="V218" s="190"/>
      <c r="W218" s="190"/>
      <c r="X218" s="190"/>
      <c r="Y218" s="190"/>
      <c r="Z218" s="190"/>
      <c r="AA218" s="190"/>
      <c r="AB218" s="190"/>
      <c r="AC218" s="190"/>
      <c r="AD218" s="190"/>
      <c r="AE218" s="190"/>
      <c r="AF218" s="190"/>
      <c r="AG218" s="190"/>
      <c r="AH218" s="190"/>
      <c r="AI218" s="190"/>
      <c r="AJ218" s="190"/>
      <c r="AK218" s="190"/>
      <c r="AL218" s="190"/>
      <c r="AM218" s="190"/>
      <c r="AN218" s="190"/>
      <c r="AO218" s="190"/>
      <c r="AP218" s="190"/>
      <c r="AQ218" s="190"/>
      <c r="AR218" s="190"/>
      <c r="AS218" s="190"/>
      <c r="AT218" s="190"/>
      <c r="AU218" s="190"/>
      <c r="AV218" s="190"/>
      <c r="AW218" s="190"/>
      <c r="AX218" s="190"/>
      <c r="AY218" s="190"/>
      <c r="AZ218" s="190"/>
      <c r="BA218" s="190"/>
      <c r="BB218" s="190"/>
      <c r="BC218" s="190"/>
      <c r="BD218" s="190"/>
      <c r="BE218" s="190"/>
      <c r="BF218" s="190"/>
      <c r="BG218" s="190"/>
      <c r="BH218" s="190"/>
      <c r="BI218" s="190"/>
      <c r="BJ218" s="190"/>
      <c r="BK218" s="190"/>
      <c r="BL218" s="190"/>
      <c r="BM218" s="190"/>
      <c r="BN218" s="190"/>
      <c r="BO218" s="190"/>
      <c r="BP218" s="190"/>
      <c r="BQ218" s="190"/>
      <c r="BR218" s="190"/>
    </row>
    <row r="219" spans="1:70" ht="100.5" customHeight="1" x14ac:dyDescent="0.2">
      <c r="A219" s="106">
        <v>31</v>
      </c>
      <c r="B219" s="134" t="s">
        <v>155</v>
      </c>
      <c r="C219" s="135" t="s">
        <v>33</v>
      </c>
      <c r="D219" s="81">
        <v>1</v>
      </c>
      <c r="E219" s="160"/>
      <c r="F219" s="82">
        <f>E219*D219</f>
        <v>0</v>
      </c>
      <c r="G219" s="216"/>
      <c r="H219" s="216">
        <f>D219+G219</f>
        <v>1</v>
      </c>
      <c r="I219" s="217">
        <f>E219*H219</f>
        <v>0</v>
      </c>
      <c r="J219" s="190"/>
      <c r="K219" s="190"/>
      <c r="L219" s="190"/>
      <c r="M219" s="190"/>
      <c r="N219" s="190"/>
      <c r="O219" s="190"/>
      <c r="P219" s="190"/>
      <c r="Q219" s="190"/>
      <c r="R219" s="190"/>
      <c r="S219" s="190"/>
      <c r="T219" s="190"/>
      <c r="U219" s="190"/>
      <c r="V219" s="190"/>
      <c r="W219" s="190"/>
      <c r="X219" s="190"/>
      <c r="Y219" s="190"/>
      <c r="Z219" s="190"/>
      <c r="AA219" s="190"/>
      <c r="AB219" s="190"/>
      <c r="AC219" s="190"/>
      <c r="AD219" s="190"/>
      <c r="AE219" s="190"/>
      <c r="AF219" s="190"/>
      <c r="AG219" s="190"/>
      <c r="AH219" s="190"/>
      <c r="AI219" s="190"/>
      <c r="AJ219" s="190"/>
      <c r="AK219" s="190"/>
      <c r="AL219" s="190"/>
      <c r="AM219" s="190"/>
      <c r="AN219" s="190"/>
      <c r="AO219" s="190"/>
      <c r="AP219" s="190"/>
      <c r="AQ219" s="190"/>
      <c r="AR219" s="190"/>
      <c r="AS219" s="190"/>
      <c r="AT219" s="190"/>
      <c r="AU219" s="190"/>
      <c r="AV219" s="190"/>
      <c r="AW219" s="190"/>
      <c r="AX219" s="190"/>
      <c r="AY219" s="190"/>
      <c r="AZ219" s="190"/>
      <c r="BA219" s="190"/>
      <c r="BB219" s="190"/>
      <c r="BC219" s="190"/>
      <c r="BD219" s="190"/>
      <c r="BE219" s="190"/>
      <c r="BF219" s="190"/>
      <c r="BG219" s="190"/>
      <c r="BH219" s="190"/>
      <c r="BI219" s="190"/>
      <c r="BJ219" s="190"/>
      <c r="BK219" s="190"/>
      <c r="BL219" s="190"/>
      <c r="BM219" s="190"/>
      <c r="BN219" s="190"/>
      <c r="BO219" s="190"/>
      <c r="BP219" s="190"/>
      <c r="BQ219" s="190"/>
      <c r="BR219" s="190"/>
    </row>
    <row r="220" spans="1:70" x14ac:dyDescent="0.2">
      <c r="B220" s="107"/>
      <c r="C220" s="66"/>
      <c r="D220" s="67"/>
      <c r="E220" s="165"/>
      <c r="F220" s="89"/>
      <c r="J220" s="190"/>
      <c r="K220" s="190"/>
      <c r="L220" s="190"/>
      <c r="M220" s="190"/>
      <c r="N220" s="190"/>
      <c r="O220" s="190"/>
      <c r="P220" s="190"/>
      <c r="Q220" s="190"/>
      <c r="R220" s="190"/>
      <c r="S220" s="190"/>
      <c r="T220" s="190"/>
      <c r="U220" s="190"/>
      <c r="V220" s="190"/>
      <c r="W220" s="190"/>
      <c r="X220" s="190"/>
      <c r="Y220" s="190"/>
      <c r="Z220" s="190"/>
      <c r="AA220" s="190"/>
      <c r="AB220" s="190"/>
      <c r="AC220" s="190"/>
      <c r="AD220" s="190"/>
      <c r="AE220" s="190"/>
      <c r="AF220" s="190"/>
      <c r="AG220" s="190"/>
      <c r="AH220" s="190"/>
      <c r="AI220" s="190"/>
      <c r="AJ220" s="190"/>
      <c r="AK220" s="190"/>
      <c r="AL220" s="190"/>
      <c r="AM220" s="190"/>
      <c r="AN220" s="190"/>
      <c r="AO220" s="190"/>
      <c r="AP220" s="190"/>
      <c r="AQ220" s="190"/>
      <c r="AR220" s="190"/>
      <c r="AS220" s="190"/>
      <c r="AT220" s="190"/>
      <c r="AU220" s="190"/>
      <c r="AV220" s="190"/>
      <c r="AW220" s="190"/>
      <c r="AX220" s="190"/>
      <c r="AY220" s="190"/>
      <c r="AZ220" s="190"/>
      <c r="BA220" s="190"/>
      <c r="BB220" s="190"/>
      <c r="BC220" s="190"/>
      <c r="BD220" s="190"/>
      <c r="BE220" s="190"/>
      <c r="BF220" s="190"/>
      <c r="BG220" s="190"/>
      <c r="BH220" s="190"/>
      <c r="BI220" s="190"/>
      <c r="BJ220" s="190"/>
      <c r="BK220" s="190"/>
      <c r="BL220" s="190"/>
      <c r="BM220" s="190"/>
      <c r="BN220" s="190"/>
      <c r="BO220" s="190"/>
      <c r="BP220" s="190"/>
      <c r="BQ220" s="190"/>
      <c r="BR220" s="190"/>
    </row>
    <row r="221" spans="1:70" ht="102" x14ac:dyDescent="0.2">
      <c r="A221" s="106">
        <v>32</v>
      </c>
      <c r="B221" s="134" t="s">
        <v>156</v>
      </c>
      <c r="C221" s="135" t="s">
        <v>33</v>
      </c>
      <c r="D221" s="81">
        <v>1</v>
      </c>
      <c r="E221" s="160"/>
      <c r="F221" s="82">
        <f>E221*D221</f>
        <v>0</v>
      </c>
      <c r="G221" s="216"/>
      <c r="H221" s="216">
        <f>D221+G221</f>
        <v>1</v>
      </c>
      <c r="I221" s="217">
        <f>E221*H221</f>
        <v>0</v>
      </c>
      <c r="J221" s="190"/>
      <c r="K221" s="190"/>
      <c r="L221" s="190"/>
      <c r="M221" s="190"/>
      <c r="N221" s="190"/>
      <c r="O221" s="190"/>
      <c r="P221" s="190"/>
      <c r="Q221" s="190"/>
      <c r="R221" s="190"/>
      <c r="S221" s="190"/>
      <c r="T221" s="190"/>
      <c r="U221" s="190"/>
      <c r="V221" s="190"/>
      <c r="W221" s="190"/>
      <c r="X221" s="190"/>
      <c r="Y221" s="190"/>
      <c r="Z221" s="190"/>
      <c r="AA221" s="190"/>
      <c r="AB221" s="190"/>
      <c r="AC221" s="190"/>
      <c r="AD221" s="190"/>
      <c r="AE221" s="190"/>
      <c r="AF221" s="190"/>
      <c r="AG221" s="190"/>
      <c r="AH221" s="190"/>
      <c r="AI221" s="190"/>
      <c r="AJ221" s="190"/>
      <c r="AK221" s="190"/>
      <c r="AL221" s="190"/>
      <c r="AM221" s="190"/>
      <c r="AN221" s="190"/>
      <c r="AO221" s="190"/>
      <c r="AP221" s="190"/>
      <c r="AQ221" s="190"/>
      <c r="AR221" s="190"/>
      <c r="AS221" s="190"/>
      <c r="AT221" s="190"/>
      <c r="AU221" s="190"/>
      <c r="AV221" s="190"/>
      <c r="AW221" s="190"/>
      <c r="AX221" s="190"/>
      <c r="AY221" s="190"/>
      <c r="AZ221" s="190"/>
      <c r="BA221" s="190"/>
      <c r="BB221" s="190"/>
      <c r="BC221" s="190"/>
      <c r="BD221" s="190"/>
      <c r="BE221" s="190"/>
      <c r="BF221" s="190"/>
      <c r="BG221" s="190"/>
      <c r="BH221" s="190"/>
      <c r="BI221" s="190"/>
      <c r="BJ221" s="190"/>
      <c r="BK221" s="190"/>
      <c r="BL221" s="190"/>
      <c r="BM221" s="190"/>
      <c r="BN221" s="190"/>
      <c r="BO221" s="190"/>
      <c r="BP221" s="190"/>
      <c r="BQ221" s="190"/>
      <c r="BR221" s="190"/>
    </row>
    <row r="222" spans="1:70" x14ac:dyDescent="0.2">
      <c r="B222" s="107"/>
      <c r="C222" s="66"/>
      <c r="D222" s="67"/>
      <c r="E222" s="165"/>
      <c r="F222" s="89"/>
      <c r="J222" s="190"/>
      <c r="K222" s="190"/>
      <c r="L222" s="190"/>
      <c r="M222" s="190"/>
      <c r="N222" s="190"/>
      <c r="O222" s="190"/>
      <c r="P222" s="190"/>
      <c r="Q222" s="190"/>
      <c r="R222" s="190"/>
      <c r="S222" s="190"/>
      <c r="T222" s="190"/>
      <c r="U222" s="190"/>
      <c r="V222" s="190"/>
      <c r="W222" s="190"/>
      <c r="X222" s="190"/>
      <c r="Y222" s="190"/>
      <c r="Z222" s="190"/>
      <c r="AA222" s="190"/>
      <c r="AB222" s="190"/>
      <c r="AC222" s="190"/>
      <c r="AD222" s="190"/>
      <c r="AE222" s="190"/>
      <c r="AF222" s="190"/>
      <c r="AG222" s="190"/>
      <c r="AH222" s="190"/>
      <c r="AI222" s="190"/>
      <c r="AJ222" s="190"/>
      <c r="AK222" s="190"/>
      <c r="AL222" s="190"/>
      <c r="AM222" s="190"/>
      <c r="AN222" s="190"/>
      <c r="AO222" s="190"/>
      <c r="AP222" s="190"/>
      <c r="AQ222" s="190"/>
      <c r="AR222" s="190"/>
      <c r="AS222" s="190"/>
      <c r="AT222" s="190"/>
      <c r="AU222" s="190"/>
      <c r="AV222" s="190"/>
      <c r="AW222" s="190"/>
      <c r="AX222" s="190"/>
      <c r="AY222" s="190"/>
      <c r="AZ222" s="190"/>
      <c r="BA222" s="190"/>
      <c r="BB222" s="190"/>
      <c r="BC222" s="190"/>
      <c r="BD222" s="190"/>
      <c r="BE222" s="190"/>
      <c r="BF222" s="190"/>
      <c r="BG222" s="190"/>
      <c r="BH222" s="190"/>
      <c r="BI222" s="190"/>
      <c r="BJ222" s="190"/>
      <c r="BK222" s="190"/>
      <c r="BL222" s="190"/>
      <c r="BM222" s="190"/>
      <c r="BN222" s="190"/>
      <c r="BO222" s="190"/>
      <c r="BP222" s="190"/>
      <c r="BQ222" s="190"/>
      <c r="BR222" s="190"/>
    </row>
    <row r="223" spans="1:70" ht="54" x14ac:dyDescent="0.2">
      <c r="A223" s="239">
        <v>33</v>
      </c>
      <c r="B223" s="270" t="s">
        <v>157</v>
      </c>
      <c r="C223" s="271" t="s">
        <v>33</v>
      </c>
      <c r="D223" s="272">
        <v>1</v>
      </c>
      <c r="E223" s="273"/>
      <c r="F223" s="244">
        <f>E223*D223</f>
        <v>0</v>
      </c>
      <c r="G223" s="216">
        <v>-1</v>
      </c>
      <c r="H223" s="216">
        <f>D223+G223</f>
        <v>0</v>
      </c>
      <c r="I223" s="217">
        <f>E223*H223</f>
        <v>0</v>
      </c>
      <c r="J223" s="190"/>
      <c r="K223" s="190"/>
      <c r="L223" s="190"/>
      <c r="M223" s="190"/>
      <c r="N223" s="190"/>
      <c r="O223" s="190"/>
      <c r="P223" s="190"/>
      <c r="Q223" s="190"/>
      <c r="R223" s="190"/>
      <c r="S223" s="190"/>
      <c r="T223" s="190"/>
      <c r="U223" s="190"/>
      <c r="V223" s="190"/>
      <c r="W223" s="190"/>
      <c r="X223" s="190"/>
      <c r="Y223" s="190"/>
      <c r="Z223" s="190"/>
      <c r="AA223" s="190"/>
      <c r="AB223" s="190"/>
      <c r="AC223" s="190"/>
      <c r="AD223" s="190"/>
      <c r="AE223" s="190"/>
      <c r="AF223" s="190"/>
      <c r="AG223" s="190"/>
      <c r="AH223" s="190"/>
      <c r="AI223" s="190"/>
      <c r="AJ223" s="190"/>
      <c r="AK223" s="190"/>
      <c r="AL223" s="190"/>
      <c r="AM223" s="190"/>
      <c r="AN223" s="190"/>
      <c r="AO223" s="190"/>
      <c r="AP223" s="190"/>
      <c r="AQ223" s="190"/>
      <c r="AR223" s="190"/>
      <c r="AS223" s="190"/>
      <c r="AT223" s="190"/>
      <c r="AU223" s="190"/>
      <c r="AV223" s="190"/>
      <c r="AW223" s="190"/>
      <c r="AX223" s="190"/>
      <c r="AY223" s="190"/>
      <c r="AZ223" s="190"/>
      <c r="BA223" s="190"/>
      <c r="BB223" s="190"/>
      <c r="BC223" s="190"/>
      <c r="BD223" s="190"/>
      <c r="BE223" s="190"/>
      <c r="BF223" s="190"/>
      <c r="BG223" s="190"/>
      <c r="BH223" s="190"/>
      <c r="BI223" s="190"/>
      <c r="BJ223" s="190"/>
      <c r="BK223" s="190"/>
      <c r="BL223" s="190"/>
      <c r="BM223" s="190"/>
      <c r="BN223" s="190"/>
      <c r="BO223" s="190"/>
      <c r="BP223" s="190"/>
      <c r="BQ223" s="190"/>
      <c r="BR223" s="190"/>
    </row>
    <row r="224" spans="1:70" x14ac:dyDescent="0.2">
      <c r="B224" s="107"/>
      <c r="C224" s="66"/>
      <c r="D224" s="67"/>
      <c r="E224" s="165"/>
      <c r="F224" s="89"/>
      <c r="J224" s="190"/>
      <c r="K224" s="190"/>
      <c r="L224" s="190"/>
      <c r="M224" s="190"/>
      <c r="N224" s="190"/>
      <c r="O224" s="190"/>
      <c r="P224" s="190"/>
      <c r="Q224" s="190"/>
      <c r="R224" s="190"/>
      <c r="S224" s="190"/>
      <c r="T224" s="190"/>
      <c r="U224" s="190"/>
      <c r="V224" s="190"/>
      <c r="W224" s="190"/>
      <c r="X224" s="190"/>
      <c r="Y224" s="190"/>
      <c r="Z224" s="190"/>
      <c r="AA224" s="190"/>
      <c r="AB224" s="190"/>
      <c r="AC224" s="190"/>
      <c r="AD224" s="190"/>
      <c r="AE224" s="190"/>
      <c r="AF224" s="190"/>
      <c r="AG224" s="190"/>
      <c r="AH224" s="190"/>
      <c r="AI224" s="190"/>
      <c r="AJ224" s="190"/>
      <c r="AK224" s="190"/>
      <c r="AL224" s="190"/>
      <c r="AM224" s="190"/>
      <c r="AN224" s="190"/>
      <c r="AO224" s="190"/>
      <c r="AP224" s="190"/>
      <c r="AQ224" s="190"/>
      <c r="AR224" s="190"/>
      <c r="AS224" s="190"/>
      <c r="AT224" s="190"/>
      <c r="AU224" s="190"/>
      <c r="AV224" s="190"/>
      <c r="AW224" s="190"/>
      <c r="AX224" s="190"/>
      <c r="AY224" s="190"/>
      <c r="AZ224" s="190"/>
      <c r="BA224" s="190"/>
      <c r="BB224" s="190"/>
      <c r="BC224" s="190"/>
      <c r="BD224" s="190"/>
      <c r="BE224" s="190"/>
      <c r="BF224" s="190"/>
      <c r="BG224" s="190"/>
      <c r="BH224" s="190"/>
      <c r="BI224" s="190"/>
      <c r="BJ224" s="190"/>
      <c r="BK224" s="190"/>
      <c r="BL224" s="190"/>
      <c r="BM224" s="190"/>
      <c r="BN224" s="190"/>
      <c r="BO224" s="190"/>
      <c r="BP224" s="190"/>
      <c r="BQ224" s="190"/>
      <c r="BR224" s="190"/>
    </row>
    <row r="225" spans="1:70" ht="76.5" x14ac:dyDescent="0.2">
      <c r="A225" s="106">
        <v>34</v>
      </c>
      <c r="B225" s="107" t="s">
        <v>158</v>
      </c>
      <c r="C225" s="66" t="s">
        <v>33</v>
      </c>
      <c r="D225" s="67">
        <v>2</v>
      </c>
      <c r="E225" s="157"/>
      <c r="F225" s="82">
        <f>E225*D225</f>
        <v>0</v>
      </c>
      <c r="G225" s="216"/>
      <c r="H225" s="216">
        <f>D225+G225</f>
        <v>2</v>
      </c>
      <c r="I225" s="217">
        <f>E225*H225</f>
        <v>0</v>
      </c>
      <c r="J225" s="190"/>
      <c r="K225" s="190"/>
      <c r="L225" s="190"/>
      <c r="M225" s="190"/>
      <c r="N225" s="190"/>
      <c r="O225" s="190"/>
      <c r="P225" s="190"/>
      <c r="Q225" s="190"/>
      <c r="R225" s="190"/>
      <c r="S225" s="190"/>
      <c r="T225" s="190"/>
      <c r="U225" s="190"/>
      <c r="V225" s="190"/>
      <c r="W225" s="190"/>
      <c r="X225" s="190"/>
      <c r="Y225" s="190"/>
      <c r="Z225" s="190"/>
      <c r="AA225" s="190"/>
      <c r="AB225" s="190"/>
      <c r="AC225" s="190"/>
      <c r="AD225" s="190"/>
      <c r="AE225" s="190"/>
      <c r="AF225" s="190"/>
      <c r="AG225" s="190"/>
      <c r="AH225" s="190"/>
      <c r="AI225" s="190"/>
      <c r="AJ225" s="190"/>
      <c r="AK225" s="190"/>
      <c r="AL225" s="190"/>
      <c r="AM225" s="190"/>
      <c r="AN225" s="190"/>
      <c r="AO225" s="190"/>
      <c r="AP225" s="190"/>
      <c r="AQ225" s="190"/>
      <c r="AR225" s="190"/>
      <c r="AS225" s="190"/>
      <c r="AT225" s="190"/>
      <c r="AU225" s="190"/>
      <c r="AV225" s="190"/>
      <c r="AW225" s="190"/>
      <c r="AX225" s="190"/>
      <c r="AY225" s="190"/>
      <c r="AZ225" s="190"/>
      <c r="BA225" s="190"/>
      <c r="BB225" s="190"/>
      <c r="BC225" s="190"/>
      <c r="BD225" s="190"/>
      <c r="BE225" s="190"/>
      <c r="BF225" s="190"/>
      <c r="BG225" s="190"/>
      <c r="BH225" s="190"/>
      <c r="BI225" s="190"/>
      <c r="BJ225" s="190"/>
      <c r="BK225" s="190"/>
      <c r="BL225" s="190"/>
      <c r="BM225" s="190"/>
      <c r="BN225" s="190"/>
      <c r="BO225" s="190"/>
      <c r="BP225" s="190"/>
      <c r="BQ225" s="190"/>
      <c r="BR225" s="190"/>
    </row>
    <row r="226" spans="1:70" x14ac:dyDescent="0.2">
      <c r="B226" s="107"/>
      <c r="C226" s="66"/>
      <c r="D226" s="67"/>
      <c r="E226" s="165"/>
      <c r="F226" s="89"/>
      <c r="J226" s="190"/>
      <c r="K226" s="190"/>
      <c r="L226" s="190"/>
      <c r="M226" s="190"/>
      <c r="N226" s="190"/>
      <c r="O226" s="190"/>
      <c r="P226" s="190"/>
      <c r="Q226" s="190"/>
      <c r="R226" s="190"/>
      <c r="S226" s="190"/>
      <c r="T226" s="190"/>
      <c r="U226" s="190"/>
      <c r="V226" s="190"/>
      <c r="W226" s="190"/>
      <c r="X226" s="190"/>
      <c r="Y226" s="190"/>
      <c r="Z226" s="190"/>
      <c r="AA226" s="190"/>
      <c r="AB226" s="190"/>
      <c r="AC226" s="190"/>
      <c r="AD226" s="190"/>
      <c r="AE226" s="190"/>
      <c r="AF226" s="190"/>
      <c r="AG226" s="190"/>
      <c r="AH226" s="190"/>
      <c r="AI226" s="190"/>
      <c r="AJ226" s="190"/>
      <c r="AK226" s="190"/>
      <c r="AL226" s="190"/>
      <c r="AM226" s="190"/>
      <c r="AN226" s="190"/>
      <c r="AO226" s="190"/>
      <c r="AP226" s="190"/>
      <c r="AQ226" s="190"/>
      <c r="AR226" s="190"/>
      <c r="AS226" s="190"/>
      <c r="AT226" s="190"/>
      <c r="AU226" s="190"/>
      <c r="AV226" s="190"/>
      <c r="AW226" s="190"/>
      <c r="AX226" s="190"/>
      <c r="AY226" s="190"/>
      <c r="AZ226" s="190"/>
      <c r="BA226" s="190"/>
      <c r="BB226" s="190"/>
      <c r="BC226" s="190"/>
      <c r="BD226" s="190"/>
      <c r="BE226" s="190"/>
      <c r="BF226" s="190"/>
      <c r="BG226" s="190"/>
      <c r="BH226" s="190"/>
      <c r="BI226" s="190"/>
      <c r="BJ226" s="190"/>
      <c r="BK226" s="190"/>
      <c r="BL226" s="190"/>
      <c r="BM226" s="190"/>
      <c r="BN226" s="190"/>
      <c r="BO226" s="190"/>
      <c r="BP226" s="190"/>
      <c r="BQ226" s="190"/>
      <c r="BR226" s="190"/>
    </row>
    <row r="227" spans="1:70" ht="76.5" x14ac:dyDescent="0.2">
      <c r="A227" s="106">
        <v>35</v>
      </c>
      <c r="B227" s="107" t="s">
        <v>159</v>
      </c>
      <c r="C227" s="66" t="s">
        <v>33</v>
      </c>
      <c r="D227" s="67">
        <v>1</v>
      </c>
      <c r="E227" s="157"/>
      <c r="F227" s="82">
        <f>E227*D227</f>
        <v>0</v>
      </c>
      <c r="G227" s="216"/>
      <c r="H227" s="216">
        <f>D227+G227</f>
        <v>1</v>
      </c>
      <c r="I227" s="217">
        <f>E227*H227</f>
        <v>0</v>
      </c>
      <c r="J227" s="190"/>
      <c r="K227" s="190"/>
      <c r="L227" s="190"/>
      <c r="M227" s="190"/>
      <c r="N227" s="190"/>
      <c r="O227" s="190"/>
      <c r="P227" s="190"/>
      <c r="Q227" s="190"/>
      <c r="R227" s="190"/>
      <c r="S227" s="190"/>
      <c r="T227" s="190"/>
      <c r="U227" s="190"/>
      <c r="V227" s="190"/>
      <c r="W227" s="190"/>
      <c r="X227" s="190"/>
      <c r="Y227" s="190"/>
      <c r="Z227" s="190"/>
      <c r="AA227" s="190"/>
      <c r="AB227" s="190"/>
      <c r="AC227" s="190"/>
      <c r="AD227" s="190"/>
      <c r="AE227" s="190"/>
      <c r="AF227" s="190"/>
      <c r="AG227" s="190"/>
      <c r="AH227" s="190"/>
      <c r="AI227" s="190"/>
      <c r="AJ227" s="190"/>
      <c r="AK227" s="190"/>
      <c r="AL227" s="190"/>
      <c r="AM227" s="190"/>
      <c r="AN227" s="190"/>
      <c r="AO227" s="190"/>
      <c r="AP227" s="190"/>
      <c r="AQ227" s="190"/>
      <c r="AR227" s="190"/>
      <c r="AS227" s="190"/>
      <c r="AT227" s="190"/>
      <c r="AU227" s="190"/>
      <c r="AV227" s="190"/>
      <c r="AW227" s="190"/>
      <c r="AX227" s="190"/>
      <c r="AY227" s="190"/>
      <c r="AZ227" s="190"/>
      <c r="BA227" s="190"/>
      <c r="BB227" s="190"/>
      <c r="BC227" s="190"/>
      <c r="BD227" s="190"/>
      <c r="BE227" s="190"/>
      <c r="BF227" s="190"/>
      <c r="BG227" s="190"/>
      <c r="BH227" s="190"/>
      <c r="BI227" s="190"/>
      <c r="BJ227" s="190"/>
      <c r="BK227" s="190"/>
      <c r="BL227" s="190"/>
      <c r="BM227" s="190"/>
      <c r="BN227" s="190"/>
      <c r="BO227" s="190"/>
      <c r="BP227" s="190"/>
      <c r="BQ227" s="190"/>
      <c r="BR227" s="190"/>
    </row>
    <row r="228" spans="1:70" x14ac:dyDescent="0.2">
      <c r="B228" s="107"/>
      <c r="C228" s="66"/>
      <c r="D228" s="67"/>
      <c r="E228" s="165"/>
      <c r="F228" s="89"/>
      <c r="J228" s="190"/>
      <c r="K228" s="190"/>
      <c r="L228" s="190"/>
      <c r="M228" s="190"/>
      <c r="N228" s="190"/>
      <c r="O228" s="190"/>
      <c r="P228" s="190"/>
      <c r="Q228" s="190"/>
      <c r="R228" s="190"/>
      <c r="S228" s="190"/>
      <c r="T228" s="190"/>
      <c r="U228" s="190"/>
      <c r="V228" s="190"/>
      <c r="W228" s="190"/>
      <c r="X228" s="190"/>
      <c r="Y228" s="190"/>
      <c r="Z228" s="190"/>
      <c r="AA228" s="190"/>
      <c r="AB228" s="190"/>
      <c r="AC228" s="190"/>
      <c r="AD228" s="190"/>
      <c r="AE228" s="190"/>
      <c r="AF228" s="190"/>
      <c r="AG228" s="190"/>
      <c r="AH228" s="190"/>
      <c r="AI228" s="190"/>
      <c r="AJ228" s="190"/>
      <c r="AK228" s="190"/>
      <c r="AL228" s="190"/>
      <c r="AM228" s="190"/>
      <c r="AN228" s="190"/>
      <c r="AO228" s="190"/>
      <c r="AP228" s="190"/>
      <c r="AQ228" s="190"/>
      <c r="AR228" s="190"/>
      <c r="AS228" s="190"/>
      <c r="AT228" s="190"/>
      <c r="AU228" s="190"/>
      <c r="AV228" s="190"/>
      <c r="AW228" s="190"/>
      <c r="AX228" s="190"/>
      <c r="AY228" s="190"/>
      <c r="AZ228" s="190"/>
      <c r="BA228" s="190"/>
      <c r="BB228" s="190"/>
      <c r="BC228" s="190"/>
      <c r="BD228" s="190"/>
      <c r="BE228" s="190"/>
      <c r="BF228" s="190"/>
      <c r="BG228" s="190"/>
      <c r="BH228" s="190"/>
      <c r="BI228" s="190"/>
      <c r="BJ228" s="190"/>
      <c r="BK228" s="190"/>
      <c r="BL228" s="190"/>
      <c r="BM228" s="190"/>
      <c r="BN228" s="190"/>
      <c r="BO228" s="190"/>
      <c r="BP228" s="190"/>
      <c r="BQ228" s="190"/>
      <c r="BR228" s="190"/>
    </row>
    <row r="229" spans="1:70" ht="25.5" x14ac:dyDescent="0.2">
      <c r="A229" s="106">
        <v>36</v>
      </c>
      <c r="B229" s="107" t="s">
        <v>160</v>
      </c>
      <c r="C229" s="66" t="s">
        <v>33</v>
      </c>
      <c r="D229" s="67">
        <v>1</v>
      </c>
      <c r="E229" s="157"/>
      <c r="F229" s="82">
        <f>E229*D229</f>
        <v>0</v>
      </c>
      <c r="G229" s="216"/>
      <c r="H229" s="216">
        <f>D229+G229</f>
        <v>1</v>
      </c>
      <c r="I229" s="217">
        <f>E229*H229</f>
        <v>0</v>
      </c>
      <c r="J229" s="190"/>
      <c r="K229" s="190"/>
      <c r="L229" s="190"/>
      <c r="M229" s="190"/>
      <c r="N229" s="190"/>
      <c r="O229" s="190"/>
      <c r="P229" s="190"/>
      <c r="Q229" s="190"/>
      <c r="R229" s="190"/>
      <c r="S229" s="190"/>
      <c r="T229" s="190"/>
      <c r="U229" s="190"/>
      <c r="V229" s="190"/>
      <c r="W229" s="190"/>
      <c r="X229" s="190"/>
      <c r="Y229" s="190"/>
      <c r="Z229" s="190"/>
      <c r="AA229" s="190"/>
      <c r="AB229" s="190"/>
      <c r="AC229" s="190"/>
      <c r="AD229" s="190"/>
      <c r="AE229" s="190"/>
      <c r="AF229" s="190"/>
      <c r="AG229" s="190"/>
      <c r="AH229" s="190"/>
      <c r="AI229" s="190"/>
      <c r="AJ229" s="190"/>
      <c r="AK229" s="190"/>
      <c r="AL229" s="190"/>
      <c r="AM229" s="190"/>
      <c r="AN229" s="190"/>
      <c r="AO229" s="190"/>
      <c r="AP229" s="190"/>
      <c r="AQ229" s="190"/>
      <c r="AR229" s="190"/>
      <c r="AS229" s="190"/>
      <c r="AT229" s="190"/>
      <c r="AU229" s="190"/>
      <c r="AV229" s="190"/>
      <c r="AW229" s="190"/>
      <c r="AX229" s="190"/>
      <c r="AY229" s="190"/>
      <c r="AZ229" s="190"/>
      <c r="BA229" s="190"/>
      <c r="BB229" s="190"/>
      <c r="BC229" s="190"/>
      <c r="BD229" s="190"/>
      <c r="BE229" s="190"/>
      <c r="BF229" s="190"/>
      <c r="BG229" s="190"/>
      <c r="BH229" s="190"/>
      <c r="BI229" s="190"/>
      <c r="BJ229" s="190"/>
      <c r="BK229" s="190"/>
      <c r="BL229" s="190"/>
      <c r="BM229" s="190"/>
      <c r="BN229" s="190"/>
      <c r="BO229" s="190"/>
      <c r="BP229" s="190"/>
      <c r="BQ229" s="190"/>
      <c r="BR229" s="190"/>
    </row>
    <row r="230" spans="1:70" x14ac:dyDescent="0.2">
      <c r="B230" s="137"/>
      <c r="C230" s="138"/>
      <c r="D230" s="139"/>
      <c r="E230" s="175"/>
      <c r="F230" s="64"/>
      <c r="J230" s="190"/>
      <c r="K230" s="190"/>
      <c r="L230" s="190"/>
      <c r="M230" s="190"/>
      <c r="N230" s="190"/>
      <c r="O230" s="190"/>
      <c r="P230" s="190"/>
      <c r="Q230" s="190"/>
      <c r="R230" s="190"/>
      <c r="S230" s="190"/>
      <c r="T230" s="190"/>
      <c r="U230" s="190"/>
      <c r="V230" s="190"/>
      <c r="W230" s="190"/>
      <c r="X230" s="190"/>
      <c r="Y230" s="190"/>
      <c r="Z230" s="190"/>
      <c r="AA230" s="190"/>
      <c r="AB230" s="190"/>
      <c r="AC230" s="190"/>
      <c r="AD230" s="190"/>
      <c r="AE230" s="190"/>
      <c r="AF230" s="190"/>
      <c r="AG230" s="190"/>
      <c r="AH230" s="190"/>
      <c r="AI230" s="190"/>
      <c r="AJ230" s="190"/>
      <c r="AK230" s="190"/>
      <c r="AL230" s="190"/>
      <c r="AM230" s="190"/>
      <c r="AN230" s="190"/>
      <c r="AO230" s="190"/>
      <c r="AP230" s="190"/>
      <c r="AQ230" s="190"/>
      <c r="AR230" s="190"/>
      <c r="AS230" s="190"/>
      <c r="AT230" s="190"/>
      <c r="AU230" s="190"/>
      <c r="AV230" s="190"/>
      <c r="AW230" s="190"/>
      <c r="AX230" s="190"/>
      <c r="AY230" s="190"/>
      <c r="AZ230" s="190"/>
      <c r="BA230" s="190"/>
      <c r="BB230" s="190"/>
      <c r="BC230" s="190"/>
      <c r="BD230" s="190"/>
      <c r="BE230" s="190"/>
      <c r="BF230" s="190"/>
      <c r="BG230" s="190"/>
      <c r="BH230" s="190"/>
      <c r="BI230" s="190"/>
      <c r="BJ230" s="190"/>
      <c r="BK230" s="190"/>
      <c r="BL230" s="190"/>
      <c r="BM230" s="190"/>
      <c r="BN230" s="190"/>
      <c r="BO230" s="190"/>
      <c r="BP230" s="190"/>
      <c r="BQ230" s="190"/>
      <c r="BR230" s="190"/>
    </row>
    <row r="231" spans="1:70" ht="51" x14ac:dyDescent="0.2">
      <c r="A231" s="239">
        <v>37</v>
      </c>
      <c r="B231" s="270" t="s">
        <v>161</v>
      </c>
      <c r="C231" s="271" t="s">
        <v>33</v>
      </c>
      <c r="D231" s="272">
        <v>50</v>
      </c>
      <c r="E231" s="273"/>
      <c r="F231" s="244">
        <f>E231*D231</f>
        <v>0</v>
      </c>
      <c r="G231" s="216">
        <v>-50</v>
      </c>
      <c r="H231" s="216">
        <f>D231+G231</f>
        <v>0</v>
      </c>
      <c r="I231" s="217">
        <f>E231*H231</f>
        <v>0</v>
      </c>
      <c r="J231" s="190"/>
      <c r="K231" s="190"/>
      <c r="L231" s="190"/>
      <c r="M231" s="190"/>
      <c r="N231" s="190"/>
      <c r="O231" s="190"/>
      <c r="P231" s="190"/>
      <c r="Q231" s="190"/>
      <c r="R231" s="190"/>
      <c r="S231" s="190"/>
      <c r="T231" s="190"/>
      <c r="U231" s="190"/>
      <c r="V231" s="190"/>
      <c r="W231" s="190"/>
      <c r="X231" s="190"/>
      <c r="Y231" s="190"/>
      <c r="Z231" s="190"/>
      <c r="AA231" s="190"/>
      <c r="AB231" s="190"/>
      <c r="AC231" s="190"/>
      <c r="AD231" s="190"/>
      <c r="AE231" s="190"/>
      <c r="AF231" s="190"/>
      <c r="AG231" s="190"/>
      <c r="AH231" s="190"/>
      <c r="AI231" s="190"/>
      <c r="AJ231" s="190"/>
      <c r="AK231" s="190"/>
      <c r="AL231" s="190"/>
      <c r="AM231" s="190"/>
      <c r="AN231" s="190"/>
      <c r="AO231" s="190"/>
      <c r="AP231" s="190"/>
      <c r="AQ231" s="190"/>
      <c r="AR231" s="190"/>
      <c r="AS231" s="190"/>
      <c r="AT231" s="190"/>
      <c r="AU231" s="190"/>
      <c r="AV231" s="190"/>
      <c r="AW231" s="190"/>
      <c r="AX231" s="190"/>
      <c r="AY231" s="190"/>
      <c r="AZ231" s="190"/>
      <c r="BA231" s="190"/>
      <c r="BB231" s="190"/>
      <c r="BC231" s="190"/>
      <c r="BD231" s="190"/>
      <c r="BE231" s="190"/>
      <c r="BF231" s="190"/>
      <c r="BG231" s="190"/>
      <c r="BH231" s="190"/>
      <c r="BI231" s="190"/>
      <c r="BJ231" s="190"/>
      <c r="BK231" s="190"/>
      <c r="BL231" s="190"/>
      <c r="BM231" s="190"/>
      <c r="BN231" s="190"/>
      <c r="BO231" s="190"/>
      <c r="BP231" s="190"/>
      <c r="BQ231" s="190"/>
      <c r="BR231" s="190"/>
    </row>
    <row r="232" spans="1:70" x14ac:dyDescent="0.2">
      <c r="B232" s="137"/>
      <c r="C232" s="138"/>
      <c r="D232" s="139"/>
      <c r="E232" s="175"/>
      <c r="F232" s="64"/>
      <c r="J232" s="190"/>
      <c r="K232" s="190"/>
      <c r="L232" s="190"/>
      <c r="M232" s="190"/>
      <c r="N232" s="190"/>
      <c r="O232" s="190"/>
      <c r="P232" s="190"/>
      <c r="Q232" s="190"/>
      <c r="R232" s="190"/>
      <c r="S232" s="190"/>
      <c r="T232" s="190"/>
      <c r="U232" s="190"/>
      <c r="V232" s="190"/>
      <c r="W232" s="190"/>
      <c r="X232" s="190"/>
      <c r="Y232" s="190"/>
      <c r="Z232" s="190"/>
      <c r="AA232" s="190"/>
      <c r="AB232" s="190"/>
      <c r="AC232" s="190"/>
      <c r="AD232" s="190"/>
      <c r="AE232" s="190"/>
      <c r="AF232" s="190"/>
      <c r="AG232" s="190"/>
      <c r="AH232" s="190"/>
      <c r="AI232" s="190"/>
      <c r="AJ232" s="190"/>
      <c r="AK232" s="190"/>
      <c r="AL232" s="190"/>
      <c r="AM232" s="190"/>
      <c r="AN232" s="190"/>
      <c r="AO232" s="190"/>
      <c r="AP232" s="190"/>
      <c r="AQ232" s="190"/>
      <c r="AR232" s="190"/>
      <c r="AS232" s="190"/>
      <c r="AT232" s="190"/>
      <c r="AU232" s="190"/>
      <c r="AV232" s="190"/>
      <c r="AW232" s="190"/>
      <c r="AX232" s="190"/>
      <c r="AY232" s="190"/>
      <c r="AZ232" s="190"/>
      <c r="BA232" s="190"/>
      <c r="BB232" s="190"/>
      <c r="BC232" s="190"/>
      <c r="BD232" s="190"/>
      <c r="BE232" s="190"/>
      <c r="BF232" s="190"/>
      <c r="BG232" s="190"/>
      <c r="BH232" s="190"/>
      <c r="BI232" s="190"/>
      <c r="BJ232" s="190"/>
      <c r="BK232" s="190"/>
      <c r="BL232" s="190"/>
      <c r="BM232" s="190"/>
      <c r="BN232" s="190"/>
      <c r="BO232" s="190"/>
      <c r="BP232" s="190"/>
      <c r="BQ232" s="190"/>
      <c r="BR232" s="190"/>
    </row>
    <row r="233" spans="1:70" ht="51" x14ac:dyDescent="0.2">
      <c r="A233" s="239">
        <v>38</v>
      </c>
      <c r="B233" s="270" t="s">
        <v>162</v>
      </c>
      <c r="C233" s="271" t="s">
        <v>33</v>
      </c>
      <c r="D233" s="272">
        <v>33</v>
      </c>
      <c r="E233" s="273"/>
      <c r="F233" s="244">
        <f>E233*D233</f>
        <v>0</v>
      </c>
      <c r="G233" s="216">
        <v>-33</v>
      </c>
      <c r="H233" s="216">
        <f>D233+G233</f>
        <v>0</v>
      </c>
      <c r="I233" s="217">
        <f>E233*H233</f>
        <v>0</v>
      </c>
      <c r="J233" s="190"/>
      <c r="K233" s="190"/>
      <c r="L233" s="190"/>
      <c r="M233" s="190"/>
      <c r="N233" s="190"/>
      <c r="O233" s="190"/>
      <c r="P233" s="190"/>
      <c r="Q233" s="190"/>
      <c r="R233" s="190"/>
      <c r="S233" s="190"/>
      <c r="T233" s="190"/>
      <c r="U233" s="190"/>
      <c r="V233" s="190"/>
      <c r="W233" s="190"/>
      <c r="X233" s="190"/>
      <c r="Y233" s="190"/>
      <c r="Z233" s="190"/>
      <c r="AA233" s="190"/>
      <c r="AB233" s="190"/>
      <c r="AC233" s="190"/>
      <c r="AD233" s="190"/>
      <c r="AE233" s="190"/>
      <c r="AF233" s="190"/>
      <c r="AG233" s="190"/>
      <c r="AH233" s="190"/>
      <c r="AI233" s="190"/>
      <c r="AJ233" s="190"/>
      <c r="AK233" s="190"/>
      <c r="AL233" s="190"/>
      <c r="AM233" s="190"/>
      <c r="AN233" s="190"/>
      <c r="AO233" s="190"/>
      <c r="AP233" s="190"/>
      <c r="AQ233" s="190"/>
      <c r="AR233" s="190"/>
      <c r="AS233" s="190"/>
      <c r="AT233" s="190"/>
      <c r="AU233" s="190"/>
      <c r="AV233" s="190"/>
      <c r="AW233" s="190"/>
      <c r="AX233" s="190"/>
      <c r="AY233" s="190"/>
      <c r="AZ233" s="190"/>
      <c r="BA233" s="190"/>
      <c r="BB233" s="190"/>
      <c r="BC233" s="190"/>
      <c r="BD233" s="190"/>
      <c r="BE233" s="190"/>
      <c r="BF233" s="190"/>
      <c r="BG233" s="190"/>
      <c r="BH233" s="190"/>
      <c r="BI233" s="190"/>
      <c r="BJ233" s="190"/>
      <c r="BK233" s="190"/>
      <c r="BL233" s="190"/>
      <c r="BM233" s="190"/>
      <c r="BN233" s="190"/>
      <c r="BO233" s="190"/>
      <c r="BP233" s="190"/>
      <c r="BQ233" s="190"/>
      <c r="BR233" s="190"/>
    </row>
    <row r="234" spans="1:70" x14ac:dyDescent="0.2">
      <c r="B234" s="137"/>
      <c r="C234" s="138"/>
      <c r="D234" s="139"/>
      <c r="E234" s="176"/>
      <c r="F234" s="125"/>
      <c r="J234" s="190"/>
      <c r="K234" s="190"/>
      <c r="L234" s="190"/>
      <c r="M234" s="190"/>
      <c r="N234" s="190"/>
      <c r="O234" s="190"/>
      <c r="P234" s="190"/>
      <c r="Q234" s="190"/>
      <c r="R234" s="190"/>
      <c r="S234" s="190"/>
      <c r="T234" s="190"/>
      <c r="U234" s="190"/>
      <c r="V234" s="190"/>
      <c r="W234" s="190"/>
      <c r="X234" s="190"/>
      <c r="Y234" s="190"/>
      <c r="Z234" s="190"/>
      <c r="AA234" s="190"/>
      <c r="AB234" s="190"/>
      <c r="AC234" s="190"/>
      <c r="AD234" s="190"/>
      <c r="AE234" s="190"/>
      <c r="AF234" s="190"/>
      <c r="AG234" s="190"/>
      <c r="AH234" s="190"/>
      <c r="AI234" s="190"/>
      <c r="AJ234" s="190"/>
      <c r="AK234" s="190"/>
      <c r="AL234" s="190"/>
      <c r="AM234" s="190"/>
      <c r="AN234" s="190"/>
      <c r="AO234" s="190"/>
      <c r="AP234" s="190"/>
      <c r="AQ234" s="190"/>
      <c r="AR234" s="190"/>
      <c r="AS234" s="190"/>
      <c r="AT234" s="190"/>
      <c r="AU234" s="190"/>
      <c r="AV234" s="190"/>
      <c r="AW234" s="190"/>
      <c r="AX234" s="190"/>
      <c r="AY234" s="190"/>
      <c r="AZ234" s="190"/>
      <c r="BA234" s="190"/>
      <c r="BB234" s="190"/>
      <c r="BC234" s="190"/>
      <c r="BD234" s="190"/>
      <c r="BE234" s="190"/>
      <c r="BF234" s="190"/>
      <c r="BG234" s="190"/>
      <c r="BH234" s="190"/>
      <c r="BI234" s="190"/>
      <c r="BJ234" s="190"/>
      <c r="BK234" s="190"/>
      <c r="BL234" s="190"/>
      <c r="BM234" s="190"/>
      <c r="BN234" s="190"/>
      <c r="BO234" s="190"/>
      <c r="BP234" s="190"/>
      <c r="BQ234" s="190"/>
      <c r="BR234" s="190"/>
    </row>
    <row r="235" spans="1:70" ht="63.75" x14ac:dyDescent="0.2">
      <c r="A235" s="239">
        <v>39</v>
      </c>
      <c r="B235" s="270" t="s">
        <v>163</v>
      </c>
      <c r="C235" s="271" t="s">
        <v>33</v>
      </c>
      <c r="D235" s="272">
        <v>10</v>
      </c>
      <c r="E235" s="273"/>
      <c r="F235" s="244">
        <f>E235*D235</f>
        <v>0</v>
      </c>
      <c r="G235" s="216">
        <v>-8</v>
      </c>
      <c r="H235" s="216">
        <f>D235+G235</f>
        <v>2</v>
      </c>
      <c r="I235" s="217">
        <f>E235*H235</f>
        <v>0</v>
      </c>
      <c r="J235" s="190"/>
      <c r="K235" s="190"/>
      <c r="L235" s="190"/>
      <c r="M235" s="190"/>
      <c r="N235" s="190"/>
      <c r="O235" s="190"/>
      <c r="P235" s="190"/>
      <c r="Q235" s="190"/>
      <c r="R235" s="190"/>
      <c r="S235" s="190"/>
      <c r="T235" s="190"/>
      <c r="U235" s="190"/>
      <c r="V235" s="190"/>
      <c r="W235" s="190"/>
      <c r="X235" s="190"/>
      <c r="Y235" s="190"/>
      <c r="Z235" s="190"/>
      <c r="AA235" s="190"/>
      <c r="AB235" s="190"/>
      <c r="AC235" s="190"/>
      <c r="AD235" s="190"/>
      <c r="AE235" s="190"/>
      <c r="AF235" s="190"/>
      <c r="AG235" s="190"/>
      <c r="AH235" s="190"/>
      <c r="AI235" s="190"/>
      <c r="AJ235" s="190"/>
      <c r="AK235" s="190"/>
      <c r="AL235" s="190"/>
      <c r="AM235" s="190"/>
      <c r="AN235" s="190"/>
      <c r="AO235" s="190"/>
      <c r="AP235" s="190"/>
      <c r="AQ235" s="190"/>
      <c r="AR235" s="190"/>
      <c r="AS235" s="190"/>
      <c r="AT235" s="190"/>
      <c r="AU235" s="190"/>
      <c r="AV235" s="190"/>
      <c r="AW235" s="190"/>
      <c r="AX235" s="190"/>
      <c r="AY235" s="190"/>
      <c r="AZ235" s="190"/>
      <c r="BA235" s="190"/>
      <c r="BB235" s="190"/>
      <c r="BC235" s="190"/>
      <c r="BD235" s="190"/>
      <c r="BE235" s="190"/>
      <c r="BF235" s="190"/>
      <c r="BG235" s="190"/>
      <c r="BH235" s="190"/>
      <c r="BI235" s="190"/>
      <c r="BJ235" s="190"/>
      <c r="BK235" s="190"/>
      <c r="BL235" s="190"/>
      <c r="BM235" s="190"/>
      <c r="BN235" s="190"/>
      <c r="BO235" s="190"/>
      <c r="BP235" s="190"/>
      <c r="BQ235" s="190"/>
      <c r="BR235" s="190"/>
    </row>
    <row r="236" spans="1:70" x14ac:dyDescent="0.2">
      <c r="B236" s="137"/>
      <c r="C236" s="138"/>
      <c r="D236" s="139"/>
      <c r="E236" s="176"/>
      <c r="F236" s="125"/>
      <c r="J236" s="190"/>
      <c r="K236" s="190"/>
      <c r="L236" s="190"/>
      <c r="M236" s="190"/>
      <c r="N236" s="190"/>
      <c r="O236" s="190"/>
      <c r="P236" s="190"/>
      <c r="Q236" s="190"/>
      <c r="R236" s="190"/>
      <c r="S236" s="190"/>
      <c r="T236" s="190"/>
      <c r="U236" s="190"/>
      <c r="V236" s="190"/>
      <c r="W236" s="190"/>
      <c r="X236" s="190"/>
      <c r="Y236" s="190"/>
      <c r="Z236" s="190"/>
      <c r="AA236" s="190"/>
      <c r="AB236" s="190"/>
      <c r="AC236" s="190"/>
      <c r="AD236" s="190"/>
      <c r="AE236" s="190"/>
      <c r="AF236" s="190"/>
      <c r="AG236" s="190"/>
      <c r="AH236" s="190"/>
      <c r="AI236" s="190"/>
      <c r="AJ236" s="190"/>
      <c r="AK236" s="190"/>
      <c r="AL236" s="190"/>
      <c r="AM236" s="190"/>
      <c r="AN236" s="190"/>
      <c r="AO236" s="190"/>
      <c r="AP236" s="190"/>
      <c r="AQ236" s="190"/>
      <c r="AR236" s="190"/>
      <c r="AS236" s="190"/>
      <c r="AT236" s="190"/>
      <c r="AU236" s="190"/>
      <c r="AV236" s="190"/>
      <c r="AW236" s="190"/>
      <c r="AX236" s="190"/>
      <c r="AY236" s="190"/>
      <c r="AZ236" s="190"/>
      <c r="BA236" s="190"/>
      <c r="BB236" s="190"/>
      <c r="BC236" s="190"/>
      <c r="BD236" s="190"/>
      <c r="BE236" s="190"/>
      <c r="BF236" s="190"/>
      <c r="BG236" s="190"/>
      <c r="BH236" s="190"/>
      <c r="BI236" s="190"/>
      <c r="BJ236" s="190"/>
      <c r="BK236" s="190"/>
      <c r="BL236" s="190"/>
      <c r="BM236" s="190"/>
      <c r="BN236" s="190"/>
      <c r="BO236" s="190"/>
      <c r="BP236" s="190"/>
      <c r="BQ236" s="190"/>
      <c r="BR236" s="190"/>
    </row>
    <row r="237" spans="1:70" ht="63.75" x14ac:dyDescent="0.2">
      <c r="A237" s="239">
        <v>40</v>
      </c>
      <c r="B237" s="270" t="s">
        <v>164</v>
      </c>
      <c r="C237" s="271" t="s">
        <v>33</v>
      </c>
      <c r="D237" s="272">
        <v>4</v>
      </c>
      <c r="E237" s="273"/>
      <c r="F237" s="244">
        <f>E237*D237</f>
        <v>0</v>
      </c>
      <c r="G237" s="216">
        <v>-2</v>
      </c>
      <c r="H237" s="216">
        <f>D237+G237</f>
        <v>2</v>
      </c>
      <c r="I237" s="217">
        <f>E237*H237</f>
        <v>0</v>
      </c>
      <c r="J237" s="190"/>
      <c r="K237" s="190"/>
      <c r="L237" s="190"/>
      <c r="M237" s="190"/>
      <c r="N237" s="190"/>
      <c r="O237" s="190"/>
      <c r="P237" s="190"/>
      <c r="Q237" s="190"/>
      <c r="R237" s="190"/>
      <c r="S237" s="190"/>
      <c r="T237" s="190"/>
      <c r="U237" s="190"/>
      <c r="V237" s="190"/>
      <c r="W237" s="190"/>
      <c r="X237" s="190"/>
      <c r="Y237" s="190"/>
      <c r="Z237" s="190"/>
      <c r="AA237" s="190"/>
      <c r="AB237" s="190"/>
      <c r="AC237" s="190"/>
      <c r="AD237" s="190"/>
      <c r="AE237" s="190"/>
      <c r="AF237" s="190"/>
      <c r="AG237" s="190"/>
      <c r="AH237" s="190"/>
      <c r="AI237" s="190"/>
      <c r="AJ237" s="190"/>
      <c r="AK237" s="190"/>
      <c r="AL237" s="190"/>
      <c r="AM237" s="190"/>
      <c r="AN237" s="190"/>
      <c r="AO237" s="190"/>
      <c r="AP237" s="190"/>
      <c r="AQ237" s="190"/>
      <c r="AR237" s="190"/>
      <c r="AS237" s="190"/>
      <c r="AT237" s="190"/>
      <c r="AU237" s="190"/>
      <c r="AV237" s="190"/>
      <c r="AW237" s="190"/>
      <c r="AX237" s="190"/>
      <c r="AY237" s="190"/>
      <c r="AZ237" s="190"/>
      <c r="BA237" s="190"/>
      <c r="BB237" s="190"/>
      <c r="BC237" s="190"/>
      <c r="BD237" s="190"/>
      <c r="BE237" s="190"/>
      <c r="BF237" s="190"/>
      <c r="BG237" s="190"/>
      <c r="BH237" s="190"/>
      <c r="BI237" s="190"/>
      <c r="BJ237" s="190"/>
      <c r="BK237" s="190"/>
      <c r="BL237" s="190"/>
      <c r="BM237" s="190"/>
      <c r="BN237" s="190"/>
      <c r="BO237" s="190"/>
      <c r="BP237" s="190"/>
      <c r="BQ237" s="190"/>
      <c r="BR237" s="190"/>
    </row>
    <row r="238" spans="1:70" x14ac:dyDescent="0.2">
      <c r="B238" s="137"/>
      <c r="C238" s="138"/>
      <c r="D238" s="139"/>
      <c r="E238" s="175"/>
      <c r="F238" s="64"/>
      <c r="J238" s="190"/>
      <c r="K238" s="190"/>
      <c r="L238" s="190"/>
      <c r="M238" s="190"/>
      <c r="N238" s="190"/>
      <c r="O238" s="190"/>
      <c r="P238" s="190"/>
      <c r="Q238" s="190"/>
      <c r="R238" s="190"/>
      <c r="S238" s="190"/>
      <c r="T238" s="190"/>
      <c r="U238" s="190"/>
      <c r="V238" s="190"/>
      <c r="W238" s="190"/>
      <c r="X238" s="190"/>
      <c r="Y238" s="190"/>
      <c r="Z238" s="190"/>
      <c r="AA238" s="190"/>
      <c r="AB238" s="190"/>
      <c r="AC238" s="190"/>
      <c r="AD238" s="190"/>
      <c r="AE238" s="190"/>
      <c r="AF238" s="190"/>
      <c r="AG238" s="190"/>
      <c r="AH238" s="190"/>
      <c r="AI238" s="190"/>
      <c r="AJ238" s="190"/>
      <c r="AK238" s="190"/>
      <c r="AL238" s="190"/>
      <c r="AM238" s="190"/>
      <c r="AN238" s="190"/>
      <c r="AO238" s="190"/>
      <c r="AP238" s="190"/>
      <c r="AQ238" s="190"/>
      <c r="AR238" s="190"/>
      <c r="AS238" s="190"/>
      <c r="AT238" s="190"/>
      <c r="AU238" s="190"/>
      <c r="AV238" s="190"/>
      <c r="AW238" s="190"/>
      <c r="AX238" s="190"/>
      <c r="AY238" s="190"/>
      <c r="AZ238" s="190"/>
      <c r="BA238" s="190"/>
      <c r="BB238" s="190"/>
      <c r="BC238" s="190"/>
      <c r="BD238" s="190"/>
      <c r="BE238" s="190"/>
      <c r="BF238" s="190"/>
      <c r="BG238" s="190"/>
      <c r="BH238" s="190"/>
      <c r="BI238" s="190"/>
      <c r="BJ238" s="190"/>
      <c r="BK238" s="190"/>
      <c r="BL238" s="190"/>
      <c r="BM238" s="190"/>
      <c r="BN238" s="190"/>
      <c r="BO238" s="190"/>
      <c r="BP238" s="190"/>
      <c r="BQ238" s="190"/>
      <c r="BR238" s="190"/>
    </row>
    <row r="239" spans="1:70" ht="63.75" x14ac:dyDescent="0.2">
      <c r="A239" s="106">
        <v>41</v>
      </c>
      <c r="B239" s="107" t="s">
        <v>165</v>
      </c>
      <c r="C239" s="66" t="s">
        <v>33</v>
      </c>
      <c r="D239" s="67">
        <v>20</v>
      </c>
      <c r="E239" s="157"/>
      <c r="F239" s="82">
        <f>E239*D239</f>
        <v>0</v>
      </c>
      <c r="G239" s="216"/>
      <c r="H239" s="216">
        <f>D239+G239</f>
        <v>20</v>
      </c>
      <c r="I239" s="217">
        <f>E239*H239</f>
        <v>0</v>
      </c>
      <c r="J239" s="190"/>
      <c r="K239" s="190"/>
      <c r="L239" s="190"/>
      <c r="M239" s="190"/>
      <c r="N239" s="190"/>
      <c r="O239" s="190"/>
      <c r="P239" s="190"/>
      <c r="Q239" s="190"/>
      <c r="R239" s="190"/>
      <c r="S239" s="190"/>
      <c r="T239" s="190"/>
      <c r="U239" s="190"/>
      <c r="V239" s="190"/>
      <c r="W239" s="190"/>
      <c r="X239" s="190"/>
      <c r="Y239" s="190"/>
      <c r="Z239" s="190"/>
      <c r="AA239" s="190"/>
      <c r="AB239" s="190"/>
      <c r="AC239" s="190"/>
      <c r="AD239" s="190"/>
      <c r="AE239" s="190"/>
      <c r="AF239" s="190"/>
      <c r="AG239" s="190"/>
      <c r="AH239" s="190"/>
      <c r="AI239" s="190"/>
      <c r="AJ239" s="190"/>
      <c r="AK239" s="190"/>
      <c r="AL239" s="190"/>
      <c r="AM239" s="190"/>
      <c r="AN239" s="190"/>
      <c r="AO239" s="190"/>
      <c r="AP239" s="190"/>
      <c r="AQ239" s="190"/>
      <c r="AR239" s="190"/>
      <c r="AS239" s="190"/>
      <c r="AT239" s="190"/>
      <c r="AU239" s="190"/>
      <c r="AV239" s="190"/>
      <c r="AW239" s="190"/>
      <c r="AX239" s="190"/>
      <c r="AY239" s="190"/>
      <c r="AZ239" s="190"/>
      <c r="BA239" s="190"/>
      <c r="BB239" s="190"/>
      <c r="BC239" s="190"/>
      <c r="BD239" s="190"/>
      <c r="BE239" s="190"/>
      <c r="BF239" s="190"/>
      <c r="BG239" s="190"/>
      <c r="BH239" s="190"/>
      <c r="BI239" s="190"/>
      <c r="BJ239" s="190"/>
      <c r="BK239" s="190"/>
      <c r="BL239" s="190"/>
      <c r="BM239" s="190"/>
      <c r="BN239" s="190"/>
      <c r="BO239" s="190"/>
      <c r="BP239" s="190"/>
      <c r="BQ239" s="190"/>
      <c r="BR239" s="190"/>
    </row>
    <row r="240" spans="1:70" x14ac:dyDescent="0.2">
      <c r="B240" s="137"/>
      <c r="C240" s="138"/>
      <c r="D240" s="139"/>
      <c r="E240" s="175"/>
      <c r="F240" s="64"/>
      <c r="J240" s="190"/>
      <c r="K240" s="190"/>
      <c r="L240" s="190"/>
      <c r="M240" s="190"/>
      <c r="N240" s="190"/>
      <c r="O240" s="190"/>
      <c r="P240" s="190"/>
      <c r="Q240" s="190"/>
      <c r="R240" s="190"/>
      <c r="S240" s="190"/>
      <c r="T240" s="190"/>
      <c r="U240" s="190"/>
      <c r="V240" s="190"/>
      <c r="W240" s="190"/>
      <c r="X240" s="190"/>
      <c r="Y240" s="190"/>
      <c r="Z240" s="190"/>
      <c r="AA240" s="190"/>
      <c r="AB240" s="190"/>
      <c r="AC240" s="190"/>
      <c r="AD240" s="190"/>
      <c r="AE240" s="190"/>
      <c r="AF240" s="190"/>
      <c r="AG240" s="190"/>
      <c r="AH240" s="190"/>
      <c r="AI240" s="190"/>
      <c r="AJ240" s="190"/>
      <c r="AK240" s="190"/>
      <c r="AL240" s="190"/>
      <c r="AM240" s="190"/>
      <c r="AN240" s="190"/>
      <c r="AO240" s="190"/>
      <c r="AP240" s="190"/>
      <c r="AQ240" s="190"/>
      <c r="AR240" s="190"/>
      <c r="AS240" s="190"/>
      <c r="AT240" s="190"/>
      <c r="AU240" s="190"/>
      <c r="AV240" s="190"/>
      <c r="AW240" s="190"/>
      <c r="AX240" s="190"/>
      <c r="AY240" s="190"/>
      <c r="AZ240" s="190"/>
      <c r="BA240" s="190"/>
      <c r="BB240" s="190"/>
      <c r="BC240" s="190"/>
      <c r="BD240" s="190"/>
      <c r="BE240" s="190"/>
      <c r="BF240" s="190"/>
      <c r="BG240" s="190"/>
      <c r="BH240" s="190"/>
      <c r="BI240" s="190"/>
      <c r="BJ240" s="190"/>
      <c r="BK240" s="190"/>
      <c r="BL240" s="190"/>
      <c r="BM240" s="190"/>
      <c r="BN240" s="190"/>
      <c r="BO240" s="190"/>
      <c r="BP240" s="190"/>
      <c r="BQ240" s="190"/>
      <c r="BR240" s="190"/>
    </row>
    <row r="241" spans="1:70" x14ac:dyDescent="0.2">
      <c r="A241" s="106">
        <v>42</v>
      </c>
      <c r="B241" s="107" t="s">
        <v>166</v>
      </c>
      <c r="C241" s="66" t="s">
        <v>33</v>
      </c>
      <c r="D241" s="67">
        <v>1</v>
      </c>
      <c r="E241" s="157"/>
      <c r="F241" s="82">
        <f>E241*D241</f>
        <v>0</v>
      </c>
      <c r="G241" s="216"/>
      <c r="H241" s="216">
        <f>D241+G241</f>
        <v>1</v>
      </c>
      <c r="I241" s="217">
        <f>E241*H241</f>
        <v>0</v>
      </c>
      <c r="J241" s="190"/>
      <c r="K241" s="190"/>
      <c r="L241" s="190"/>
      <c r="M241" s="190"/>
      <c r="N241" s="190"/>
      <c r="O241" s="190"/>
      <c r="P241" s="190"/>
      <c r="Q241" s="190"/>
      <c r="R241" s="190"/>
      <c r="S241" s="190"/>
      <c r="T241" s="190"/>
      <c r="U241" s="190"/>
      <c r="V241" s="190"/>
      <c r="W241" s="190"/>
      <c r="X241" s="190"/>
      <c r="Y241" s="190"/>
      <c r="Z241" s="190"/>
      <c r="AA241" s="190"/>
      <c r="AB241" s="190"/>
      <c r="AC241" s="190"/>
      <c r="AD241" s="190"/>
      <c r="AE241" s="190"/>
      <c r="AF241" s="190"/>
      <c r="AG241" s="190"/>
      <c r="AH241" s="190"/>
      <c r="AI241" s="190"/>
      <c r="AJ241" s="190"/>
      <c r="AK241" s="190"/>
      <c r="AL241" s="190"/>
      <c r="AM241" s="190"/>
      <c r="AN241" s="190"/>
      <c r="AO241" s="190"/>
      <c r="AP241" s="190"/>
      <c r="AQ241" s="190"/>
      <c r="AR241" s="190"/>
      <c r="AS241" s="190"/>
      <c r="AT241" s="190"/>
      <c r="AU241" s="190"/>
      <c r="AV241" s="190"/>
      <c r="AW241" s="190"/>
      <c r="AX241" s="190"/>
      <c r="AY241" s="190"/>
      <c r="AZ241" s="190"/>
      <c r="BA241" s="190"/>
      <c r="BB241" s="190"/>
      <c r="BC241" s="190"/>
      <c r="BD241" s="190"/>
      <c r="BE241" s="190"/>
      <c r="BF241" s="190"/>
      <c r="BG241" s="190"/>
      <c r="BH241" s="190"/>
      <c r="BI241" s="190"/>
      <c r="BJ241" s="190"/>
      <c r="BK241" s="190"/>
      <c r="BL241" s="190"/>
      <c r="BM241" s="190"/>
      <c r="BN241" s="190"/>
      <c r="BO241" s="190"/>
      <c r="BP241" s="190"/>
      <c r="BQ241" s="190"/>
      <c r="BR241" s="190"/>
    </row>
    <row r="242" spans="1:70" x14ac:dyDescent="0.2">
      <c r="B242" s="137"/>
      <c r="C242" s="138"/>
      <c r="D242" s="139"/>
      <c r="E242" s="175"/>
      <c r="F242" s="64"/>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190"/>
      <c r="AO242" s="190"/>
      <c r="AP242" s="190"/>
      <c r="AQ242" s="190"/>
      <c r="AR242" s="190"/>
      <c r="AS242" s="190"/>
      <c r="AT242" s="190"/>
      <c r="AU242" s="190"/>
      <c r="AV242" s="190"/>
      <c r="AW242" s="190"/>
      <c r="AX242" s="190"/>
      <c r="AY242" s="190"/>
      <c r="AZ242" s="190"/>
      <c r="BA242" s="190"/>
      <c r="BB242" s="190"/>
      <c r="BC242" s="190"/>
      <c r="BD242" s="190"/>
      <c r="BE242" s="190"/>
      <c r="BF242" s="190"/>
      <c r="BG242" s="190"/>
      <c r="BH242" s="190"/>
      <c r="BI242" s="190"/>
      <c r="BJ242" s="190"/>
      <c r="BK242" s="190"/>
      <c r="BL242" s="190"/>
      <c r="BM242" s="190"/>
      <c r="BN242" s="190"/>
      <c r="BO242" s="190"/>
      <c r="BP242" s="190"/>
      <c r="BQ242" s="190"/>
      <c r="BR242" s="190"/>
    </row>
    <row r="243" spans="1:70" x14ac:dyDescent="0.2">
      <c r="A243" s="106">
        <v>43</v>
      </c>
      <c r="B243" s="107" t="s">
        <v>167</v>
      </c>
      <c r="C243" s="66" t="s">
        <v>33</v>
      </c>
      <c r="D243" s="67">
        <v>2</v>
      </c>
      <c r="E243" s="157"/>
      <c r="F243" s="82">
        <f>E243*D243</f>
        <v>0</v>
      </c>
      <c r="G243" s="216"/>
      <c r="H243" s="216">
        <f>D243+G243</f>
        <v>2</v>
      </c>
      <c r="I243" s="217">
        <f>E243*H243</f>
        <v>0</v>
      </c>
      <c r="J243" s="190"/>
      <c r="K243" s="190"/>
      <c r="L243" s="190"/>
      <c r="M243" s="190"/>
      <c r="N243" s="190"/>
      <c r="O243" s="190"/>
      <c r="P243" s="190"/>
      <c r="Q243" s="190"/>
      <c r="R243" s="190"/>
      <c r="S243" s="190"/>
      <c r="T243" s="190"/>
      <c r="U243" s="190"/>
      <c r="V243" s="190"/>
      <c r="W243" s="190"/>
      <c r="X243" s="190"/>
      <c r="Y243" s="190"/>
      <c r="Z243" s="190"/>
      <c r="AA243" s="190"/>
      <c r="AB243" s="190"/>
      <c r="AC243" s="190"/>
      <c r="AD243" s="190"/>
      <c r="AE243" s="190"/>
      <c r="AF243" s="190"/>
      <c r="AG243" s="190"/>
      <c r="AH243" s="190"/>
      <c r="AI243" s="190"/>
      <c r="AJ243" s="190"/>
      <c r="AK243" s="190"/>
      <c r="AL243" s="190"/>
      <c r="AM243" s="190"/>
      <c r="AN243" s="190"/>
      <c r="AO243" s="190"/>
      <c r="AP243" s="190"/>
      <c r="AQ243" s="190"/>
      <c r="AR243" s="190"/>
      <c r="AS243" s="190"/>
      <c r="AT243" s="190"/>
      <c r="AU243" s="190"/>
      <c r="AV243" s="190"/>
      <c r="AW243" s="190"/>
      <c r="AX243" s="190"/>
      <c r="AY243" s="190"/>
      <c r="AZ243" s="190"/>
      <c r="BA243" s="190"/>
      <c r="BB243" s="190"/>
      <c r="BC243" s="190"/>
      <c r="BD243" s="190"/>
      <c r="BE243" s="190"/>
      <c r="BF243" s="190"/>
      <c r="BG243" s="190"/>
      <c r="BH243" s="190"/>
      <c r="BI243" s="190"/>
      <c r="BJ243" s="190"/>
      <c r="BK243" s="190"/>
      <c r="BL243" s="190"/>
      <c r="BM243" s="190"/>
      <c r="BN243" s="190"/>
      <c r="BO243" s="190"/>
      <c r="BP243" s="190"/>
      <c r="BQ243" s="190"/>
      <c r="BR243" s="190"/>
    </row>
    <row r="244" spans="1:70" x14ac:dyDescent="0.2">
      <c r="B244" s="107"/>
      <c r="C244" s="66"/>
      <c r="D244" s="67"/>
      <c r="E244" s="165"/>
      <c r="F244" s="89"/>
      <c r="J244" s="190"/>
      <c r="K244" s="190"/>
      <c r="L244" s="190"/>
      <c r="M244" s="190"/>
      <c r="N244" s="190"/>
      <c r="O244" s="190"/>
      <c r="P244" s="190"/>
      <c r="Q244" s="190"/>
      <c r="R244" s="190"/>
      <c r="S244" s="190"/>
      <c r="T244" s="190"/>
      <c r="U244" s="190"/>
      <c r="V244" s="190"/>
      <c r="W244" s="190"/>
      <c r="X244" s="190"/>
      <c r="Y244" s="190"/>
      <c r="Z244" s="190"/>
      <c r="AA244" s="190"/>
      <c r="AB244" s="190"/>
      <c r="AC244" s="190"/>
      <c r="AD244" s="190"/>
      <c r="AE244" s="190"/>
      <c r="AF244" s="190"/>
      <c r="AG244" s="190"/>
      <c r="AH244" s="190"/>
      <c r="AI244" s="190"/>
      <c r="AJ244" s="190"/>
      <c r="AK244" s="190"/>
      <c r="AL244" s="190"/>
      <c r="AM244" s="190"/>
      <c r="AN244" s="190"/>
      <c r="AO244" s="190"/>
      <c r="AP244" s="190"/>
      <c r="AQ244" s="190"/>
      <c r="AR244" s="190"/>
      <c r="AS244" s="190"/>
      <c r="AT244" s="190"/>
      <c r="AU244" s="190"/>
      <c r="AV244" s="190"/>
      <c r="AW244" s="190"/>
      <c r="AX244" s="190"/>
      <c r="AY244" s="190"/>
      <c r="AZ244" s="190"/>
      <c r="BA244" s="190"/>
      <c r="BB244" s="190"/>
      <c r="BC244" s="190"/>
      <c r="BD244" s="190"/>
      <c r="BE244" s="190"/>
      <c r="BF244" s="190"/>
      <c r="BG244" s="190"/>
      <c r="BH244" s="190"/>
      <c r="BI244" s="190"/>
      <c r="BJ244" s="190"/>
      <c r="BK244" s="190"/>
      <c r="BL244" s="190"/>
      <c r="BM244" s="190"/>
      <c r="BN244" s="190"/>
      <c r="BO244" s="190"/>
      <c r="BP244" s="190"/>
      <c r="BQ244" s="190"/>
      <c r="BR244" s="190"/>
    </row>
    <row r="245" spans="1:70" s="59" customFormat="1" ht="25.5" x14ac:dyDescent="0.2">
      <c r="A245" s="106">
        <v>44</v>
      </c>
      <c r="B245" s="107" t="s">
        <v>94</v>
      </c>
      <c r="C245" s="66" t="s">
        <v>95</v>
      </c>
      <c r="D245" s="67">
        <v>200</v>
      </c>
      <c r="E245" s="157"/>
      <c r="F245" s="82">
        <f>E245*D245</f>
        <v>0</v>
      </c>
      <c r="G245" s="216"/>
      <c r="H245" s="216">
        <f>D245+G245</f>
        <v>200</v>
      </c>
      <c r="I245" s="217">
        <f>E245*H245</f>
        <v>0</v>
      </c>
      <c r="J245" s="190"/>
      <c r="K245" s="190"/>
      <c r="L245" s="190"/>
      <c r="M245" s="190"/>
      <c r="N245" s="190"/>
      <c r="O245" s="190"/>
      <c r="P245" s="190"/>
      <c r="Q245" s="190"/>
      <c r="R245" s="190"/>
      <c r="S245" s="190"/>
      <c r="T245" s="190"/>
      <c r="U245" s="190"/>
      <c r="V245" s="190"/>
      <c r="W245" s="190"/>
      <c r="X245" s="190"/>
      <c r="Y245" s="190"/>
      <c r="Z245" s="190"/>
      <c r="AA245" s="190"/>
      <c r="AB245" s="190"/>
      <c r="AC245" s="190"/>
      <c r="AD245" s="190"/>
      <c r="AE245" s="190"/>
      <c r="AF245" s="190"/>
      <c r="AG245" s="190"/>
      <c r="AH245" s="190"/>
      <c r="AI245" s="190"/>
      <c r="AJ245" s="190"/>
      <c r="AK245" s="190"/>
      <c r="AL245" s="190"/>
      <c r="AM245" s="190"/>
      <c r="AN245" s="190"/>
      <c r="AO245" s="190"/>
      <c r="AP245" s="190"/>
      <c r="AQ245" s="190"/>
      <c r="AR245" s="190"/>
      <c r="AS245" s="190"/>
      <c r="AT245" s="190"/>
      <c r="AU245" s="190"/>
      <c r="AV245" s="190"/>
      <c r="AW245" s="190"/>
      <c r="AX245" s="190"/>
      <c r="AY245" s="190"/>
      <c r="AZ245" s="190"/>
      <c r="BA245" s="190"/>
      <c r="BB245" s="190"/>
      <c r="BC245" s="190"/>
      <c r="BD245" s="190"/>
      <c r="BE245" s="190"/>
      <c r="BF245" s="190"/>
      <c r="BG245" s="190"/>
      <c r="BH245" s="190"/>
      <c r="BI245" s="190"/>
      <c r="BJ245" s="190"/>
      <c r="BK245" s="190"/>
      <c r="BL245" s="190"/>
      <c r="BM245" s="190"/>
      <c r="BN245" s="190"/>
      <c r="BO245" s="190"/>
      <c r="BP245" s="190"/>
      <c r="BQ245" s="190"/>
      <c r="BR245" s="190"/>
    </row>
    <row r="246" spans="1:70" x14ac:dyDescent="0.2">
      <c r="B246" s="107"/>
      <c r="C246" s="66"/>
      <c r="D246" s="67"/>
      <c r="E246" s="165"/>
      <c r="F246" s="111"/>
      <c r="J246" s="190"/>
      <c r="K246" s="190"/>
      <c r="L246" s="190"/>
      <c r="M246" s="190"/>
      <c r="N246" s="190"/>
      <c r="O246" s="190"/>
      <c r="P246" s="190"/>
      <c r="Q246" s="190"/>
      <c r="R246" s="190"/>
      <c r="S246" s="190"/>
      <c r="T246" s="190"/>
      <c r="U246" s="190"/>
      <c r="V246" s="190"/>
      <c r="W246" s="190"/>
      <c r="X246" s="190"/>
      <c r="Y246" s="190"/>
      <c r="Z246" s="190"/>
      <c r="AA246" s="190"/>
      <c r="AB246" s="190"/>
      <c r="AC246" s="190"/>
      <c r="AD246" s="190"/>
      <c r="AE246" s="190"/>
      <c r="AF246" s="190"/>
      <c r="AG246" s="190"/>
      <c r="AH246" s="190"/>
      <c r="AI246" s="190"/>
      <c r="AJ246" s="190"/>
      <c r="AK246" s="190"/>
      <c r="AL246" s="190"/>
      <c r="AM246" s="190"/>
      <c r="AN246" s="190"/>
      <c r="AO246" s="190"/>
      <c r="AP246" s="190"/>
      <c r="AQ246" s="190"/>
      <c r="AR246" s="190"/>
      <c r="AS246" s="190"/>
      <c r="AT246" s="190"/>
      <c r="AU246" s="190"/>
      <c r="AV246" s="190"/>
      <c r="AW246" s="190"/>
      <c r="AX246" s="190"/>
      <c r="AY246" s="190"/>
      <c r="AZ246" s="190"/>
      <c r="BA246" s="190"/>
      <c r="BB246" s="190"/>
      <c r="BC246" s="190"/>
      <c r="BD246" s="190"/>
      <c r="BE246" s="190"/>
      <c r="BF246" s="190"/>
      <c r="BG246" s="190"/>
      <c r="BH246" s="190"/>
      <c r="BI246" s="190"/>
      <c r="BJ246" s="190"/>
      <c r="BK246" s="190"/>
      <c r="BL246" s="190"/>
      <c r="BM246" s="190"/>
      <c r="BN246" s="190"/>
      <c r="BO246" s="190"/>
      <c r="BP246" s="190"/>
      <c r="BQ246" s="190"/>
      <c r="BR246" s="190"/>
    </row>
    <row r="247" spans="1:70" s="59" customFormat="1" ht="25.5" x14ac:dyDescent="0.2">
      <c r="A247" s="106">
        <v>45</v>
      </c>
      <c r="B247" s="140" t="s">
        <v>168</v>
      </c>
      <c r="C247" s="112" t="s">
        <v>31</v>
      </c>
      <c r="D247" s="113">
        <v>980.85</v>
      </c>
      <c r="E247" s="166"/>
      <c r="F247" s="82">
        <f>E247*D247</f>
        <v>0</v>
      </c>
      <c r="G247" s="216"/>
      <c r="H247" s="216">
        <f>D247+G247</f>
        <v>980.85</v>
      </c>
      <c r="I247" s="217">
        <f>E247*H247</f>
        <v>0</v>
      </c>
      <c r="J247" s="190"/>
      <c r="K247" s="190"/>
      <c r="L247" s="190"/>
      <c r="M247" s="190"/>
      <c r="N247" s="190"/>
      <c r="O247" s="190"/>
      <c r="P247" s="190"/>
      <c r="Q247" s="190"/>
      <c r="R247" s="190"/>
      <c r="S247" s="190"/>
      <c r="T247" s="190"/>
      <c r="U247" s="190"/>
      <c r="V247" s="190"/>
      <c r="W247" s="190"/>
      <c r="X247" s="190"/>
      <c r="Y247" s="190"/>
      <c r="Z247" s="190"/>
      <c r="AA247" s="190"/>
      <c r="AB247" s="190"/>
      <c r="AC247" s="190"/>
      <c r="AD247" s="190"/>
      <c r="AE247" s="190"/>
      <c r="AF247" s="190"/>
      <c r="AG247" s="190"/>
      <c r="AH247" s="190"/>
      <c r="AI247" s="190"/>
      <c r="AJ247" s="190"/>
      <c r="AK247" s="190"/>
      <c r="AL247" s="190"/>
      <c r="AM247" s="190"/>
      <c r="AN247" s="190"/>
      <c r="AO247" s="190"/>
      <c r="AP247" s="190"/>
      <c r="AQ247" s="190"/>
      <c r="AR247" s="190"/>
      <c r="AS247" s="190"/>
      <c r="AT247" s="190"/>
      <c r="AU247" s="190"/>
      <c r="AV247" s="190"/>
      <c r="AW247" s="190"/>
      <c r="AX247" s="190"/>
      <c r="AY247" s="190"/>
      <c r="AZ247" s="190"/>
      <c r="BA247" s="190"/>
      <c r="BB247" s="190"/>
      <c r="BC247" s="190"/>
      <c r="BD247" s="190"/>
      <c r="BE247" s="190"/>
      <c r="BF247" s="190"/>
      <c r="BG247" s="190"/>
      <c r="BH247" s="190"/>
      <c r="BI247" s="190"/>
      <c r="BJ247" s="190"/>
      <c r="BK247" s="190"/>
      <c r="BL247" s="190"/>
      <c r="BM247" s="190"/>
      <c r="BN247" s="190"/>
      <c r="BO247" s="190"/>
      <c r="BP247" s="190"/>
      <c r="BQ247" s="190"/>
      <c r="BR247" s="190"/>
    </row>
    <row r="248" spans="1:70" x14ac:dyDescent="0.2">
      <c r="B248" s="140"/>
      <c r="C248" s="112"/>
      <c r="D248" s="113"/>
      <c r="E248" s="177"/>
      <c r="F248" s="111"/>
      <c r="J248" s="190"/>
      <c r="K248" s="190"/>
      <c r="L248" s="190"/>
      <c r="M248" s="190"/>
      <c r="N248" s="190"/>
      <c r="O248" s="190"/>
      <c r="P248" s="190"/>
      <c r="Q248" s="190"/>
      <c r="R248" s="190"/>
      <c r="S248" s="190"/>
      <c r="T248" s="190"/>
      <c r="U248" s="190"/>
      <c r="V248" s="190"/>
      <c r="W248" s="190"/>
      <c r="X248" s="190"/>
      <c r="Y248" s="190"/>
      <c r="Z248" s="190"/>
      <c r="AA248" s="190"/>
      <c r="AB248" s="190"/>
      <c r="AC248" s="190"/>
      <c r="AD248" s="190"/>
      <c r="AE248" s="190"/>
      <c r="AF248" s="190"/>
      <c r="AG248" s="190"/>
      <c r="AH248" s="190"/>
      <c r="AI248" s="190"/>
      <c r="AJ248" s="190"/>
      <c r="AK248" s="190"/>
      <c r="AL248" s="190"/>
      <c r="AM248" s="190"/>
      <c r="AN248" s="190"/>
      <c r="AO248" s="190"/>
      <c r="AP248" s="190"/>
      <c r="AQ248" s="190"/>
      <c r="AR248" s="190"/>
      <c r="AS248" s="190"/>
      <c r="AT248" s="190"/>
      <c r="AU248" s="190"/>
      <c r="AV248" s="190"/>
      <c r="AW248" s="190"/>
      <c r="AX248" s="190"/>
      <c r="AY248" s="190"/>
      <c r="AZ248" s="190"/>
      <c r="BA248" s="190"/>
      <c r="BB248" s="190"/>
      <c r="BC248" s="190"/>
      <c r="BD248" s="190"/>
      <c r="BE248" s="190"/>
      <c r="BF248" s="190"/>
      <c r="BG248" s="190"/>
      <c r="BH248" s="190"/>
      <c r="BI248" s="190"/>
      <c r="BJ248" s="190"/>
      <c r="BK248" s="190"/>
      <c r="BL248" s="190"/>
      <c r="BM248" s="190"/>
      <c r="BN248" s="190"/>
      <c r="BO248" s="190"/>
      <c r="BP248" s="190"/>
      <c r="BQ248" s="190"/>
      <c r="BR248" s="190"/>
    </row>
    <row r="249" spans="1:70" s="59" customFormat="1" ht="38.25" x14ac:dyDescent="0.2">
      <c r="A249" s="106">
        <v>46</v>
      </c>
      <c r="B249" s="107" t="s">
        <v>99</v>
      </c>
      <c r="C249" s="112" t="s">
        <v>33</v>
      </c>
      <c r="D249" s="113">
        <v>2</v>
      </c>
      <c r="E249" s="166"/>
      <c r="F249" s="82">
        <f>E249*D249</f>
        <v>0</v>
      </c>
      <c r="G249" s="216"/>
      <c r="H249" s="216">
        <f>D249+G249</f>
        <v>2</v>
      </c>
      <c r="I249" s="217">
        <f>E249*H249</f>
        <v>0</v>
      </c>
      <c r="J249" s="190"/>
      <c r="K249" s="190"/>
      <c r="L249" s="190"/>
      <c r="M249" s="190"/>
      <c r="N249" s="190"/>
      <c r="O249" s="190"/>
      <c r="P249" s="190"/>
      <c r="Q249" s="190"/>
      <c r="R249" s="190"/>
      <c r="S249" s="190"/>
      <c r="T249" s="190"/>
      <c r="U249" s="190"/>
      <c r="V249" s="190"/>
      <c r="W249" s="190"/>
      <c r="X249" s="190"/>
      <c r="Y249" s="190"/>
      <c r="Z249" s="190"/>
      <c r="AA249" s="190"/>
      <c r="AB249" s="190"/>
      <c r="AC249" s="190"/>
      <c r="AD249" s="190"/>
      <c r="AE249" s="190"/>
      <c r="AF249" s="190"/>
      <c r="AG249" s="190"/>
      <c r="AH249" s="190"/>
      <c r="AI249" s="190"/>
      <c r="AJ249" s="190"/>
      <c r="AK249" s="190"/>
      <c r="AL249" s="190"/>
      <c r="AM249" s="190"/>
      <c r="AN249" s="190"/>
      <c r="AO249" s="190"/>
      <c r="AP249" s="190"/>
      <c r="AQ249" s="190"/>
      <c r="AR249" s="190"/>
      <c r="AS249" s="190"/>
      <c r="AT249" s="190"/>
      <c r="AU249" s="190"/>
      <c r="AV249" s="190"/>
      <c r="AW249" s="190"/>
      <c r="AX249" s="190"/>
      <c r="AY249" s="190"/>
      <c r="AZ249" s="190"/>
      <c r="BA249" s="190"/>
      <c r="BB249" s="190"/>
      <c r="BC249" s="190"/>
      <c r="BD249" s="190"/>
      <c r="BE249" s="190"/>
      <c r="BF249" s="190"/>
      <c r="BG249" s="190"/>
      <c r="BH249" s="190"/>
      <c r="BI249" s="190"/>
      <c r="BJ249" s="190"/>
      <c r="BK249" s="190"/>
      <c r="BL249" s="190"/>
      <c r="BM249" s="190"/>
      <c r="BN249" s="190"/>
      <c r="BO249" s="190"/>
      <c r="BP249" s="190"/>
      <c r="BQ249" s="190"/>
      <c r="BR249" s="190"/>
    </row>
    <row r="250" spans="1:70" x14ac:dyDescent="0.2">
      <c r="B250" s="107"/>
      <c r="C250" s="112"/>
      <c r="D250" s="113"/>
      <c r="E250" s="177"/>
      <c r="F250" s="111"/>
      <c r="J250" s="190"/>
      <c r="K250" s="190"/>
      <c r="L250" s="190"/>
      <c r="M250" s="190"/>
      <c r="N250" s="190"/>
      <c r="O250" s="190"/>
      <c r="P250" s="190"/>
      <c r="Q250" s="190"/>
      <c r="R250" s="190"/>
      <c r="S250" s="190"/>
      <c r="T250" s="190"/>
      <c r="U250" s="190"/>
      <c r="V250" s="190"/>
      <c r="W250" s="190"/>
      <c r="X250" s="190"/>
      <c r="Y250" s="190"/>
      <c r="Z250" s="190"/>
      <c r="AA250" s="190"/>
      <c r="AB250" s="190"/>
      <c r="AC250" s="190"/>
      <c r="AD250" s="190"/>
      <c r="AE250" s="190"/>
      <c r="AF250" s="190"/>
      <c r="AG250" s="190"/>
      <c r="AH250" s="190"/>
      <c r="AI250" s="190"/>
      <c r="AJ250" s="190"/>
      <c r="AK250" s="190"/>
      <c r="AL250" s="190"/>
      <c r="AM250" s="190"/>
      <c r="AN250" s="190"/>
      <c r="AO250" s="190"/>
      <c r="AP250" s="190"/>
      <c r="AQ250" s="190"/>
      <c r="AR250" s="190"/>
      <c r="AS250" s="190"/>
      <c r="AT250" s="190"/>
      <c r="AU250" s="190"/>
      <c r="AV250" s="190"/>
      <c r="AW250" s="190"/>
      <c r="AX250" s="190"/>
      <c r="AY250" s="190"/>
      <c r="AZ250" s="190"/>
      <c r="BA250" s="190"/>
      <c r="BB250" s="190"/>
      <c r="BC250" s="190"/>
      <c r="BD250" s="190"/>
      <c r="BE250" s="190"/>
      <c r="BF250" s="190"/>
      <c r="BG250" s="190"/>
      <c r="BH250" s="190"/>
      <c r="BI250" s="190"/>
      <c r="BJ250" s="190"/>
      <c r="BK250" s="190"/>
      <c r="BL250" s="190"/>
      <c r="BM250" s="190"/>
      <c r="BN250" s="190"/>
      <c r="BO250" s="190"/>
      <c r="BP250" s="190"/>
      <c r="BQ250" s="190"/>
      <c r="BR250" s="190"/>
    </row>
    <row r="251" spans="1:70" x14ac:dyDescent="0.2">
      <c r="A251" s="106">
        <v>47</v>
      </c>
      <c r="B251" s="140" t="s">
        <v>92</v>
      </c>
      <c r="C251" s="112" t="s">
        <v>48</v>
      </c>
      <c r="D251" s="113">
        <v>2452.125</v>
      </c>
      <c r="E251" s="166"/>
      <c r="F251" s="136">
        <f>E251*D251</f>
        <v>0</v>
      </c>
      <c r="G251" s="216"/>
      <c r="H251" s="216">
        <f>D251+G251</f>
        <v>2452.125</v>
      </c>
      <c r="I251" s="217">
        <f>E251*H251</f>
        <v>0</v>
      </c>
      <c r="J251" s="190"/>
      <c r="K251" s="190"/>
      <c r="L251" s="190"/>
      <c r="M251" s="190"/>
      <c r="N251" s="190"/>
      <c r="O251" s="190"/>
      <c r="P251" s="190"/>
      <c r="Q251" s="190"/>
      <c r="R251" s="190"/>
      <c r="S251" s="190"/>
      <c r="T251" s="190"/>
      <c r="U251" s="190"/>
      <c r="V251" s="190"/>
      <c r="W251" s="190"/>
      <c r="X251" s="190"/>
      <c r="Y251" s="190"/>
      <c r="Z251" s="190"/>
      <c r="AA251" s="190"/>
      <c r="AB251" s="190"/>
      <c r="AC251" s="190"/>
      <c r="AD251" s="190"/>
      <c r="AE251" s="190"/>
      <c r="AF251" s="190"/>
      <c r="AG251" s="190"/>
      <c r="AH251" s="190"/>
      <c r="AI251" s="190"/>
      <c r="AJ251" s="190"/>
      <c r="AK251" s="190"/>
      <c r="AL251" s="190"/>
      <c r="AM251" s="190"/>
      <c r="AN251" s="190"/>
      <c r="AO251" s="190"/>
      <c r="AP251" s="190"/>
      <c r="AQ251" s="190"/>
      <c r="AR251" s="190"/>
      <c r="AS251" s="190"/>
      <c r="AT251" s="190"/>
      <c r="AU251" s="190"/>
      <c r="AV251" s="190"/>
      <c r="AW251" s="190"/>
      <c r="AX251" s="190"/>
      <c r="AY251" s="190"/>
      <c r="AZ251" s="190"/>
      <c r="BA251" s="190"/>
      <c r="BB251" s="190"/>
      <c r="BC251" s="190"/>
      <c r="BD251" s="190"/>
      <c r="BE251" s="190"/>
      <c r="BF251" s="190"/>
      <c r="BG251" s="190"/>
      <c r="BH251" s="190"/>
      <c r="BI251" s="190"/>
      <c r="BJ251" s="190"/>
      <c r="BK251" s="190"/>
      <c r="BL251" s="190"/>
      <c r="BM251" s="190"/>
      <c r="BN251" s="190"/>
      <c r="BO251" s="190"/>
      <c r="BP251" s="190"/>
      <c r="BQ251" s="190"/>
      <c r="BR251" s="190"/>
    </row>
    <row r="252" spans="1:70" x14ac:dyDescent="0.2">
      <c r="B252" s="141"/>
      <c r="C252" s="142"/>
      <c r="D252" s="127"/>
      <c r="E252" s="172"/>
      <c r="F252" s="89"/>
      <c r="J252" s="190"/>
      <c r="K252" s="190"/>
      <c r="L252" s="190"/>
      <c r="M252" s="190"/>
      <c r="N252" s="190"/>
      <c r="O252" s="190"/>
      <c r="P252" s="190"/>
      <c r="Q252" s="190"/>
      <c r="R252" s="190"/>
      <c r="S252" s="190"/>
      <c r="T252" s="190"/>
      <c r="U252" s="190"/>
      <c r="V252" s="190"/>
      <c r="W252" s="190"/>
      <c r="X252" s="190"/>
      <c r="Y252" s="190"/>
      <c r="Z252" s="190"/>
      <c r="AA252" s="190"/>
      <c r="AB252" s="190"/>
      <c r="AC252" s="190"/>
      <c r="AD252" s="190"/>
      <c r="AE252" s="190"/>
      <c r="AF252" s="190"/>
      <c r="AG252" s="190"/>
      <c r="AH252" s="190"/>
      <c r="AI252" s="190"/>
      <c r="AJ252" s="190"/>
      <c r="AK252" s="190"/>
      <c r="AL252" s="190"/>
      <c r="AM252" s="190"/>
      <c r="AN252" s="190"/>
      <c r="AO252" s="190"/>
      <c r="AP252" s="190"/>
      <c r="AQ252" s="190"/>
      <c r="AR252" s="190"/>
      <c r="AS252" s="190"/>
      <c r="AT252" s="190"/>
      <c r="AU252" s="190"/>
      <c r="AV252" s="190"/>
      <c r="AW252" s="190"/>
      <c r="AX252" s="190"/>
      <c r="AY252" s="190"/>
      <c r="AZ252" s="190"/>
      <c r="BA252" s="190"/>
      <c r="BB252" s="190"/>
      <c r="BC252" s="190"/>
      <c r="BD252" s="190"/>
      <c r="BE252" s="190"/>
      <c r="BF252" s="190"/>
      <c r="BG252" s="190"/>
      <c r="BH252" s="190"/>
      <c r="BI252" s="190"/>
      <c r="BJ252" s="190"/>
      <c r="BK252" s="190"/>
      <c r="BL252" s="190"/>
      <c r="BM252" s="190"/>
      <c r="BN252" s="190"/>
      <c r="BO252" s="190"/>
      <c r="BP252" s="190"/>
      <c r="BQ252" s="190"/>
      <c r="BR252" s="190"/>
    </row>
    <row r="253" spans="1:70" x14ac:dyDescent="0.2">
      <c r="A253" s="106">
        <v>48</v>
      </c>
      <c r="B253" s="143" t="s">
        <v>169</v>
      </c>
      <c r="C253" s="144"/>
      <c r="D253" s="113"/>
      <c r="E253" s="177"/>
      <c r="F253" s="136"/>
      <c r="G253" s="216"/>
      <c r="H253" s="216"/>
      <c r="I253" s="218"/>
      <c r="J253" s="190"/>
      <c r="K253" s="190"/>
      <c r="L253" s="190"/>
      <c r="M253" s="190"/>
      <c r="N253" s="190"/>
      <c r="O253" s="190"/>
      <c r="P253" s="190"/>
      <c r="Q253" s="190"/>
      <c r="R253" s="190"/>
      <c r="S253" s="190"/>
      <c r="T253" s="190"/>
      <c r="U253" s="190"/>
      <c r="V253" s="190"/>
      <c r="W253" s="190"/>
      <c r="X253" s="190"/>
      <c r="Y253" s="190"/>
      <c r="Z253" s="190"/>
      <c r="AA253" s="190"/>
      <c r="AB253" s="190"/>
      <c r="AC253" s="190"/>
      <c r="AD253" s="190"/>
      <c r="AE253" s="190"/>
      <c r="AF253" s="190"/>
      <c r="AG253" s="190"/>
      <c r="AH253" s="190"/>
      <c r="AI253" s="190"/>
      <c r="AJ253" s="190"/>
      <c r="AK253" s="190"/>
      <c r="AL253" s="190"/>
      <c r="AM253" s="190"/>
      <c r="AN253" s="190"/>
      <c r="AO253" s="190"/>
      <c r="AP253" s="190"/>
      <c r="AQ253" s="190"/>
      <c r="AR253" s="190"/>
      <c r="AS253" s="190"/>
      <c r="AT253" s="190"/>
      <c r="AU253" s="190"/>
      <c r="AV253" s="190"/>
      <c r="AW253" s="190"/>
      <c r="AX253" s="190"/>
      <c r="AY253" s="190"/>
      <c r="AZ253" s="190"/>
      <c r="BA253" s="190"/>
      <c r="BB253" s="190"/>
      <c r="BC253" s="190"/>
      <c r="BD253" s="190"/>
      <c r="BE253" s="190"/>
      <c r="BF253" s="190"/>
      <c r="BG253" s="190"/>
      <c r="BH253" s="190"/>
      <c r="BI253" s="190"/>
      <c r="BJ253" s="190"/>
      <c r="BK253" s="190"/>
      <c r="BL253" s="190"/>
      <c r="BM253" s="190"/>
      <c r="BN253" s="190"/>
      <c r="BO253" s="190"/>
      <c r="BP253" s="190"/>
      <c r="BQ253" s="190"/>
      <c r="BR253" s="190"/>
    </row>
    <row r="254" spans="1:70" ht="25.5" x14ac:dyDescent="0.2">
      <c r="A254" s="54"/>
      <c r="B254" s="145" t="s">
        <v>170</v>
      </c>
      <c r="C254" s="66" t="s">
        <v>31</v>
      </c>
      <c r="D254" s="67">
        <v>169.5</v>
      </c>
      <c r="E254" s="157"/>
      <c r="F254" s="82">
        <f>E254*D254</f>
        <v>0</v>
      </c>
      <c r="G254" s="216"/>
      <c r="H254" s="216">
        <f>D254+G254</f>
        <v>169.5</v>
      </c>
      <c r="I254" s="217">
        <f>E254*H254</f>
        <v>0</v>
      </c>
      <c r="J254" s="190"/>
      <c r="K254" s="190"/>
      <c r="L254" s="190"/>
      <c r="M254" s="190"/>
      <c r="N254" s="190"/>
      <c r="O254" s="190"/>
      <c r="P254" s="190"/>
      <c r="Q254" s="190"/>
      <c r="R254" s="190"/>
      <c r="S254" s="190"/>
      <c r="T254" s="190"/>
      <c r="U254" s="190"/>
      <c r="V254" s="190"/>
      <c r="W254" s="190"/>
      <c r="X254" s="190"/>
      <c r="Y254" s="190"/>
      <c r="Z254" s="190"/>
      <c r="AA254" s="190"/>
      <c r="AB254" s="190"/>
      <c r="AC254" s="190"/>
      <c r="AD254" s="190"/>
      <c r="AE254" s="190"/>
      <c r="AF254" s="190"/>
      <c r="AG254" s="190"/>
      <c r="AH254" s="190"/>
      <c r="AI254" s="190"/>
      <c r="AJ254" s="190"/>
      <c r="AK254" s="190"/>
      <c r="AL254" s="190"/>
      <c r="AM254" s="190"/>
      <c r="AN254" s="190"/>
      <c r="AO254" s="190"/>
      <c r="AP254" s="190"/>
      <c r="AQ254" s="190"/>
      <c r="AR254" s="190"/>
      <c r="AS254" s="190"/>
      <c r="AT254" s="190"/>
      <c r="AU254" s="190"/>
      <c r="AV254" s="190"/>
      <c r="AW254" s="190"/>
      <c r="AX254" s="190"/>
      <c r="AY254" s="190"/>
      <c r="AZ254" s="190"/>
      <c r="BA254" s="190"/>
      <c r="BB254" s="190"/>
      <c r="BC254" s="190"/>
      <c r="BD254" s="190"/>
      <c r="BE254" s="190"/>
      <c r="BF254" s="190"/>
      <c r="BG254" s="190"/>
      <c r="BH254" s="190"/>
      <c r="BI254" s="190"/>
      <c r="BJ254" s="190"/>
      <c r="BK254" s="190"/>
      <c r="BL254" s="190"/>
      <c r="BM254" s="190"/>
      <c r="BN254" s="190"/>
      <c r="BO254" s="190"/>
      <c r="BP254" s="190"/>
      <c r="BQ254" s="190"/>
      <c r="BR254" s="190"/>
    </row>
    <row r="255" spans="1:70" x14ac:dyDescent="0.2">
      <c r="A255" s="106"/>
      <c r="B255" s="146"/>
      <c r="C255" s="142"/>
      <c r="D255" s="127"/>
      <c r="E255" s="172"/>
      <c r="F255" s="89"/>
      <c r="J255" s="190"/>
      <c r="K255" s="190"/>
      <c r="L255" s="190"/>
      <c r="M255" s="190"/>
      <c r="N255" s="190"/>
      <c r="O255" s="190"/>
      <c r="P255" s="190"/>
      <c r="Q255" s="190"/>
      <c r="R255" s="190"/>
      <c r="S255" s="190"/>
      <c r="T255" s="190"/>
      <c r="U255" s="190"/>
      <c r="V255" s="190"/>
      <c r="W255" s="190"/>
      <c r="X255" s="190"/>
      <c r="Y255" s="190"/>
      <c r="Z255" s="190"/>
      <c r="AA255" s="190"/>
      <c r="AB255" s="190"/>
      <c r="AC255" s="190"/>
      <c r="AD255" s="190"/>
      <c r="AE255" s="190"/>
      <c r="AF255" s="190"/>
      <c r="AG255" s="190"/>
      <c r="AH255" s="190"/>
      <c r="AI255" s="190"/>
      <c r="AJ255" s="190"/>
      <c r="AK255" s="190"/>
      <c r="AL255" s="190"/>
      <c r="AM255" s="190"/>
      <c r="AN255" s="190"/>
      <c r="AO255" s="190"/>
      <c r="AP255" s="190"/>
      <c r="AQ255" s="190"/>
      <c r="AR255" s="190"/>
      <c r="AS255" s="190"/>
      <c r="AT255" s="190"/>
      <c r="AU255" s="190"/>
      <c r="AV255" s="190"/>
      <c r="AW255" s="190"/>
      <c r="AX255" s="190"/>
      <c r="AY255" s="190"/>
      <c r="AZ255" s="190"/>
      <c r="BA255" s="190"/>
      <c r="BB255" s="190"/>
      <c r="BC255" s="190"/>
      <c r="BD255" s="190"/>
      <c r="BE255" s="190"/>
      <c r="BF255" s="190"/>
      <c r="BG255" s="190"/>
      <c r="BH255" s="190"/>
      <c r="BI255" s="190"/>
      <c r="BJ255" s="190"/>
      <c r="BK255" s="190"/>
      <c r="BL255" s="190"/>
      <c r="BM255" s="190"/>
      <c r="BN255" s="190"/>
      <c r="BO255" s="190"/>
      <c r="BP255" s="190"/>
      <c r="BQ255" s="190"/>
      <c r="BR255" s="190"/>
    </row>
    <row r="256" spans="1:70" ht="51" x14ac:dyDescent="0.2">
      <c r="A256" s="54" t="s">
        <v>171</v>
      </c>
      <c r="B256" s="145" t="s">
        <v>172</v>
      </c>
      <c r="C256" s="66" t="s">
        <v>48</v>
      </c>
      <c r="D256" s="67">
        <v>339</v>
      </c>
      <c r="E256" s="157"/>
      <c r="F256" s="82">
        <f>E256*D256</f>
        <v>0</v>
      </c>
      <c r="G256" s="216"/>
      <c r="H256" s="216">
        <f>D256+G256</f>
        <v>339</v>
      </c>
      <c r="I256" s="217">
        <f>E256*H256</f>
        <v>0</v>
      </c>
      <c r="J256" s="190"/>
      <c r="K256" s="190"/>
      <c r="L256" s="190"/>
      <c r="M256" s="190"/>
      <c r="N256" s="190"/>
      <c r="O256" s="190"/>
      <c r="P256" s="190"/>
      <c r="Q256" s="190"/>
      <c r="R256" s="190"/>
      <c r="S256" s="190"/>
      <c r="T256" s="190"/>
      <c r="U256" s="190"/>
      <c r="V256" s="190"/>
      <c r="W256" s="190"/>
      <c r="X256" s="190"/>
      <c r="Y256" s="190"/>
      <c r="Z256" s="190"/>
      <c r="AA256" s="190"/>
      <c r="AB256" s="190"/>
      <c r="AC256" s="190"/>
      <c r="AD256" s="190"/>
      <c r="AE256" s="190"/>
      <c r="AF256" s="190"/>
      <c r="AG256" s="190"/>
      <c r="AH256" s="190"/>
      <c r="AI256" s="190"/>
      <c r="AJ256" s="190"/>
      <c r="AK256" s="190"/>
      <c r="AL256" s="190"/>
      <c r="AM256" s="190"/>
      <c r="AN256" s="190"/>
      <c r="AO256" s="190"/>
      <c r="AP256" s="190"/>
      <c r="AQ256" s="190"/>
      <c r="AR256" s="190"/>
      <c r="AS256" s="190"/>
      <c r="AT256" s="190"/>
      <c r="AU256" s="190"/>
      <c r="AV256" s="190"/>
      <c r="AW256" s="190"/>
      <c r="AX256" s="190"/>
      <c r="AY256" s="190"/>
      <c r="AZ256" s="190"/>
      <c r="BA256" s="190"/>
      <c r="BB256" s="190"/>
      <c r="BC256" s="190"/>
      <c r="BD256" s="190"/>
      <c r="BE256" s="190"/>
      <c r="BF256" s="190"/>
      <c r="BG256" s="190"/>
      <c r="BH256" s="190"/>
      <c r="BI256" s="190"/>
      <c r="BJ256" s="190"/>
      <c r="BK256" s="190"/>
      <c r="BL256" s="190"/>
      <c r="BM256" s="190"/>
      <c r="BN256" s="190"/>
      <c r="BO256" s="190"/>
      <c r="BP256" s="190"/>
      <c r="BQ256" s="190"/>
      <c r="BR256" s="190"/>
    </row>
    <row r="257" spans="1:70" x14ac:dyDescent="0.2">
      <c r="A257" s="108"/>
      <c r="B257" s="146"/>
      <c r="C257" s="142"/>
      <c r="D257" s="127"/>
      <c r="E257" s="172"/>
      <c r="F257" s="89"/>
      <c r="J257" s="190"/>
      <c r="K257" s="190"/>
      <c r="L257" s="190"/>
      <c r="M257" s="190"/>
      <c r="N257" s="190"/>
      <c r="O257" s="190"/>
      <c r="P257" s="190"/>
      <c r="Q257" s="190"/>
      <c r="R257" s="190"/>
      <c r="S257" s="190"/>
      <c r="T257" s="190"/>
      <c r="U257" s="190"/>
      <c r="V257" s="190"/>
      <c r="W257" s="190"/>
      <c r="X257" s="190"/>
      <c r="Y257" s="190"/>
      <c r="Z257" s="190"/>
      <c r="AA257" s="190"/>
      <c r="AB257" s="190"/>
      <c r="AC257" s="190"/>
      <c r="AD257" s="190"/>
      <c r="AE257" s="190"/>
      <c r="AF257" s="190"/>
      <c r="AG257" s="190"/>
      <c r="AH257" s="190"/>
      <c r="AI257" s="190"/>
      <c r="AJ257" s="190"/>
      <c r="AK257" s="190"/>
      <c r="AL257" s="190"/>
      <c r="AM257" s="190"/>
      <c r="AN257" s="190"/>
      <c r="AO257" s="190"/>
      <c r="AP257" s="190"/>
      <c r="AQ257" s="190"/>
      <c r="AR257" s="190"/>
      <c r="AS257" s="190"/>
      <c r="AT257" s="190"/>
      <c r="AU257" s="190"/>
      <c r="AV257" s="190"/>
      <c r="AW257" s="190"/>
      <c r="AX257" s="190"/>
      <c r="AY257" s="190"/>
      <c r="AZ257" s="190"/>
      <c r="BA257" s="190"/>
      <c r="BB257" s="190"/>
      <c r="BC257" s="190"/>
      <c r="BD257" s="190"/>
      <c r="BE257" s="190"/>
      <c r="BF257" s="190"/>
      <c r="BG257" s="190"/>
      <c r="BH257" s="190"/>
      <c r="BI257" s="190"/>
      <c r="BJ257" s="190"/>
      <c r="BK257" s="190"/>
      <c r="BL257" s="190"/>
      <c r="BM257" s="190"/>
      <c r="BN257" s="190"/>
      <c r="BO257" s="190"/>
      <c r="BP257" s="190"/>
      <c r="BQ257" s="190"/>
      <c r="BR257" s="190"/>
    </row>
    <row r="258" spans="1:70" ht="25.5" x14ac:dyDescent="0.2">
      <c r="A258" s="54" t="s">
        <v>173</v>
      </c>
      <c r="B258" s="145" t="s">
        <v>174</v>
      </c>
      <c r="C258" s="66" t="s">
        <v>36</v>
      </c>
      <c r="D258" s="67">
        <v>50.85</v>
      </c>
      <c r="E258" s="157"/>
      <c r="F258" s="82">
        <f>E258*D258</f>
        <v>0</v>
      </c>
      <c r="G258" s="216"/>
      <c r="H258" s="216">
        <f>D258+G258</f>
        <v>50.85</v>
      </c>
      <c r="I258" s="217">
        <f>E258*H258</f>
        <v>0</v>
      </c>
      <c r="J258" s="190"/>
      <c r="K258" s="190"/>
      <c r="L258" s="190"/>
      <c r="M258" s="190"/>
      <c r="N258" s="190"/>
      <c r="O258" s="190"/>
      <c r="P258" s="190"/>
      <c r="Q258" s="190"/>
      <c r="R258" s="190"/>
      <c r="S258" s="190"/>
      <c r="T258" s="190"/>
      <c r="U258" s="190"/>
      <c r="V258" s="190"/>
      <c r="W258" s="190"/>
      <c r="X258" s="190"/>
      <c r="Y258" s="190"/>
      <c r="Z258" s="190"/>
      <c r="AA258" s="190"/>
      <c r="AB258" s="190"/>
      <c r="AC258" s="190"/>
      <c r="AD258" s="190"/>
      <c r="AE258" s="190"/>
      <c r="AF258" s="190"/>
      <c r="AG258" s="190"/>
      <c r="AH258" s="190"/>
      <c r="AI258" s="190"/>
      <c r="AJ258" s="190"/>
      <c r="AK258" s="190"/>
      <c r="AL258" s="190"/>
      <c r="AM258" s="190"/>
      <c r="AN258" s="190"/>
      <c r="AO258" s="190"/>
      <c r="AP258" s="190"/>
      <c r="AQ258" s="190"/>
      <c r="AR258" s="190"/>
      <c r="AS258" s="190"/>
      <c r="AT258" s="190"/>
      <c r="AU258" s="190"/>
      <c r="AV258" s="190"/>
      <c r="AW258" s="190"/>
      <c r="AX258" s="190"/>
      <c r="AY258" s="190"/>
      <c r="AZ258" s="190"/>
      <c r="BA258" s="190"/>
      <c r="BB258" s="190"/>
      <c r="BC258" s="190"/>
      <c r="BD258" s="190"/>
      <c r="BE258" s="190"/>
      <c r="BF258" s="190"/>
      <c r="BG258" s="190"/>
      <c r="BH258" s="190"/>
      <c r="BI258" s="190"/>
      <c r="BJ258" s="190"/>
      <c r="BK258" s="190"/>
      <c r="BL258" s="190"/>
      <c r="BM258" s="190"/>
      <c r="BN258" s="190"/>
      <c r="BO258" s="190"/>
      <c r="BP258" s="190"/>
      <c r="BQ258" s="190"/>
      <c r="BR258" s="190"/>
    </row>
    <row r="259" spans="1:70" x14ac:dyDescent="0.2">
      <c r="A259" s="108"/>
      <c r="B259" s="146"/>
      <c r="C259" s="142"/>
      <c r="D259" s="127"/>
      <c r="E259" s="172"/>
      <c r="F259" s="89"/>
      <c r="J259" s="190"/>
      <c r="K259" s="190"/>
      <c r="L259" s="190"/>
      <c r="M259" s="190"/>
      <c r="N259" s="190"/>
      <c r="O259" s="190"/>
      <c r="P259" s="190"/>
      <c r="Q259" s="190"/>
      <c r="R259" s="190"/>
      <c r="S259" s="190"/>
      <c r="T259" s="190"/>
      <c r="U259" s="190"/>
      <c r="V259" s="190"/>
      <c r="W259" s="190"/>
      <c r="X259" s="190"/>
      <c r="Y259" s="190"/>
      <c r="Z259" s="190"/>
      <c r="AA259" s="190"/>
      <c r="AB259" s="190"/>
      <c r="AC259" s="190"/>
      <c r="AD259" s="190"/>
      <c r="AE259" s="190"/>
      <c r="AF259" s="190"/>
      <c r="AG259" s="190"/>
      <c r="AH259" s="190"/>
      <c r="AI259" s="190"/>
      <c r="AJ259" s="190"/>
      <c r="AK259" s="190"/>
      <c r="AL259" s="190"/>
      <c r="AM259" s="190"/>
      <c r="AN259" s="190"/>
      <c r="AO259" s="190"/>
      <c r="AP259" s="190"/>
      <c r="AQ259" s="190"/>
      <c r="AR259" s="190"/>
      <c r="AS259" s="190"/>
      <c r="AT259" s="190"/>
      <c r="AU259" s="190"/>
      <c r="AV259" s="190"/>
      <c r="AW259" s="190"/>
      <c r="AX259" s="190"/>
      <c r="AY259" s="190"/>
      <c r="AZ259" s="190"/>
      <c r="BA259" s="190"/>
      <c r="BB259" s="190"/>
      <c r="BC259" s="190"/>
      <c r="BD259" s="190"/>
      <c r="BE259" s="190"/>
      <c r="BF259" s="190"/>
      <c r="BG259" s="190"/>
      <c r="BH259" s="190"/>
      <c r="BI259" s="190"/>
      <c r="BJ259" s="190"/>
      <c r="BK259" s="190"/>
      <c r="BL259" s="190"/>
      <c r="BM259" s="190"/>
      <c r="BN259" s="190"/>
      <c r="BO259" s="190"/>
      <c r="BP259" s="190"/>
      <c r="BQ259" s="190"/>
      <c r="BR259" s="190"/>
    </row>
    <row r="260" spans="1:70" ht="25.5" x14ac:dyDescent="0.2">
      <c r="A260" s="54" t="s">
        <v>175</v>
      </c>
      <c r="B260" s="145" t="s">
        <v>176</v>
      </c>
      <c r="C260" s="66" t="s">
        <v>33</v>
      </c>
      <c r="D260" s="67">
        <v>4</v>
      </c>
      <c r="E260" s="157"/>
      <c r="F260" s="68">
        <f>+D260*E260</f>
        <v>0</v>
      </c>
      <c r="G260" s="216"/>
      <c r="H260" s="216">
        <f>D260+G260</f>
        <v>4</v>
      </c>
      <c r="I260" s="217">
        <f>E260*H260</f>
        <v>0</v>
      </c>
      <c r="J260" s="190"/>
      <c r="K260" s="190"/>
      <c r="L260" s="190"/>
      <c r="M260" s="190"/>
      <c r="N260" s="190"/>
      <c r="O260" s="190"/>
      <c r="P260" s="190"/>
      <c r="Q260" s="190"/>
      <c r="R260" s="190"/>
      <c r="S260" s="190"/>
      <c r="T260" s="190"/>
      <c r="U260" s="190"/>
      <c r="V260" s="190"/>
      <c r="W260" s="190"/>
      <c r="X260" s="190"/>
      <c r="Y260" s="190"/>
      <c r="Z260" s="190"/>
      <c r="AA260" s="190"/>
      <c r="AB260" s="190"/>
      <c r="AC260" s="190"/>
      <c r="AD260" s="190"/>
      <c r="AE260" s="190"/>
      <c r="AF260" s="190"/>
      <c r="AG260" s="190"/>
      <c r="AH260" s="190"/>
      <c r="AI260" s="190"/>
      <c r="AJ260" s="190"/>
      <c r="AK260" s="190"/>
      <c r="AL260" s="190"/>
      <c r="AM260" s="190"/>
      <c r="AN260" s="190"/>
      <c r="AO260" s="190"/>
      <c r="AP260" s="190"/>
      <c r="AQ260" s="190"/>
      <c r="AR260" s="190"/>
      <c r="AS260" s="190"/>
      <c r="AT260" s="190"/>
      <c r="AU260" s="190"/>
      <c r="AV260" s="190"/>
      <c r="AW260" s="190"/>
      <c r="AX260" s="190"/>
      <c r="AY260" s="190"/>
      <c r="AZ260" s="190"/>
      <c r="BA260" s="190"/>
      <c r="BB260" s="190"/>
      <c r="BC260" s="190"/>
      <c r="BD260" s="190"/>
      <c r="BE260" s="190"/>
      <c r="BF260" s="190"/>
      <c r="BG260" s="190"/>
      <c r="BH260" s="190"/>
      <c r="BI260" s="190"/>
      <c r="BJ260" s="190"/>
      <c r="BK260" s="190"/>
      <c r="BL260" s="190"/>
      <c r="BM260" s="190"/>
      <c r="BN260" s="190"/>
      <c r="BO260" s="190"/>
      <c r="BP260" s="190"/>
      <c r="BQ260" s="190"/>
      <c r="BR260" s="190"/>
    </row>
    <row r="261" spans="1:70" x14ac:dyDescent="0.2">
      <c r="A261" s="108"/>
      <c r="B261" s="146"/>
      <c r="C261" s="142"/>
      <c r="D261" s="127"/>
      <c r="E261" s="172"/>
      <c r="F261" s="89"/>
      <c r="J261" s="190"/>
      <c r="K261" s="190"/>
      <c r="L261" s="190"/>
      <c r="M261" s="190"/>
      <c r="N261" s="190"/>
      <c r="O261" s="190"/>
      <c r="P261" s="190"/>
      <c r="Q261" s="190"/>
      <c r="R261" s="190"/>
      <c r="S261" s="190"/>
      <c r="T261" s="190"/>
      <c r="U261" s="190"/>
      <c r="V261" s="190"/>
      <c r="W261" s="190"/>
      <c r="X261" s="190"/>
      <c r="Y261" s="190"/>
      <c r="Z261" s="190"/>
      <c r="AA261" s="190"/>
      <c r="AB261" s="190"/>
      <c r="AC261" s="190"/>
      <c r="AD261" s="190"/>
      <c r="AE261" s="190"/>
      <c r="AF261" s="190"/>
      <c r="AG261" s="190"/>
      <c r="AH261" s="190"/>
      <c r="AI261" s="190"/>
      <c r="AJ261" s="190"/>
      <c r="AK261" s="190"/>
      <c r="AL261" s="190"/>
      <c r="AM261" s="190"/>
      <c r="AN261" s="190"/>
      <c r="AO261" s="190"/>
      <c r="AP261" s="190"/>
      <c r="AQ261" s="190"/>
      <c r="AR261" s="190"/>
      <c r="AS261" s="190"/>
      <c r="AT261" s="190"/>
      <c r="AU261" s="190"/>
      <c r="AV261" s="190"/>
      <c r="AW261" s="190"/>
      <c r="AX261" s="190"/>
      <c r="AY261" s="190"/>
      <c r="AZ261" s="190"/>
      <c r="BA261" s="190"/>
      <c r="BB261" s="190"/>
      <c r="BC261" s="190"/>
      <c r="BD261" s="190"/>
      <c r="BE261" s="190"/>
      <c r="BF261" s="190"/>
      <c r="BG261" s="190"/>
      <c r="BH261" s="190"/>
      <c r="BI261" s="190"/>
      <c r="BJ261" s="190"/>
      <c r="BK261" s="190"/>
      <c r="BL261" s="190"/>
      <c r="BM261" s="190"/>
      <c r="BN261" s="190"/>
      <c r="BO261" s="190"/>
      <c r="BP261" s="190"/>
      <c r="BQ261" s="190"/>
      <c r="BR261" s="190"/>
    </row>
    <row r="262" spans="1:70" ht="51" x14ac:dyDescent="0.2">
      <c r="A262" s="54" t="s">
        <v>177</v>
      </c>
      <c r="B262" s="147" t="s">
        <v>178</v>
      </c>
      <c r="C262" s="66" t="s">
        <v>33</v>
      </c>
      <c r="D262" s="67">
        <v>3</v>
      </c>
      <c r="E262" s="157"/>
      <c r="F262" s="68">
        <f>+D262*E262</f>
        <v>0</v>
      </c>
      <c r="G262" s="216"/>
      <c r="H262" s="216">
        <f>D262+G262</f>
        <v>3</v>
      </c>
      <c r="I262" s="217">
        <f>E262*H262</f>
        <v>0</v>
      </c>
      <c r="J262" s="190"/>
      <c r="K262" s="190"/>
      <c r="L262" s="190"/>
      <c r="M262" s="190"/>
      <c r="N262" s="190"/>
      <c r="O262" s="190"/>
      <c r="P262" s="190"/>
      <c r="Q262" s="190"/>
      <c r="R262" s="190"/>
      <c r="S262" s="190"/>
      <c r="T262" s="190"/>
      <c r="U262" s="190"/>
      <c r="V262" s="190"/>
      <c r="W262" s="190"/>
      <c r="X262" s="190"/>
      <c r="Y262" s="190"/>
      <c r="Z262" s="190"/>
      <c r="AA262" s="190"/>
      <c r="AB262" s="190"/>
      <c r="AC262" s="190"/>
      <c r="AD262" s="190"/>
      <c r="AE262" s="190"/>
      <c r="AF262" s="190"/>
      <c r="AG262" s="190"/>
      <c r="AH262" s="190"/>
      <c r="AI262" s="190"/>
      <c r="AJ262" s="190"/>
      <c r="AK262" s="190"/>
      <c r="AL262" s="190"/>
      <c r="AM262" s="190"/>
      <c r="AN262" s="190"/>
      <c r="AO262" s="190"/>
      <c r="AP262" s="190"/>
      <c r="AQ262" s="190"/>
      <c r="AR262" s="190"/>
      <c r="AS262" s="190"/>
      <c r="AT262" s="190"/>
      <c r="AU262" s="190"/>
      <c r="AV262" s="190"/>
      <c r="AW262" s="190"/>
      <c r="AX262" s="190"/>
      <c r="AY262" s="190"/>
      <c r="AZ262" s="190"/>
      <c r="BA262" s="190"/>
      <c r="BB262" s="190"/>
      <c r="BC262" s="190"/>
      <c r="BD262" s="190"/>
      <c r="BE262" s="190"/>
      <c r="BF262" s="190"/>
      <c r="BG262" s="190"/>
      <c r="BH262" s="190"/>
      <c r="BI262" s="190"/>
      <c r="BJ262" s="190"/>
      <c r="BK262" s="190"/>
      <c r="BL262" s="190"/>
      <c r="BM262" s="190"/>
      <c r="BN262" s="190"/>
      <c r="BO262" s="190"/>
      <c r="BP262" s="190"/>
      <c r="BQ262" s="190"/>
      <c r="BR262" s="190"/>
    </row>
    <row r="263" spans="1:70" s="236" customFormat="1" x14ac:dyDescent="0.2">
      <c r="A263" s="277"/>
      <c r="B263" s="278"/>
      <c r="C263" s="279"/>
      <c r="D263" s="280"/>
      <c r="E263" s="281"/>
      <c r="F263" s="282"/>
      <c r="G263" s="283"/>
      <c r="H263" s="283"/>
      <c r="I263" s="284"/>
      <c r="J263" s="190"/>
      <c r="K263" s="190"/>
      <c r="L263" s="190"/>
      <c r="M263" s="190"/>
      <c r="N263" s="190"/>
      <c r="O263" s="190"/>
      <c r="P263" s="190"/>
      <c r="Q263" s="190"/>
      <c r="R263" s="190"/>
      <c r="S263" s="190"/>
      <c r="T263" s="190"/>
      <c r="U263" s="190"/>
      <c r="V263" s="190"/>
      <c r="W263" s="190"/>
      <c r="X263" s="190"/>
      <c r="Y263" s="190"/>
      <c r="Z263" s="190"/>
      <c r="AA263" s="190"/>
      <c r="AB263" s="190"/>
      <c r="AC263" s="190"/>
      <c r="AD263" s="190"/>
      <c r="AE263" s="190"/>
      <c r="AF263" s="190"/>
      <c r="AG263" s="190"/>
      <c r="AH263" s="190"/>
      <c r="AI263" s="190"/>
      <c r="AJ263" s="190"/>
      <c r="AK263" s="190"/>
      <c r="AL263" s="190"/>
      <c r="AM263" s="190"/>
      <c r="AN263" s="190"/>
      <c r="AO263" s="190"/>
      <c r="AP263" s="190"/>
      <c r="AQ263" s="190"/>
      <c r="AR263" s="190"/>
      <c r="AS263" s="190"/>
      <c r="AT263" s="190"/>
      <c r="AU263" s="190"/>
      <c r="AV263" s="190"/>
      <c r="AW263" s="190"/>
      <c r="AX263" s="190"/>
      <c r="AY263" s="190"/>
      <c r="AZ263" s="190"/>
      <c r="BA263" s="190"/>
      <c r="BB263" s="190"/>
      <c r="BC263" s="190"/>
      <c r="BD263" s="190"/>
      <c r="BE263" s="190"/>
      <c r="BF263" s="190"/>
      <c r="BG263" s="190"/>
      <c r="BH263" s="190"/>
      <c r="BI263" s="190"/>
      <c r="BJ263" s="190"/>
      <c r="BK263" s="190"/>
      <c r="BL263" s="190"/>
      <c r="BM263" s="190"/>
      <c r="BN263" s="190"/>
      <c r="BO263" s="190"/>
      <c r="BP263" s="190"/>
      <c r="BQ263" s="190"/>
      <c r="BR263" s="190"/>
    </row>
    <row r="264" spans="1:70" x14ac:dyDescent="0.2">
      <c r="A264" s="291"/>
      <c r="B264" s="292" t="s">
        <v>197</v>
      </c>
      <c r="C264" s="285"/>
      <c r="D264" s="286"/>
      <c r="E264" s="287"/>
      <c r="F264" s="288"/>
      <c r="G264" s="289"/>
      <c r="H264" s="289"/>
      <c r="I264" s="290"/>
      <c r="J264" s="190"/>
      <c r="K264" s="190"/>
      <c r="L264" s="190"/>
      <c r="M264" s="190"/>
      <c r="N264" s="190"/>
      <c r="O264" s="190"/>
      <c r="P264" s="190"/>
      <c r="Q264" s="190"/>
      <c r="R264" s="190"/>
      <c r="S264" s="190"/>
      <c r="T264" s="190"/>
      <c r="U264" s="190"/>
      <c r="V264" s="190"/>
      <c r="W264" s="190"/>
      <c r="X264" s="190"/>
      <c r="Y264" s="190"/>
      <c r="Z264" s="190"/>
      <c r="AA264" s="190"/>
      <c r="AB264" s="190"/>
      <c r="AC264" s="190"/>
      <c r="AD264" s="190"/>
      <c r="AE264" s="190"/>
      <c r="AF264" s="190"/>
      <c r="AG264" s="190"/>
      <c r="AH264" s="190"/>
      <c r="AI264" s="190"/>
      <c r="AJ264" s="190"/>
      <c r="AK264" s="190"/>
      <c r="AL264" s="190"/>
      <c r="AM264" s="190"/>
      <c r="AN264" s="190"/>
      <c r="AO264" s="190"/>
      <c r="AP264" s="190"/>
      <c r="AQ264" s="190"/>
      <c r="AR264" s="190"/>
      <c r="AS264" s="190"/>
      <c r="AT264" s="190"/>
      <c r="AU264" s="190"/>
      <c r="AV264" s="190"/>
      <c r="AW264" s="190"/>
      <c r="AX264" s="190"/>
      <c r="AY264" s="190"/>
      <c r="AZ264" s="190"/>
      <c r="BA264" s="190"/>
      <c r="BB264" s="190"/>
      <c r="BC264" s="190"/>
      <c r="BD264" s="190"/>
      <c r="BE264" s="190"/>
      <c r="BF264" s="190"/>
      <c r="BG264" s="190"/>
      <c r="BH264" s="190"/>
      <c r="BI264" s="190"/>
      <c r="BJ264" s="190"/>
      <c r="BK264" s="190"/>
      <c r="BL264" s="190"/>
      <c r="BM264" s="190"/>
      <c r="BN264" s="190"/>
      <c r="BO264" s="190"/>
      <c r="BP264" s="190"/>
      <c r="BQ264" s="190"/>
      <c r="BR264" s="190"/>
    </row>
    <row r="265" spans="1:70" s="236" customFormat="1" ht="54" x14ac:dyDescent="0.2">
      <c r="A265" s="239">
        <v>53</v>
      </c>
      <c r="B265" s="270" t="s">
        <v>198</v>
      </c>
      <c r="C265" s="271" t="s">
        <v>33</v>
      </c>
      <c r="D265" s="272">
        <v>0</v>
      </c>
      <c r="E265" s="273"/>
      <c r="F265" s="244">
        <f>E265*D265</f>
        <v>0</v>
      </c>
      <c r="G265" s="237">
        <v>2</v>
      </c>
      <c r="H265" s="237">
        <f>D265+G265</f>
        <v>2</v>
      </c>
      <c r="I265" s="238">
        <f>E265*H265</f>
        <v>0</v>
      </c>
      <c r="J265" s="190"/>
      <c r="K265" s="190"/>
      <c r="L265" s="190"/>
      <c r="M265" s="190"/>
      <c r="N265" s="190"/>
      <c r="O265" s="190"/>
      <c r="P265" s="190"/>
      <c r="Q265" s="190"/>
      <c r="R265" s="190"/>
      <c r="S265" s="190"/>
      <c r="T265" s="190"/>
      <c r="U265" s="190"/>
      <c r="V265" s="190"/>
      <c r="W265" s="190"/>
      <c r="X265" s="190"/>
      <c r="Y265" s="190"/>
      <c r="Z265" s="190"/>
      <c r="AA265" s="190"/>
      <c r="AB265" s="190"/>
      <c r="AC265" s="190"/>
      <c r="AD265" s="190"/>
      <c r="AE265" s="190"/>
      <c r="AF265" s="190"/>
      <c r="AG265" s="190"/>
      <c r="AH265" s="190"/>
      <c r="AI265" s="190"/>
      <c r="AJ265" s="190"/>
      <c r="AK265" s="190"/>
      <c r="AL265" s="190"/>
      <c r="AM265" s="190"/>
      <c r="AN265" s="190"/>
      <c r="AO265" s="190"/>
      <c r="AP265" s="190"/>
      <c r="AQ265" s="190"/>
      <c r="AR265" s="190"/>
      <c r="AS265" s="190"/>
      <c r="AT265" s="190"/>
      <c r="AU265" s="190"/>
      <c r="AV265" s="190"/>
      <c r="AW265" s="190"/>
      <c r="AX265" s="190"/>
      <c r="AY265" s="190"/>
      <c r="AZ265" s="190"/>
      <c r="BA265" s="190"/>
      <c r="BB265" s="190"/>
      <c r="BC265" s="190"/>
      <c r="BD265" s="190"/>
      <c r="BE265" s="190"/>
      <c r="BF265" s="190"/>
      <c r="BG265" s="190"/>
      <c r="BH265" s="190"/>
      <c r="BI265" s="190"/>
      <c r="BJ265" s="190"/>
      <c r="BK265" s="190"/>
      <c r="BL265" s="190"/>
      <c r="BM265" s="190"/>
      <c r="BN265" s="190"/>
      <c r="BO265" s="190"/>
      <c r="BP265" s="190"/>
      <c r="BQ265" s="190"/>
      <c r="BR265" s="190"/>
    </row>
    <row r="266" spans="1:70" s="236" customFormat="1" x14ac:dyDescent="0.2">
      <c r="A266" s="108"/>
      <c r="B266" s="148"/>
      <c r="C266" s="149"/>
      <c r="D266" s="150"/>
      <c r="E266" s="178"/>
      <c r="F266" s="89"/>
      <c r="G266" s="198"/>
      <c r="H266" s="198"/>
      <c r="I266" s="199"/>
      <c r="J266" s="190"/>
      <c r="K266" s="190"/>
      <c r="L266" s="190"/>
      <c r="M266" s="190"/>
      <c r="N266" s="190"/>
      <c r="O266" s="190"/>
      <c r="P266" s="190"/>
      <c r="Q266" s="190"/>
      <c r="R266" s="190"/>
      <c r="S266" s="190"/>
      <c r="T266" s="190"/>
      <c r="U266" s="190"/>
      <c r="V266" s="190"/>
      <c r="W266" s="190"/>
      <c r="X266" s="190"/>
      <c r="Y266" s="190"/>
      <c r="Z266" s="190"/>
      <c r="AA266" s="190"/>
      <c r="AB266" s="190"/>
      <c r="AC266" s="190"/>
      <c r="AD266" s="190"/>
      <c r="AE266" s="190"/>
      <c r="AF266" s="190"/>
      <c r="AG266" s="190"/>
      <c r="AH266" s="190"/>
      <c r="AI266" s="190"/>
      <c r="AJ266" s="190"/>
      <c r="AK266" s="190"/>
      <c r="AL266" s="190"/>
      <c r="AM266" s="190"/>
      <c r="AN266" s="190"/>
      <c r="AO266" s="190"/>
      <c r="AP266" s="190"/>
      <c r="AQ266" s="190"/>
      <c r="AR266" s="190"/>
      <c r="AS266" s="190"/>
      <c r="AT266" s="190"/>
      <c r="AU266" s="190"/>
      <c r="AV266" s="190"/>
      <c r="AW266" s="190"/>
      <c r="AX266" s="190"/>
      <c r="AY266" s="190"/>
      <c r="AZ266" s="190"/>
      <c r="BA266" s="190"/>
      <c r="BB266" s="190"/>
      <c r="BC266" s="190"/>
      <c r="BD266" s="190"/>
      <c r="BE266" s="190"/>
      <c r="BF266" s="190"/>
      <c r="BG266" s="190"/>
      <c r="BH266" s="190"/>
      <c r="BI266" s="190"/>
      <c r="BJ266" s="190"/>
      <c r="BK266" s="190"/>
      <c r="BL266" s="190"/>
      <c r="BM266" s="190"/>
      <c r="BN266" s="190"/>
      <c r="BO266" s="190"/>
      <c r="BP266" s="190"/>
      <c r="BQ266" s="190"/>
      <c r="BR266" s="190"/>
    </row>
    <row r="267" spans="1:70" ht="13.5" thickBot="1" x14ac:dyDescent="0.25">
      <c r="A267" s="111"/>
      <c r="B267" s="151" t="s">
        <v>179</v>
      </c>
      <c r="C267" s="118"/>
      <c r="D267" s="118"/>
      <c r="E267" s="179" t="s">
        <v>20</v>
      </c>
      <c r="F267" s="152">
        <f>SUM(F122:F265)</f>
        <v>0</v>
      </c>
      <c r="G267" s="221"/>
      <c r="H267" s="221"/>
      <c r="I267" s="224">
        <f>SUM(I122:I265)</f>
        <v>0</v>
      </c>
      <c r="J267" s="190"/>
      <c r="K267" s="190"/>
      <c r="L267" s="190"/>
      <c r="M267" s="190"/>
      <c r="N267" s="190"/>
      <c r="O267" s="190"/>
      <c r="P267" s="190"/>
      <c r="Q267" s="190"/>
      <c r="R267" s="190"/>
      <c r="S267" s="190"/>
      <c r="T267" s="190"/>
      <c r="U267" s="190"/>
      <c r="V267" s="190"/>
      <c r="W267" s="190"/>
      <c r="X267" s="190"/>
      <c r="Y267" s="190"/>
      <c r="Z267" s="190"/>
      <c r="AA267" s="190"/>
      <c r="AB267" s="190"/>
      <c r="AC267" s="190"/>
      <c r="AD267" s="190"/>
      <c r="AE267" s="190"/>
      <c r="AF267" s="190"/>
      <c r="AG267" s="190"/>
      <c r="AH267" s="190"/>
      <c r="AI267" s="190"/>
      <c r="AJ267" s="190"/>
      <c r="AK267" s="190"/>
      <c r="AL267" s="190"/>
      <c r="AM267" s="190"/>
      <c r="AN267" s="190"/>
      <c r="AO267" s="190"/>
      <c r="AP267" s="190"/>
      <c r="AQ267" s="190"/>
      <c r="AR267" s="190"/>
      <c r="AS267" s="190"/>
      <c r="AT267" s="190"/>
      <c r="AU267" s="190"/>
      <c r="AV267" s="190"/>
      <c r="AW267" s="190"/>
      <c r="AX267" s="190"/>
      <c r="AY267" s="190"/>
      <c r="AZ267" s="190"/>
      <c r="BA267" s="190"/>
      <c r="BB267" s="190"/>
      <c r="BC267" s="190"/>
      <c r="BD267" s="190"/>
      <c r="BE267" s="190"/>
      <c r="BF267" s="190"/>
      <c r="BG267" s="190"/>
      <c r="BH267" s="190"/>
      <c r="BI267" s="190"/>
      <c r="BJ267" s="190"/>
      <c r="BK267" s="190"/>
      <c r="BL267" s="190"/>
      <c r="BM267" s="190"/>
      <c r="BN267" s="190"/>
      <c r="BO267" s="190"/>
      <c r="BP267" s="190"/>
      <c r="BQ267" s="190"/>
      <c r="BR267" s="190"/>
    </row>
    <row r="268" spans="1:70" ht="13.5" thickTop="1" x14ac:dyDescent="0.2">
      <c r="A268" s="111"/>
      <c r="B268" s="119"/>
      <c r="C268" s="111"/>
      <c r="D268" s="111"/>
      <c r="E268" s="180"/>
      <c r="F268" s="153"/>
      <c r="J268" s="190"/>
      <c r="K268" s="190"/>
      <c r="L268" s="190"/>
      <c r="M268" s="190"/>
      <c r="N268" s="190"/>
      <c r="O268" s="190"/>
      <c r="P268" s="190"/>
      <c r="Q268" s="190"/>
      <c r="R268" s="190"/>
      <c r="S268" s="190"/>
      <c r="T268" s="190"/>
      <c r="U268" s="190"/>
      <c r="V268" s="190"/>
      <c r="W268" s="190"/>
      <c r="X268" s="190"/>
      <c r="Y268" s="190"/>
      <c r="Z268" s="190"/>
      <c r="AA268" s="190"/>
      <c r="AB268" s="190"/>
      <c r="AC268" s="190"/>
      <c r="AD268" s="190"/>
      <c r="AE268" s="190"/>
      <c r="AF268" s="190"/>
      <c r="AG268" s="190"/>
      <c r="AH268" s="190"/>
      <c r="AI268" s="190"/>
      <c r="AJ268" s="190"/>
      <c r="AK268" s="190"/>
      <c r="AL268" s="190"/>
      <c r="AM268" s="190"/>
      <c r="AN268" s="190"/>
      <c r="AO268" s="190"/>
      <c r="AP268" s="190"/>
      <c r="AQ268" s="190"/>
      <c r="AR268" s="190"/>
      <c r="AS268" s="190"/>
      <c r="AT268" s="190"/>
      <c r="AU268" s="190"/>
      <c r="AV268" s="190"/>
      <c r="AW268" s="190"/>
      <c r="AX268" s="190"/>
      <c r="AY268" s="190"/>
      <c r="AZ268" s="190"/>
      <c r="BA268" s="190"/>
      <c r="BB268" s="190"/>
      <c r="BC268" s="190"/>
      <c r="BD268" s="190"/>
      <c r="BE268" s="190"/>
      <c r="BF268" s="190"/>
      <c r="BG268" s="190"/>
      <c r="BH268" s="190"/>
      <c r="BI268" s="190"/>
      <c r="BJ268" s="190"/>
      <c r="BK268" s="190"/>
      <c r="BL268" s="190"/>
      <c r="BM268" s="190"/>
      <c r="BN268" s="190"/>
      <c r="BO268" s="190"/>
      <c r="BP268" s="190"/>
      <c r="BQ268" s="190"/>
      <c r="BR268" s="190"/>
    </row>
    <row r="269" spans="1:70" x14ac:dyDescent="0.2">
      <c r="A269" s="181"/>
      <c r="B269" s="305"/>
      <c r="C269" s="305"/>
      <c r="D269" s="111"/>
      <c r="E269" s="180"/>
      <c r="F269" s="153"/>
      <c r="J269" s="190"/>
      <c r="K269" s="190"/>
      <c r="L269" s="190"/>
      <c r="M269" s="190"/>
      <c r="N269" s="190"/>
      <c r="O269" s="190"/>
      <c r="P269" s="190"/>
      <c r="Q269" s="190"/>
      <c r="R269" s="190"/>
      <c r="S269" s="190"/>
      <c r="T269" s="190"/>
      <c r="U269" s="190"/>
      <c r="V269" s="190"/>
      <c r="W269" s="190"/>
      <c r="X269" s="190"/>
      <c r="Y269" s="190"/>
      <c r="Z269" s="190"/>
      <c r="AA269" s="190"/>
      <c r="AB269" s="190"/>
      <c r="AC269" s="190"/>
      <c r="AD269" s="190"/>
      <c r="AE269" s="190"/>
      <c r="AF269" s="190"/>
      <c r="AG269" s="190"/>
      <c r="AH269" s="190"/>
      <c r="AI269" s="190"/>
      <c r="AJ269" s="190"/>
      <c r="AK269" s="190"/>
      <c r="AL269" s="190"/>
      <c r="AM269" s="190"/>
      <c r="AN269" s="190"/>
      <c r="AO269" s="190"/>
      <c r="AP269" s="190"/>
      <c r="AQ269" s="190"/>
      <c r="AR269" s="190"/>
      <c r="AS269" s="190"/>
      <c r="AT269" s="190"/>
      <c r="AU269" s="190"/>
      <c r="AV269" s="190"/>
      <c r="AW269" s="190"/>
      <c r="AX269" s="190"/>
      <c r="AY269" s="190"/>
      <c r="AZ269" s="190"/>
      <c r="BA269" s="190"/>
      <c r="BB269" s="190"/>
      <c r="BC269" s="190"/>
      <c r="BD269" s="190"/>
      <c r="BE269" s="190"/>
      <c r="BF269" s="190"/>
      <c r="BG269" s="190"/>
      <c r="BH269" s="190"/>
      <c r="BI269" s="190"/>
      <c r="BJ269" s="190"/>
      <c r="BK269" s="190"/>
      <c r="BL269" s="190"/>
      <c r="BM269" s="190"/>
      <c r="BN269" s="190"/>
      <c r="BO269" s="190"/>
      <c r="BP269" s="190"/>
      <c r="BQ269" s="190"/>
      <c r="BR269" s="190"/>
    </row>
    <row r="270" spans="1:70" x14ac:dyDescent="0.2">
      <c r="A270" s="111"/>
      <c r="B270" s="119"/>
      <c r="C270" s="111"/>
      <c r="D270" s="111"/>
      <c r="E270" s="180"/>
      <c r="F270" s="153"/>
      <c r="J270" s="190"/>
      <c r="K270" s="190"/>
      <c r="L270" s="190"/>
      <c r="M270" s="190"/>
      <c r="N270" s="190"/>
      <c r="O270" s="190"/>
      <c r="P270" s="190"/>
      <c r="Q270" s="190"/>
      <c r="R270" s="190"/>
      <c r="S270" s="190"/>
      <c r="T270" s="190"/>
      <c r="U270" s="190"/>
      <c r="V270" s="190"/>
      <c r="W270" s="190"/>
      <c r="X270" s="190"/>
      <c r="Y270" s="190"/>
      <c r="Z270" s="190"/>
      <c r="AA270" s="190"/>
      <c r="AB270" s="190"/>
      <c r="AC270" s="190"/>
      <c r="AD270" s="190"/>
      <c r="AE270" s="190"/>
      <c r="AF270" s="190"/>
      <c r="AG270" s="190"/>
      <c r="AH270" s="190"/>
      <c r="AI270" s="190"/>
      <c r="AJ270" s="190"/>
      <c r="AK270" s="190"/>
      <c r="AL270" s="190"/>
      <c r="AM270" s="190"/>
      <c r="AN270" s="190"/>
      <c r="AO270" s="190"/>
      <c r="AP270" s="190"/>
      <c r="AQ270" s="190"/>
      <c r="AR270" s="190"/>
      <c r="AS270" s="190"/>
      <c r="AT270" s="190"/>
      <c r="AU270" s="190"/>
      <c r="AV270" s="190"/>
      <c r="AW270" s="190"/>
      <c r="AX270" s="190"/>
      <c r="AY270" s="190"/>
      <c r="AZ270" s="190"/>
      <c r="BA270" s="190"/>
      <c r="BB270" s="190"/>
      <c r="BC270" s="190"/>
      <c r="BD270" s="190"/>
      <c r="BE270" s="190"/>
      <c r="BF270" s="190"/>
      <c r="BG270" s="190"/>
      <c r="BH270" s="190"/>
      <c r="BI270" s="190"/>
      <c r="BJ270" s="190"/>
      <c r="BK270" s="190"/>
      <c r="BL270" s="190"/>
      <c r="BM270" s="190"/>
      <c r="BN270" s="190"/>
      <c r="BO270" s="190"/>
      <c r="BP270" s="190"/>
      <c r="BQ270" s="190"/>
      <c r="BR270" s="190"/>
    </row>
    <row r="271" spans="1:70" x14ac:dyDescent="0.2">
      <c r="A271" s="182"/>
      <c r="B271" s="83"/>
      <c r="C271" s="84"/>
      <c r="D271" s="85"/>
      <c r="E271" s="183"/>
      <c r="F271" s="125"/>
      <c r="J271" s="190"/>
      <c r="K271" s="190"/>
      <c r="L271" s="190"/>
      <c r="M271" s="190"/>
      <c r="N271" s="190"/>
      <c r="O271" s="190"/>
      <c r="P271" s="190"/>
      <c r="Q271" s="190"/>
      <c r="R271" s="190"/>
      <c r="S271" s="190"/>
      <c r="T271" s="190"/>
      <c r="U271" s="190"/>
      <c r="V271" s="190"/>
      <c r="W271" s="190"/>
      <c r="X271" s="190"/>
      <c r="Y271" s="190"/>
      <c r="Z271" s="190"/>
      <c r="AA271" s="190"/>
      <c r="AB271" s="190"/>
      <c r="AC271" s="190"/>
      <c r="AD271" s="190"/>
      <c r="AE271" s="190"/>
      <c r="AF271" s="190"/>
      <c r="AG271" s="190"/>
      <c r="AH271" s="190"/>
      <c r="AI271" s="190"/>
      <c r="AJ271" s="190"/>
      <c r="AK271" s="190"/>
      <c r="AL271" s="190"/>
      <c r="AM271" s="190"/>
      <c r="AN271" s="190"/>
      <c r="AO271" s="190"/>
      <c r="AP271" s="190"/>
      <c r="AQ271" s="190"/>
      <c r="AR271" s="190"/>
      <c r="AS271" s="190"/>
      <c r="AT271" s="190"/>
      <c r="AU271" s="190"/>
      <c r="AV271" s="190"/>
      <c r="AW271" s="190"/>
      <c r="AX271" s="190"/>
      <c r="AY271" s="190"/>
      <c r="AZ271" s="190"/>
      <c r="BA271" s="190"/>
      <c r="BB271" s="190"/>
      <c r="BC271" s="190"/>
      <c r="BD271" s="190"/>
      <c r="BE271" s="190"/>
      <c r="BF271" s="190"/>
      <c r="BG271" s="190"/>
      <c r="BH271" s="190"/>
      <c r="BI271" s="190"/>
      <c r="BJ271" s="190"/>
      <c r="BK271" s="190"/>
      <c r="BL271" s="190"/>
      <c r="BM271" s="190"/>
      <c r="BN271" s="190"/>
      <c r="BO271" s="190"/>
      <c r="BP271" s="190"/>
      <c r="BQ271" s="190"/>
      <c r="BR271" s="190"/>
    </row>
    <row r="272" spans="1:70" x14ac:dyDescent="0.2">
      <c r="A272" s="182"/>
      <c r="B272" s="184"/>
      <c r="C272" s="185"/>
      <c r="D272" s="186"/>
      <c r="E272" s="162"/>
      <c r="F272" s="89"/>
      <c r="G272" s="199"/>
      <c r="H272" s="199"/>
      <c r="J272" s="190"/>
      <c r="K272" s="190"/>
      <c r="L272" s="190"/>
      <c r="M272" s="190"/>
      <c r="N272" s="190"/>
      <c r="O272" s="190"/>
      <c r="P272" s="190"/>
      <c r="Q272" s="190"/>
      <c r="R272" s="190"/>
      <c r="S272" s="190"/>
      <c r="T272" s="190"/>
      <c r="U272" s="190"/>
      <c r="V272" s="190"/>
      <c r="W272" s="190"/>
      <c r="X272" s="190"/>
      <c r="Y272" s="190"/>
      <c r="Z272" s="190"/>
      <c r="AA272" s="190"/>
      <c r="AB272" s="190"/>
      <c r="AC272" s="190"/>
      <c r="AD272" s="190"/>
      <c r="AE272" s="190"/>
      <c r="AF272" s="190"/>
      <c r="AG272" s="190"/>
      <c r="AH272" s="190"/>
      <c r="AI272" s="190"/>
      <c r="AJ272" s="190"/>
      <c r="AK272" s="190"/>
      <c r="AL272" s="190"/>
      <c r="AM272" s="190"/>
      <c r="AN272" s="190"/>
      <c r="AO272" s="190"/>
      <c r="AP272" s="190"/>
      <c r="AQ272" s="190"/>
      <c r="AR272" s="190"/>
      <c r="AS272" s="190"/>
      <c r="AT272" s="190"/>
      <c r="AU272" s="190"/>
      <c r="AV272" s="190"/>
      <c r="AW272" s="190"/>
      <c r="AX272" s="190"/>
      <c r="AY272" s="190"/>
      <c r="AZ272" s="190"/>
      <c r="BA272" s="190"/>
      <c r="BB272" s="190"/>
      <c r="BC272" s="190"/>
      <c r="BD272" s="190"/>
      <c r="BE272" s="190"/>
      <c r="BF272" s="190"/>
      <c r="BG272" s="190"/>
      <c r="BH272" s="190"/>
      <c r="BI272" s="190"/>
      <c r="BJ272" s="190"/>
      <c r="BK272" s="190"/>
      <c r="BL272" s="190"/>
      <c r="BM272" s="190"/>
      <c r="BN272" s="190"/>
      <c r="BO272" s="190"/>
      <c r="BP272" s="190"/>
      <c r="BQ272" s="190"/>
      <c r="BR272" s="190"/>
    </row>
    <row r="273" spans="1:70" x14ac:dyDescent="0.2">
      <c r="A273" s="182"/>
      <c r="B273" s="184"/>
      <c r="C273" s="185"/>
      <c r="D273" s="186"/>
      <c r="E273" s="173"/>
      <c r="F273" s="125"/>
      <c r="G273" s="199"/>
      <c r="H273" s="199"/>
      <c r="J273" s="190"/>
      <c r="K273" s="190"/>
      <c r="L273" s="190"/>
      <c r="M273" s="190"/>
      <c r="N273" s="190"/>
      <c r="O273" s="190"/>
      <c r="P273" s="190"/>
      <c r="Q273" s="190"/>
      <c r="R273" s="190"/>
      <c r="S273" s="190"/>
      <c r="T273" s="190"/>
      <c r="U273" s="190"/>
      <c r="V273" s="190"/>
      <c r="W273" s="190"/>
      <c r="X273" s="190"/>
      <c r="Y273" s="190"/>
      <c r="Z273" s="190"/>
      <c r="AA273" s="190"/>
      <c r="AB273" s="190"/>
      <c r="AC273" s="190"/>
      <c r="AD273" s="190"/>
      <c r="AE273" s="190"/>
      <c r="AF273" s="190"/>
      <c r="AG273" s="190"/>
      <c r="AH273" s="190"/>
      <c r="AI273" s="190"/>
      <c r="AJ273" s="190"/>
      <c r="AK273" s="190"/>
      <c r="AL273" s="190"/>
      <c r="AM273" s="190"/>
      <c r="AN273" s="190"/>
      <c r="AO273" s="190"/>
      <c r="AP273" s="190"/>
      <c r="AQ273" s="190"/>
      <c r="AR273" s="190"/>
      <c r="AS273" s="190"/>
      <c r="AT273" s="190"/>
      <c r="AU273" s="190"/>
      <c r="AV273" s="190"/>
      <c r="AW273" s="190"/>
      <c r="AX273" s="190"/>
      <c r="AY273" s="190"/>
      <c r="AZ273" s="190"/>
      <c r="BA273" s="190"/>
      <c r="BB273" s="190"/>
      <c r="BC273" s="190"/>
      <c r="BD273" s="190"/>
      <c r="BE273" s="190"/>
      <c r="BF273" s="190"/>
      <c r="BG273" s="190"/>
      <c r="BH273" s="190"/>
      <c r="BI273" s="190"/>
      <c r="BJ273" s="190"/>
      <c r="BK273" s="190"/>
      <c r="BL273" s="190"/>
      <c r="BM273" s="190"/>
      <c r="BN273" s="190"/>
      <c r="BO273" s="190"/>
      <c r="BP273" s="190"/>
      <c r="BQ273" s="190"/>
      <c r="BR273" s="190"/>
    </row>
    <row r="274" spans="1:70" x14ac:dyDescent="0.2">
      <c r="F274" s="89"/>
      <c r="G274" s="199"/>
      <c r="H274" s="199"/>
      <c r="J274" s="190"/>
      <c r="K274" s="190"/>
      <c r="L274" s="190"/>
      <c r="M274" s="190"/>
      <c r="N274" s="190"/>
      <c r="O274" s="190"/>
      <c r="P274" s="190"/>
      <c r="Q274" s="190"/>
      <c r="R274" s="190"/>
      <c r="S274" s="190"/>
      <c r="T274" s="190"/>
      <c r="U274" s="190"/>
      <c r="V274" s="190"/>
      <c r="W274" s="190"/>
      <c r="X274" s="190"/>
      <c r="Y274" s="190"/>
      <c r="Z274" s="190"/>
      <c r="AA274" s="190"/>
      <c r="AB274" s="190"/>
      <c r="AC274" s="190"/>
      <c r="AD274" s="190"/>
      <c r="AE274" s="190"/>
      <c r="AF274" s="190"/>
      <c r="AG274" s="190"/>
      <c r="AH274" s="190"/>
      <c r="AI274" s="190"/>
      <c r="AJ274" s="190"/>
      <c r="AK274" s="190"/>
      <c r="AL274" s="190"/>
      <c r="AM274" s="190"/>
      <c r="AN274" s="190"/>
      <c r="AO274" s="190"/>
      <c r="AP274" s="190"/>
      <c r="AQ274" s="190"/>
      <c r="AR274" s="190"/>
      <c r="AS274" s="190"/>
      <c r="AT274" s="190"/>
      <c r="AU274" s="190"/>
      <c r="AV274" s="190"/>
      <c r="AW274" s="190"/>
      <c r="AX274" s="190"/>
      <c r="AY274" s="190"/>
      <c r="AZ274" s="190"/>
      <c r="BA274" s="190"/>
      <c r="BB274" s="190"/>
      <c r="BC274" s="190"/>
      <c r="BD274" s="190"/>
      <c r="BE274" s="190"/>
      <c r="BF274" s="190"/>
      <c r="BG274" s="190"/>
      <c r="BH274" s="190"/>
      <c r="BI274" s="190"/>
      <c r="BJ274" s="190"/>
      <c r="BK274" s="190"/>
      <c r="BL274" s="190"/>
      <c r="BM274" s="190"/>
      <c r="BN274" s="190"/>
      <c r="BO274" s="190"/>
      <c r="BP274" s="190"/>
      <c r="BQ274" s="190"/>
      <c r="BR274" s="190"/>
    </row>
    <row r="275" spans="1:70" x14ac:dyDescent="0.2">
      <c r="A275" s="111"/>
      <c r="B275" s="119"/>
      <c r="C275" s="111"/>
      <c r="D275" s="111"/>
      <c r="E275" s="187"/>
      <c r="F275" s="188"/>
      <c r="G275" s="199"/>
      <c r="H275" s="199"/>
      <c r="J275" s="190"/>
      <c r="K275" s="190"/>
      <c r="L275" s="190"/>
      <c r="M275" s="190"/>
      <c r="N275" s="190"/>
      <c r="O275" s="190"/>
      <c r="P275" s="190"/>
      <c r="Q275" s="190"/>
      <c r="R275" s="190"/>
      <c r="S275" s="190"/>
      <c r="T275" s="190"/>
      <c r="U275" s="190"/>
      <c r="V275" s="190"/>
      <c r="W275" s="190"/>
      <c r="X275" s="190"/>
      <c r="Y275" s="190"/>
      <c r="Z275" s="190"/>
      <c r="AA275" s="190"/>
      <c r="AB275" s="190"/>
      <c r="AC275" s="190"/>
      <c r="AD275" s="190"/>
      <c r="AE275" s="190"/>
      <c r="AF275" s="190"/>
      <c r="AG275" s="190"/>
      <c r="AH275" s="190"/>
      <c r="AI275" s="190"/>
      <c r="AJ275" s="190"/>
      <c r="AK275" s="190"/>
      <c r="AL275" s="190"/>
      <c r="AM275" s="190"/>
      <c r="AN275" s="190"/>
      <c r="AO275" s="190"/>
      <c r="AP275" s="190"/>
      <c r="AQ275" s="190"/>
      <c r="AR275" s="190"/>
      <c r="AS275" s="190"/>
      <c r="AT275" s="190"/>
      <c r="AU275" s="190"/>
      <c r="AV275" s="190"/>
      <c r="AW275" s="190"/>
      <c r="AX275" s="190"/>
      <c r="AY275" s="190"/>
      <c r="AZ275" s="190"/>
      <c r="BA275" s="190"/>
      <c r="BB275" s="190"/>
      <c r="BC275" s="190"/>
      <c r="BD275" s="190"/>
      <c r="BE275" s="190"/>
      <c r="BF275" s="190"/>
      <c r="BG275" s="190"/>
      <c r="BH275" s="190"/>
      <c r="BI275" s="190"/>
      <c r="BJ275" s="190"/>
      <c r="BK275" s="190"/>
      <c r="BL275" s="190"/>
      <c r="BM275" s="190"/>
      <c r="BN275" s="190"/>
      <c r="BO275" s="190"/>
      <c r="BP275" s="190"/>
      <c r="BQ275" s="190"/>
      <c r="BR275" s="190"/>
    </row>
    <row r="276" spans="1:70" x14ac:dyDescent="0.2">
      <c r="A276" s="111"/>
      <c r="B276" s="111"/>
      <c r="C276" s="111"/>
      <c r="D276" s="111"/>
      <c r="E276" s="111"/>
      <c r="F276" s="111"/>
      <c r="G276" s="199"/>
      <c r="H276" s="199"/>
      <c r="J276" s="190"/>
      <c r="K276" s="190"/>
      <c r="L276" s="190"/>
      <c r="M276" s="190"/>
      <c r="N276" s="190"/>
      <c r="O276" s="190"/>
      <c r="P276" s="190"/>
      <c r="Q276" s="190"/>
      <c r="R276" s="190"/>
      <c r="S276" s="190"/>
      <c r="T276" s="190"/>
      <c r="U276" s="190"/>
      <c r="V276" s="190"/>
      <c r="W276" s="190"/>
      <c r="X276" s="190"/>
      <c r="Y276" s="190"/>
      <c r="Z276" s="190"/>
      <c r="AA276" s="190"/>
      <c r="AB276" s="190"/>
      <c r="AC276" s="190"/>
      <c r="AD276" s="190"/>
      <c r="AE276" s="190"/>
      <c r="AF276" s="190"/>
      <c r="AG276" s="190"/>
      <c r="AH276" s="190"/>
      <c r="AI276" s="190"/>
      <c r="AJ276" s="190"/>
      <c r="AK276" s="190"/>
      <c r="AL276" s="190"/>
      <c r="AM276" s="190"/>
      <c r="AN276" s="190"/>
      <c r="AO276" s="190"/>
      <c r="AP276" s="190"/>
      <c r="AQ276" s="190"/>
      <c r="AR276" s="190"/>
      <c r="AS276" s="190"/>
      <c r="AT276" s="190"/>
      <c r="AU276" s="190"/>
      <c r="AV276" s="190"/>
      <c r="AW276" s="190"/>
      <c r="AX276" s="190"/>
      <c r="AY276" s="190"/>
      <c r="AZ276" s="190"/>
      <c r="BA276" s="190"/>
      <c r="BB276" s="190"/>
      <c r="BC276" s="190"/>
      <c r="BD276" s="190"/>
      <c r="BE276" s="190"/>
      <c r="BF276" s="190"/>
      <c r="BG276" s="190"/>
      <c r="BH276" s="190"/>
      <c r="BI276" s="190"/>
      <c r="BJ276" s="190"/>
      <c r="BK276" s="190"/>
      <c r="BL276" s="190"/>
      <c r="BM276" s="190"/>
      <c r="BN276" s="190"/>
      <c r="BO276" s="190"/>
      <c r="BP276" s="190"/>
      <c r="BQ276" s="190"/>
      <c r="BR276" s="190"/>
    </row>
    <row r="277" spans="1:70" x14ac:dyDescent="0.2">
      <c r="G277" s="199"/>
      <c r="H277" s="199"/>
      <c r="J277" s="190"/>
      <c r="K277" s="190"/>
      <c r="L277" s="190"/>
      <c r="M277" s="190"/>
      <c r="N277" s="190"/>
      <c r="O277" s="190"/>
      <c r="P277" s="190"/>
      <c r="Q277" s="190"/>
      <c r="R277" s="190"/>
      <c r="S277" s="190"/>
      <c r="T277" s="190"/>
      <c r="U277" s="190"/>
      <c r="V277" s="190"/>
      <c r="W277" s="190"/>
      <c r="X277" s="190"/>
      <c r="Y277" s="190"/>
      <c r="Z277" s="190"/>
      <c r="AA277" s="190"/>
      <c r="AB277" s="190"/>
      <c r="AC277" s="190"/>
      <c r="AD277" s="190"/>
      <c r="AE277" s="190"/>
      <c r="AF277" s="190"/>
      <c r="AG277" s="190"/>
      <c r="AH277" s="190"/>
      <c r="AI277" s="190"/>
      <c r="AJ277" s="190"/>
      <c r="AK277" s="190"/>
      <c r="AL277" s="190"/>
      <c r="AM277" s="190"/>
      <c r="AN277" s="190"/>
      <c r="AO277" s="190"/>
      <c r="AP277" s="190"/>
      <c r="AQ277" s="190"/>
      <c r="AR277" s="190"/>
      <c r="AS277" s="190"/>
      <c r="AT277" s="190"/>
      <c r="AU277" s="190"/>
      <c r="AV277" s="190"/>
      <c r="AW277" s="190"/>
      <c r="AX277" s="190"/>
      <c r="AY277" s="190"/>
      <c r="AZ277" s="190"/>
      <c r="BA277" s="190"/>
      <c r="BB277" s="190"/>
      <c r="BC277" s="190"/>
      <c r="BD277" s="190"/>
      <c r="BE277" s="190"/>
      <c r="BF277" s="190"/>
      <c r="BG277" s="190"/>
      <c r="BH277" s="190"/>
      <c r="BI277" s="190"/>
      <c r="BJ277" s="190"/>
      <c r="BK277" s="190"/>
      <c r="BL277" s="190"/>
      <c r="BM277" s="190"/>
      <c r="BN277" s="190"/>
      <c r="BO277" s="190"/>
      <c r="BP277" s="190"/>
      <c r="BQ277" s="190"/>
      <c r="BR277" s="190"/>
    </row>
  </sheetData>
  <sheetProtection password="EA04" sheet="1" objects="1" scenarios="1" selectLockedCells="1"/>
  <mergeCells count="13">
    <mergeCell ref="B269:C269"/>
    <mergeCell ref="B16:E16"/>
    <mergeCell ref="B17:E17"/>
    <mergeCell ref="B18:E18"/>
    <mergeCell ref="B19:E19"/>
    <mergeCell ref="B20:E20"/>
    <mergeCell ref="B120:D120"/>
    <mergeCell ref="B15:E15"/>
    <mergeCell ref="A1:F1"/>
    <mergeCell ref="B5:D5"/>
    <mergeCell ref="B6:D6"/>
    <mergeCell ref="B7:D7"/>
    <mergeCell ref="B14:E14"/>
  </mergeCells>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REKAPITULACIJA</vt:lpstr>
      <vt:lpstr>KANALIZACIJA</vt:lpstr>
      <vt:lpstr>KANALIZACIJA!Print_Area</vt:lpstr>
      <vt:lpstr>REKAPITULACIJA!Print_Area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Nejc Mandelj</dc:creator>
  <cp:lastModifiedBy>Uporabnik</cp:lastModifiedBy>
  <dcterms:created xsi:type="dcterms:W3CDTF">2022-03-01T14:24:13Z</dcterms:created>
  <dcterms:modified xsi:type="dcterms:W3CDTF">2023-03-28T17:34:01Z</dcterms:modified>
</cp:coreProperties>
</file>