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O:\Dokumenti\VODOVODI\LOKALNI VODOVODI - VZDRŽEVANJE\Pogodba - vzdrževanje lokalnih vodovodov\2022 - 2023\"/>
    </mc:Choice>
  </mc:AlternateContent>
  <xr:revisionPtr revIDLastSave="0" documentId="13_ncr:1_{62ECBABE-33E2-42E9-A397-B484D49AC093}" xr6:coauthVersionLast="36" xr6:coauthVersionMax="36" xr10:uidLastSave="{00000000-0000-0000-0000-000000000000}"/>
  <bookViews>
    <workbookView xWindow="0" yWindow="0" windowWidth="26220" windowHeight="17580" tabRatio="950" firstSheet="9" activeTab="17" xr2:uid="{00000000-000D-0000-FFFF-FFFF00000000}"/>
  </bookViews>
  <sheets>
    <sheet name="A. Tuji Grm" sheetId="4" r:id="rId1"/>
    <sheet name="B. Brezje pri Lipoglavu" sheetId="7" r:id="rId2"/>
    <sheet name="C. Podlipoglav" sheetId="8" r:id="rId3"/>
    <sheet name="D. Šentpavel" sheetId="9" r:id="rId4"/>
    <sheet name="E. Sadinja vas" sheetId="10" r:id="rId5"/>
    <sheet name="F. Podmolnik" sheetId="11" r:id="rId6"/>
    <sheet name="G. Sostro barake" sheetId="12" r:id="rId7"/>
    <sheet name="H. Češnjica Zagradišče" sheetId="13" r:id="rId8"/>
    <sheet name="I. Bajdovna" sheetId="14" r:id="rId9"/>
    <sheet name="J. Besnica šola, Besnica vas" sheetId="15" r:id="rId10"/>
    <sheet name="K. Zg. Besnica" sheetId="16" r:id="rId11"/>
    <sheet name="L. Žagarski vrh" sheetId="17" r:id="rId12"/>
    <sheet name="M. Javor vas in Javor vrh" sheetId="18" r:id="rId13"/>
    <sheet name="N. Vnajnarje" sheetId="19" r:id="rId14"/>
    <sheet name="O. Dolgo Brdo" sheetId="20" r:id="rId15"/>
    <sheet name="R. DEŽURSTVO" sheetId="6" r:id="rId16"/>
    <sheet name="Cenik" sheetId="2" r:id="rId17"/>
    <sheet name="SKUPNA REKAPITULACIJA" sheetId="5" r:id="rId18"/>
  </sheets>
  <definedNames>
    <definedName name="_xlnm.Print_Area" localSheetId="0">'A. Tuji Grm'!$A$1:$F$10</definedName>
    <definedName name="_xlnm.Print_Area" localSheetId="1">'B. Brezje pri Lipoglavu'!$A$1:$F$13</definedName>
    <definedName name="_xlnm.Print_Area" localSheetId="2">'C. Podlipoglav'!$A$1:$F$10</definedName>
    <definedName name="_xlnm.Print_Area" localSheetId="16">Cenik!$A$1:$H$310</definedName>
    <definedName name="_xlnm.Print_Area" localSheetId="3">'D. Šentpavel'!$A$1:$F$13</definedName>
    <definedName name="_xlnm.Print_Area" localSheetId="4">'E. Sadinja vas'!$A$1:$F$10</definedName>
    <definedName name="_xlnm.Print_Area" localSheetId="5">'F. Podmolnik'!$A$1:$F$13</definedName>
    <definedName name="_xlnm.Print_Area" localSheetId="6">'G. Sostro barake'!$A$1:$F$10</definedName>
    <definedName name="_xlnm.Print_Area" localSheetId="7">'H. Češnjica Zagradišče'!$A$1:$F$11</definedName>
    <definedName name="_xlnm.Print_Area" localSheetId="8">'I. Bajdovna'!$A$1:$F$10</definedName>
    <definedName name="_xlnm.Print_Area" localSheetId="9">'J. Besnica šola, Besnica vas'!$A$1:$F$13</definedName>
    <definedName name="_xlnm.Print_Area" localSheetId="10">'K. Zg. Besnica'!$A$1:$F$12</definedName>
    <definedName name="_xlnm.Print_Area" localSheetId="11">'L. Žagarski vrh'!$A$1:$F$10</definedName>
    <definedName name="_xlnm.Print_Area" localSheetId="12">'M. Javor vas in Javor vrh'!$A$1:$F$13</definedName>
    <definedName name="_xlnm.Print_Area" localSheetId="13">'N. Vnajnarje'!$A$1:$F$11</definedName>
    <definedName name="_xlnm.Print_Area" localSheetId="14">'O. Dolgo Brdo'!$A$1:$F$10</definedName>
    <definedName name="_xlnm.Print_Area" localSheetId="17">'SKUPNA REKAPITULACIJA'!$A$1:$C$24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  <c r="F9" i="20"/>
  <c r="F7" i="20"/>
  <c r="F4" i="20"/>
  <c r="F3" i="20"/>
  <c r="F10" i="19"/>
  <c r="F8" i="19"/>
  <c r="F3" i="19"/>
  <c r="F11" i="18"/>
  <c r="F9" i="18"/>
  <c r="F3" i="18"/>
  <c r="F9" i="17"/>
  <c r="F8" i="17"/>
  <c r="F6" i="17"/>
  <c r="F3" i="17"/>
  <c r="F11" i="16"/>
  <c r="F8" i="16"/>
  <c r="F5" i="16"/>
  <c r="F4" i="16"/>
  <c r="F3" i="16"/>
  <c r="F12" i="15"/>
  <c r="F10" i="15"/>
  <c r="F9" i="15"/>
  <c r="F8" i="15"/>
  <c r="F5" i="15"/>
  <c r="F4" i="15"/>
  <c r="F9" i="14"/>
  <c r="F7" i="14"/>
  <c r="F3" i="14"/>
  <c r="F8" i="13"/>
  <c r="F4" i="13"/>
  <c r="F3" i="13"/>
  <c r="F9" i="12"/>
  <c r="F7" i="12"/>
  <c r="F4" i="12"/>
  <c r="F3" i="12"/>
  <c r="F12" i="11"/>
  <c r="F9" i="11"/>
  <c r="F5" i="11"/>
  <c r="F4" i="11"/>
  <c r="F3" i="11"/>
  <c r="F7" i="10"/>
  <c r="F3" i="10"/>
  <c r="F9" i="9"/>
  <c r="F3" i="9"/>
  <c r="F7" i="8"/>
  <c r="F3" i="8"/>
  <c r="F12" i="7"/>
  <c r="F11" i="7"/>
  <c r="F9" i="7"/>
  <c r="F5" i="7"/>
  <c r="F3" i="7"/>
  <c r="F9" i="4"/>
  <c r="F6" i="4"/>
  <c r="E11" i="15" l="1"/>
  <c r="F11" i="15" s="1"/>
  <c r="H309" i="2" l="1"/>
  <c r="E8" i="20" l="1"/>
  <c r="F8" i="20" s="1"/>
  <c r="E9" i="19"/>
  <c r="F9" i="19" s="1"/>
  <c r="E10" i="18"/>
  <c r="F10" i="18" s="1"/>
  <c r="E7" i="17"/>
  <c r="F7" i="17" s="1"/>
  <c r="E9" i="16"/>
  <c r="F9" i="16" s="1"/>
  <c r="E8" i="14"/>
  <c r="F8" i="14" s="1"/>
  <c r="E9" i="13"/>
  <c r="F9" i="13" s="1"/>
  <c r="E8" i="12"/>
  <c r="F8" i="12" s="1"/>
  <c r="E10" i="11"/>
  <c r="F10" i="11" s="1"/>
  <c r="E8" i="10"/>
  <c r="F8" i="10" s="1"/>
  <c r="E10" i="9"/>
  <c r="F10" i="9" s="1"/>
  <c r="E8" i="8"/>
  <c r="F8" i="8" s="1"/>
  <c r="E10" i="7"/>
  <c r="F10" i="7" s="1"/>
  <c r="E8" i="4"/>
  <c r="F8" i="4" s="1"/>
  <c r="H306" i="2" l="1"/>
  <c r="H307" i="2"/>
  <c r="E5" i="19"/>
  <c r="F5" i="19" s="1"/>
  <c r="E4" i="19"/>
  <c r="F4" i="19" s="1"/>
  <c r="E6" i="18"/>
  <c r="F6" i="18" s="1"/>
  <c r="E5" i="18"/>
  <c r="F5" i="18" s="1"/>
  <c r="E4" i="18"/>
  <c r="F4" i="18" s="1"/>
  <c r="E4" i="17"/>
  <c r="F4" i="17" s="1"/>
  <c r="E5" i="4"/>
  <c r="F5" i="4" s="1"/>
  <c r="E4" i="4"/>
  <c r="F4" i="4" s="1"/>
  <c r="E3" i="4"/>
  <c r="F3" i="4" s="1"/>
  <c r="H136" i="2" l="1"/>
  <c r="H121" i="2"/>
  <c r="E12" i="18"/>
  <c r="F12" i="18" s="1"/>
  <c r="E10" i="16"/>
  <c r="F10" i="16" s="1"/>
  <c r="E10" i="13"/>
  <c r="F10" i="13" s="1"/>
  <c r="E7" i="13"/>
  <c r="F7" i="13" s="1"/>
  <c r="E6" i="13"/>
  <c r="F6" i="13" s="1"/>
  <c r="E5" i="13"/>
  <c r="F5" i="13" s="1"/>
  <c r="E11" i="11"/>
  <c r="F11" i="11" s="1"/>
  <c r="E9" i="10"/>
  <c r="F9" i="10" s="1"/>
  <c r="E12" i="9"/>
  <c r="F12" i="9" s="1"/>
  <c r="E11" i="9"/>
  <c r="F11" i="9" s="1"/>
  <c r="E5" i="9"/>
  <c r="F5" i="9" s="1"/>
  <c r="E4" i="9"/>
  <c r="F4" i="9" s="1"/>
  <c r="E9" i="8"/>
  <c r="F9" i="8" s="1"/>
  <c r="E6" i="7"/>
  <c r="F6" i="7" s="1"/>
  <c r="E4" i="7"/>
  <c r="F4" i="7" s="1"/>
  <c r="E6" i="20" l="1"/>
  <c r="F6" i="20" s="1"/>
  <c r="E5" i="20"/>
  <c r="F5" i="20" s="1"/>
  <c r="E7" i="19"/>
  <c r="F7" i="19" s="1"/>
  <c r="E6" i="19"/>
  <c r="F6" i="19" s="1"/>
  <c r="E8" i="18"/>
  <c r="F8" i="18" s="1"/>
  <c r="E7" i="18"/>
  <c r="F7" i="18" s="1"/>
  <c r="F10" i="20" l="1"/>
  <c r="C16" i="5" s="1"/>
  <c r="F11" i="19"/>
  <c r="C15" i="5" s="1"/>
  <c r="F13" i="18"/>
  <c r="C14" i="5" s="1"/>
  <c r="E5" i="17"/>
  <c r="F5" i="17" s="1"/>
  <c r="E7" i="16"/>
  <c r="F7" i="16" s="1"/>
  <c r="E6" i="16"/>
  <c r="F6" i="16" s="1"/>
  <c r="F12" i="16" l="1"/>
  <c r="C12" i="5" s="1"/>
  <c r="F10" i="17"/>
  <c r="C13" i="5" s="1"/>
  <c r="E7" i="15"/>
  <c r="F7" i="15" s="1"/>
  <c r="E6" i="15"/>
  <c r="F6" i="15" s="1"/>
  <c r="E6" i="14"/>
  <c r="F6" i="14" s="1"/>
  <c r="E5" i="14"/>
  <c r="F5" i="14" s="1"/>
  <c r="E4" i="14"/>
  <c r="F4" i="14" s="1"/>
  <c r="E6" i="12"/>
  <c r="F6" i="12" s="1"/>
  <c r="E5" i="12"/>
  <c r="F5" i="12" s="1"/>
  <c r="E8" i="11"/>
  <c r="F8" i="11" s="1"/>
  <c r="E7" i="11"/>
  <c r="F7" i="11" s="1"/>
  <c r="E6" i="11"/>
  <c r="F6" i="11" s="1"/>
  <c r="F10" i="12" l="1"/>
  <c r="C8" i="5" s="1"/>
  <c r="F13" i="15"/>
  <c r="C11" i="5" s="1"/>
  <c r="F10" i="14"/>
  <c r="C10" i="5" s="1"/>
  <c r="F13" i="11"/>
  <c r="C7" i="5" s="1"/>
  <c r="E6" i="10" l="1"/>
  <c r="F6" i="10" s="1"/>
  <c r="E5" i="10"/>
  <c r="F5" i="10" s="1"/>
  <c r="E4" i="10"/>
  <c r="F4" i="10" s="1"/>
  <c r="E8" i="9"/>
  <c r="F8" i="9" s="1"/>
  <c r="E7" i="9"/>
  <c r="F7" i="9" s="1"/>
  <c r="E6" i="9"/>
  <c r="F6" i="9" s="1"/>
  <c r="E4" i="8"/>
  <c r="F4" i="8" s="1"/>
  <c r="F10" i="10" l="1"/>
  <c r="C6" i="5" s="1"/>
  <c r="F13" i="9"/>
  <c r="C5" i="5" s="1"/>
  <c r="E6" i="8" l="1"/>
  <c r="F6" i="8" s="1"/>
  <c r="E5" i="8"/>
  <c r="F5" i="8" s="1"/>
  <c r="E8" i="7"/>
  <c r="F8" i="7" s="1"/>
  <c r="E7" i="7"/>
  <c r="F7" i="7" s="1"/>
  <c r="F10" i="8" l="1"/>
  <c r="C4" i="5" s="1"/>
  <c r="F13" i="7"/>
  <c r="C3" i="5" s="1"/>
  <c r="G3" i="6"/>
  <c r="G4" i="6" s="1"/>
  <c r="C17" i="5" s="1"/>
  <c r="E7" i="4" l="1"/>
  <c r="F7" i="4" l="1"/>
  <c r="F10" i="4" s="1"/>
  <c r="C2" i="5" s="1"/>
  <c r="H308" i="2" l="1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4" i="2"/>
  <c r="H203" i="2"/>
  <c r="H202" i="2"/>
  <c r="H201" i="2"/>
  <c r="H200" i="2"/>
  <c r="H199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56" i="2"/>
  <c r="H155" i="2"/>
  <c r="H154" i="2"/>
  <c r="H153" i="2"/>
  <c r="H152" i="2"/>
  <c r="H151" i="2"/>
  <c r="H150" i="2"/>
  <c r="H149" i="2"/>
  <c r="H148" i="2"/>
  <c r="H147" i="2"/>
  <c r="H146" i="2"/>
  <c r="H144" i="2"/>
  <c r="H143" i="2"/>
  <c r="H141" i="2"/>
  <c r="H135" i="2"/>
  <c r="H134" i="2"/>
  <c r="H133" i="2"/>
  <c r="H132" i="2"/>
  <c r="H130" i="2"/>
  <c r="H129" i="2"/>
  <c r="H128" i="2"/>
  <c r="H127" i="2"/>
  <c r="H126" i="2"/>
  <c r="H125" i="2"/>
  <c r="H124" i="2"/>
  <c r="H123" i="2"/>
  <c r="H122" i="2"/>
  <c r="H120" i="2"/>
  <c r="H119" i="2"/>
  <c r="H118" i="2"/>
  <c r="H117" i="2"/>
  <c r="H116" i="2"/>
  <c r="H115" i="2"/>
  <c r="H114" i="2"/>
  <c r="H113" i="2"/>
  <c r="H112" i="2"/>
  <c r="H110" i="2"/>
  <c r="H109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0" i="2"/>
  <c r="H89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2" i="2"/>
  <c r="H41" i="2"/>
  <c r="H40" i="2"/>
  <c r="H39" i="2"/>
  <c r="H38" i="2"/>
  <c r="H37" i="2"/>
  <c r="H36" i="2"/>
  <c r="H35" i="2"/>
  <c r="H34" i="2"/>
  <c r="H33" i="2"/>
  <c r="H28" i="2"/>
  <c r="H27" i="2"/>
  <c r="H26" i="2"/>
  <c r="H25" i="2"/>
  <c r="H24" i="2"/>
  <c r="H23" i="2"/>
  <c r="H22" i="2"/>
  <c r="H21" i="2"/>
  <c r="H20" i="2"/>
  <c r="H19" i="2"/>
  <c r="H14" i="2"/>
  <c r="H13" i="2"/>
  <c r="H12" i="2"/>
  <c r="H11" i="2"/>
  <c r="H10" i="2"/>
  <c r="H9" i="2"/>
  <c r="H8" i="2"/>
  <c r="H7" i="2"/>
  <c r="H6" i="2"/>
  <c r="H5" i="2"/>
  <c r="H43" i="2" l="1"/>
  <c r="H15" i="2"/>
  <c r="H310" i="2"/>
  <c r="H175" i="2"/>
  <c r="H29" i="2"/>
  <c r="H85" i="2"/>
  <c r="H137" i="2"/>
  <c r="H157" i="2"/>
  <c r="C18" i="5" l="1"/>
  <c r="C19" i="5" l="1"/>
  <c r="C20" i="5" s="1"/>
  <c r="C22" i="5"/>
  <c r="C23" i="5" s="1"/>
  <c r="C24" i="5" s="1"/>
</calcChain>
</file>

<file path=xl/sharedStrings.xml><?xml version="1.0" encoding="utf-8"?>
<sst xmlns="http://schemas.openxmlformats.org/spreadsheetml/2006/main" count="1270" uniqueCount="497">
  <si>
    <t>mesec</t>
  </si>
  <si>
    <t>Dežurstvo  (zagotavljanje 24 – urne dosegljivosti in spremljanje sistemov)-  vodovod</t>
  </si>
  <si>
    <t>Opis postavke</t>
  </si>
  <si>
    <t>Predvidena letna frekvenca izvajanja storitve</t>
  </si>
  <si>
    <t>Število objektov</t>
  </si>
  <si>
    <t>Cena na enoto                       (za 1 objekt;                        v EUR brez DDV)</t>
  </si>
  <si>
    <t>Predvidena količina    (za vse objekte za obdobje 1 leta)</t>
  </si>
  <si>
    <t>Pregled delovanja črpalk</t>
  </si>
  <si>
    <t>Dvig črpalke iz vrtine z čiščenjem črpalke in ponovno montažo in zagonom</t>
  </si>
  <si>
    <t>2 x letno oz. po potrebi</t>
  </si>
  <si>
    <t xml:space="preserve">Ureditev okolice objektov in dostopnih poti) - (trebljenje, košnja s koso, odstranjevanje nezaželene podrasti, odstranitev snega) </t>
  </si>
  <si>
    <t xml:space="preserve">5x letno oz. po potrebi </t>
  </si>
  <si>
    <t xml:space="preserve">Mehansko čiščenje sten in dna vodnih celic se opravi ročno z delovnimi sredstvi za čiščenje (krtačo in visokotlačnim čistilcem). </t>
  </si>
  <si>
    <t>Odčitavanje vodomerov</t>
  </si>
  <si>
    <t xml:space="preserve">Dovoz vode </t>
  </si>
  <si>
    <t>Zap. št.</t>
  </si>
  <si>
    <t>OPIS POSTAVKE</t>
  </si>
  <si>
    <t>Enota mere</t>
  </si>
  <si>
    <t>Količine (za obdobje 1 leta)</t>
  </si>
  <si>
    <t>Cena na enoto (v EUR brez DDV)</t>
  </si>
  <si>
    <t>Skupna cena (v EUR brez DDV)</t>
  </si>
  <si>
    <t>SKUPAJ</t>
  </si>
  <si>
    <t>Predvidene količine (za obdobje 1 leta)</t>
  </si>
  <si>
    <t xml:space="preserve"> </t>
  </si>
  <si>
    <t>ura</t>
  </si>
  <si>
    <t>KV zidar</t>
  </si>
  <si>
    <t>KV vodovodar</t>
  </si>
  <si>
    <t>KV ključavničar</t>
  </si>
  <si>
    <t>PKV delavec</t>
  </si>
  <si>
    <t>delovne ure z vključenim prevozom, stojnino,  z upravljavcem</t>
  </si>
  <si>
    <t>Prikolica za premike bagrov goseničarjev</t>
  </si>
  <si>
    <t>Bager 15-20 t</t>
  </si>
  <si>
    <t>Bager 5-9 t</t>
  </si>
  <si>
    <t>Bager do 5 t</t>
  </si>
  <si>
    <t>Rovokopač</t>
  </si>
  <si>
    <t xml:space="preserve">Črpalka potopna - prenosna </t>
  </si>
  <si>
    <t>Elektro agregat - prenosni</t>
  </si>
  <si>
    <t>Kompresor s pnevmatskim kladivom – do 2000 l/min</t>
  </si>
  <si>
    <t>Kompresor s pnevmatskim kladivom – nad 2000 l/min</t>
  </si>
  <si>
    <t>Valjar vibracijski</t>
  </si>
  <si>
    <t>Vibro nabijač</t>
  </si>
  <si>
    <t>Vibro plošča</t>
  </si>
  <si>
    <t>Vibrator za beton</t>
  </si>
  <si>
    <t>Udarno kladivo za bager:</t>
  </si>
  <si>
    <t>-Do 500 kg</t>
  </si>
  <si>
    <t>-Od 500 do 1200 kg</t>
  </si>
  <si>
    <t>-Nad 1200 kg</t>
  </si>
  <si>
    <t>Vrtalka s kronskim svedrom</t>
  </si>
  <si>
    <t>Stroj za pranje WAP</t>
  </si>
  <si>
    <t>Rezalka za asfalt</t>
  </si>
  <si>
    <t>Motorna žaga</t>
  </si>
  <si>
    <t>Poltovorno vozilo 2 t - prevoz z voznikom</t>
  </si>
  <si>
    <t>Poltovorno vozilo 5 t - prevoz z voznikom (kiper)</t>
  </si>
  <si>
    <t>Tovorno vozilo do 7,5 t - prevoz z voznikom (kiper)</t>
  </si>
  <si>
    <t>Tovorno vozilo do 15 t - prevoz z voznikom (kiper)</t>
  </si>
  <si>
    <t>vozilo s cisterno 5000 l - prevoz z voznikom</t>
  </si>
  <si>
    <t>Dostavno - osebno vozilo - prevoz z voznikom</t>
  </si>
  <si>
    <t>Traktor 90 KS</t>
  </si>
  <si>
    <t>Traktorska prikolica</t>
  </si>
  <si>
    <t>Prikolica 1,5 t</t>
  </si>
  <si>
    <t>Agregat</t>
  </si>
  <si>
    <t>Garnitura za vrtanje betona</t>
  </si>
  <si>
    <t>Kamion prekucnik (kiper - skupna teža min. 7,5 ton)</t>
  </si>
  <si>
    <t>Nahrbtna kosilnica</t>
  </si>
  <si>
    <t>Motorni vrtalec lukenj</t>
  </si>
  <si>
    <t>Plug</t>
  </si>
  <si>
    <t>Zakoličba za vodovod</t>
  </si>
  <si>
    <t>m1</t>
  </si>
  <si>
    <t>Postavljanje profilov za vodovod</t>
  </si>
  <si>
    <t>kos</t>
  </si>
  <si>
    <t>Rezanje obstoječega asfalta:</t>
  </si>
  <si>
    <t>-Do 10 cm</t>
  </si>
  <si>
    <t>-Nad 10 cm</t>
  </si>
  <si>
    <t xml:space="preserve">Rušenje obstoječega asfaltnega cestišča v debelini do 10 cm </t>
  </si>
  <si>
    <t>m2</t>
  </si>
  <si>
    <t>Rušenje obstoječega asfaltnega cestišča v debelini nad 11cm</t>
  </si>
  <si>
    <t>Nakladanje in odvoz asfaltnih ruševin na deponijo h= 20 km,  vodenja poročil o odvozu in deponiranju gradbenih odpadkov v skladu z zakonodajo</t>
  </si>
  <si>
    <t>t</t>
  </si>
  <si>
    <t xml:space="preserve">Rušenje obstoječega makadamskega vozišča debeline 20 cm </t>
  </si>
  <si>
    <t>m3 </t>
  </si>
  <si>
    <t>Nakladanje na kamion in odvoz makadama na  deponijo h=20 km, vodenje poročil o odvozu in deponiranju gradbenih odpadkov v skladu z zakonodajo</t>
  </si>
  <si>
    <t>Strojni izkop humusa z odrivom do 10 m</t>
  </si>
  <si>
    <t>m3</t>
  </si>
  <si>
    <t>Ročni izkop jarka v zemljini III. kategorije z odmetom zemljine na rob izkopa gl. 1-2 m</t>
  </si>
  <si>
    <t>Strojni in delno ročni izkop jarka v zemljini III. kategorije z odmetom zemljine na rob izkopa gl. 1-2 m</t>
  </si>
  <si>
    <t>Strojni in delno ročni izkop jarka v zemljini IV. kategorije z odmetom zemljine na rob izkopa gl. 1-2 m</t>
  </si>
  <si>
    <t>Strojni in delno ročni izkop jarka v zemljini V. kategorije z odmetom zemljine na rob izkopa gl. 1-2 m</t>
  </si>
  <si>
    <t>Strojni in delno ročni izkop jarka v zemljini III. kategorije z odmetom zemljine na rob izkopa gl. 2-4 m</t>
  </si>
  <si>
    <t>Strojni in delno ročni izkop jarka v zemljini  IV. kategorije z odmetom zemljine na rob izkopa gl. 2-4 m</t>
  </si>
  <si>
    <t>Strojni in delno ročni izkop jarka v zemljini  V. kategorije z odmetom zemljine na rob izkopa gl. 2-4 m</t>
  </si>
  <si>
    <t>Ročno planiranje dna izkopa +/- 3 cm po predpisanem padcu</t>
  </si>
  <si>
    <t>Dobava in izdelava peščene posteljice in obsip cevi s peskom granulacije:</t>
  </si>
  <si>
    <t>-0 – 8 mm</t>
  </si>
  <si>
    <t>-8-16 mm</t>
  </si>
  <si>
    <t>Dobava in vgrajevanje betona    za obbetoniranje cevi, nastavkov za zasune in podobno:</t>
  </si>
  <si>
    <t>-C 8/10</t>
  </si>
  <si>
    <t>-C 12/15</t>
  </si>
  <si>
    <t>-C 16/20</t>
  </si>
  <si>
    <t>-C 25/30</t>
  </si>
  <si>
    <t>Zasip jarka z izkopanim materialom</t>
  </si>
  <si>
    <t xml:space="preserve">Nakladanje in odvoz odvečnega materiala od izkopov  na deponijo   </t>
  </si>
  <si>
    <t>Dobava in vgrajevanje tamponskega materiala v debelini nad 30 cm z utrjevanjem do predpisane trdnosti</t>
  </si>
  <si>
    <t>Dobava in vgrajevanje tamponskega materiala v debelini do 30 cm z utrjevanjem do predpisane trdnosti</t>
  </si>
  <si>
    <t>Dobava in vgrajevanje tamponskega materiala v debelini do 10 cm z utrjevanjem do predpisane trdnosti</t>
  </si>
  <si>
    <t>Dobava in ročno vgrajevanje asfalta v deb.  do 6 cm</t>
  </si>
  <si>
    <t>Dobava in ročno vgrajevanje asfalta v deb. 4 – 5 cm - pločniki</t>
  </si>
  <si>
    <t>Dobava in polaganje betonskih robnikov 15/25 v ravnini</t>
  </si>
  <si>
    <t xml:space="preserve">Dobava in polaganje betonskih vtočnih robnikov 15/25 </t>
  </si>
  <si>
    <t>Dobava in polaganje betonskih robnikov 12/20 v ravnini</t>
  </si>
  <si>
    <t>Dobava in polaganje betonskih robnikov 12/20 v krivini</t>
  </si>
  <si>
    <t xml:space="preserve">Dobava in polaganje granitnih klesanih robnikov 15/25 </t>
  </si>
  <si>
    <t xml:space="preserve">Dobava in polaganje granitnih rezanih robnikov 15/25 </t>
  </si>
  <si>
    <t>Dobava in polaganje obrobe iz granitnih kock 10/10/10</t>
  </si>
  <si>
    <t>Humuziranje in zatravitev prekopanih površin:</t>
  </si>
  <si>
    <t>-Brez dobave humusa</t>
  </si>
  <si>
    <t>-Z dobavo humusa</t>
  </si>
  <si>
    <t>Čiščenje terena po končani gradnji</t>
  </si>
  <si>
    <t>Zapora ceste (občinska LC ali JP)</t>
  </si>
  <si>
    <t>kpl</t>
  </si>
  <si>
    <t>5. VZDRŽEVALNA  DELA - PRIKLJUČKI</t>
  </si>
  <si>
    <t>Ogled na terenu - vodovod</t>
  </si>
  <si>
    <t>Dobava in montaža  tipskega vodomernega jaška za en vodomer :</t>
  </si>
  <si>
    <t>-s povoznim pokrovom</t>
  </si>
  <si>
    <t>-z nepovoznim pokrovom</t>
  </si>
  <si>
    <t>Dobava in montaža tipskega vodomernega jaška za dva vodomera:</t>
  </si>
  <si>
    <t>- s povoznim pokrovom</t>
  </si>
  <si>
    <t>- z nepovoznim pokrovom</t>
  </si>
  <si>
    <t>Dobava in montaža oz. izdelava betonskega  vodomernega jaška  100/100  z   LTŽ pokrovom</t>
  </si>
  <si>
    <t>Dobava in polaganje cevi PE DN 25</t>
  </si>
  <si>
    <t>Dobava in polaganje cevi PE 100 DN 32</t>
  </si>
  <si>
    <t>Dobava in polaganje zaščitne cevi PE 80 DN 63</t>
  </si>
  <si>
    <t>Naprava priklopa na cev DN do 100 mm, kompletno z dobavo in montažo vsega pripadajočega materiala</t>
  </si>
  <si>
    <t>Dobava in montaža vodomera DN 3/4˝, kompletno z dobavo in montažo vsega pripadajočega materiala</t>
  </si>
  <si>
    <t>Naprava priklopa na obstoječo kanalizacijo, kompletno z dobavo in montažo vsega pripadajočega materiala</t>
  </si>
  <si>
    <t>Geodetski posnetek hišnega priključka in vris v kataster upravljavca in v ZK GJI - vodovod</t>
  </si>
  <si>
    <t>Geodetski posnetek javnega voda s pripadajočimi objekti in vris v kataster upravljavca in v ZK GJI - vodovod</t>
  </si>
  <si>
    <t>6. STORITVE</t>
  </si>
  <si>
    <t>Zap. Št.</t>
  </si>
  <si>
    <t>Priprava za dezinfekcijo  vodovoda  fi   do 125, dolžine do 150 m</t>
  </si>
  <si>
    <t>Priprava za dezinfekcijo  vodovoda  fi  do 125, dolžine  150 m – 300 m</t>
  </si>
  <si>
    <t>Priprava za dezinfekcijo vodovoda  fi  125 do 200, dolžine do 150 m</t>
  </si>
  <si>
    <t>Priprava za dezinfekcija vodovoda  fi  125 do 200, dolžine  150 m – 300 m</t>
  </si>
  <si>
    <t>Iskanje napak z instrumenti, napravami – aparatura in upravljavec naprave</t>
  </si>
  <si>
    <t>Iskanje napak z instrumenti, napravami - upravljavec instrumenta, naprave</t>
  </si>
  <si>
    <t>Odstranitev dotrajanega podzemnega hidranta</t>
  </si>
  <si>
    <t>Odstranitev dotrajanega nadzemnega hidranta</t>
  </si>
  <si>
    <t>Dobava in vgradnja zasun EV DN 80 komplet z gradbeno garnituro in cestno kapo</t>
  </si>
  <si>
    <t xml:space="preserve">Dobava in postavitev hidrantne  označbene table </t>
  </si>
  <si>
    <t>Dobava in postavitev  droga za   označbene table</t>
  </si>
  <si>
    <t>Barvanje hidrantov</t>
  </si>
  <si>
    <t>Dobava in vgradnja hidrantne kape z betonsko podložko</t>
  </si>
  <si>
    <t xml:space="preserve">Pregled priključkov na javno omrežje - individualni objekt – vodovod, zdelava terenske skice  in poročila  </t>
  </si>
  <si>
    <t>Dobava, raznos, spuščanje, poravnanje in montaža vodovodnih cevi PEHD DN 25 PE 80</t>
  </si>
  <si>
    <t>Dobava, raznos, spuščanje, poravnanje in montaža vodovodnih cevi PEHD DN 32 PE 80</t>
  </si>
  <si>
    <t>Dobava, raznos, spuščanje, poravnanje in montaža vodovodnih cevi PEHD DN 40 PE 80</t>
  </si>
  <si>
    <t>Dobava, raznos, spuščanje, poravnanje in montaža vodovodnih cevi PEHD DN 50 PE 80</t>
  </si>
  <si>
    <t>Dobava, raznos, spuščanje, poravnanje in montaža vodovodnih cevi PEHD DN 63 PE 80</t>
  </si>
  <si>
    <t>Dobava, raznos, spuščanje, poravnanje in montaža vodovodnih cevi PEHD DN 90 PE 100</t>
  </si>
  <si>
    <t>m</t>
  </si>
  <si>
    <t>Dobava, raznos, spuščanje, poravnanje in montaža vodovodnih cevi PEHD DN 110 PE 100</t>
  </si>
  <si>
    <t>Dobava, raznos, spuščanje, poravnanje in montaža vodovodnih cevi iz ductilne litine  DN 80 K9</t>
  </si>
  <si>
    <t>Dobava, raznos, spuščanje, poravnanje in montaža vodovodnih cevi iz ductilne litine VRS DN 100 K9</t>
  </si>
  <si>
    <t>Dobava, raznos, spuščanje, poravnanje in montaža vodovodnih cevi iz ductilne litine VRS DN 150 K9</t>
  </si>
  <si>
    <t>Dobava, raznos, spuščanje, poravnanje in montaža vodovodnih cevi iz ductilne litine VRS DN 200 K9</t>
  </si>
  <si>
    <t>Dobava in montaža zasuna DN 50, kompletno z vgradilno garnituro in cestno kapo</t>
  </si>
  <si>
    <t>Dobava in montaža zasuna DN 80, kompletno z vgradilno garnituro in cestno kapo</t>
  </si>
  <si>
    <t>Dobava in montaža zasuna DN 100, kompletno z vgradilno garnituro in cestno kapo</t>
  </si>
  <si>
    <t>Dobava in montaža zasuna DN 150, kompletno z vgradilno garnituro in cestno kapo</t>
  </si>
  <si>
    <t>Dobava in montaža zasuna DN 200, kompletno z vgradilno garnituro in cestno kapo</t>
  </si>
  <si>
    <t>Dobava in montaža zasuna DN 50, z ročnim kolesom</t>
  </si>
  <si>
    <t>Dobava in montaža zasuna DN 80, z ročnim kolesom</t>
  </si>
  <si>
    <t>Dobava in montaža zasuna DN 100, z ročnim kolesom</t>
  </si>
  <si>
    <t>Dobava in montaža hidranta DN 80:</t>
  </si>
  <si>
    <t>podzemni 80  500</t>
  </si>
  <si>
    <t>podzemni 80  400</t>
  </si>
  <si>
    <t>Dobava, raznos, spuščanje v jarek oziroma v objekt in montaža fazonskega kosa, kompletno s tesnilnim in spojnim materialom:</t>
  </si>
  <si>
    <t xml:space="preserve">FF DN </t>
  </si>
  <si>
    <t>50-500</t>
  </si>
  <si>
    <t>50-600</t>
  </si>
  <si>
    <t>50-800</t>
  </si>
  <si>
    <t>50-1000</t>
  </si>
  <si>
    <t>80-250</t>
  </si>
  <si>
    <t>80-500</t>
  </si>
  <si>
    <t>80-600</t>
  </si>
  <si>
    <t>80-800</t>
  </si>
  <si>
    <t>80-1000</t>
  </si>
  <si>
    <t>100-500</t>
  </si>
  <si>
    <t>100-600</t>
  </si>
  <si>
    <t>100-800</t>
  </si>
  <si>
    <t>100-1000</t>
  </si>
  <si>
    <t>čistilni kos DN</t>
  </si>
  <si>
    <t xml:space="preserve">kompenzacija DN </t>
  </si>
  <si>
    <t>FF Q kos DN</t>
  </si>
  <si>
    <t>FFR kos DN</t>
  </si>
  <si>
    <t>80/50</t>
  </si>
  <si>
    <t>100/50</t>
  </si>
  <si>
    <t>100/80</t>
  </si>
  <si>
    <t>N DN</t>
  </si>
  <si>
    <t>T DN</t>
  </si>
  <si>
    <t>50/50</t>
  </si>
  <si>
    <t>80/80</t>
  </si>
  <si>
    <t>100/100</t>
  </si>
  <si>
    <t>X DN</t>
  </si>
  <si>
    <t xml:space="preserve">MMK Q DN </t>
  </si>
  <si>
    <t>MMA VRS DN</t>
  </si>
  <si>
    <t>150/150</t>
  </si>
  <si>
    <t>200/200</t>
  </si>
  <si>
    <t>MMR VRS DN</t>
  </si>
  <si>
    <t>150/80</t>
  </si>
  <si>
    <t>150/100</t>
  </si>
  <si>
    <t>200/150</t>
  </si>
  <si>
    <t>Dobava in montaža rebraste spojke DN</t>
  </si>
  <si>
    <t>Dobava in montaža univerzalne enojne spojke DN</t>
  </si>
  <si>
    <t>Dobava in montaža PE spojke enojna 3/4"</t>
  </si>
  <si>
    <t>Dobava in montaža PE spojke enojna 1"</t>
  </si>
  <si>
    <t>Dobava in montaža PE spojke enojna 5/4"</t>
  </si>
  <si>
    <t>Dobava in montaža PE spojka dvojna 1"</t>
  </si>
  <si>
    <t>Dobava in montaža PE spojke dvojna 1/2"</t>
  </si>
  <si>
    <t>Dobava in montaža PE spojke dvojna 3/4"</t>
  </si>
  <si>
    <t>Dobava in montaža PE spojke 5/4"</t>
  </si>
  <si>
    <t>Dobava in montaža PE spojke 6/4"</t>
  </si>
  <si>
    <t>Dobava in montaža pocinkane sopjke (mufna( 3/4"</t>
  </si>
  <si>
    <t>Dobava in montaža reparaturne objemke DN</t>
  </si>
  <si>
    <t>Naprava spoja cevi, kompletno s spojnim materialom 3/4 ˝</t>
  </si>
  <si>
    <t>Naprava spoja cevi, kompletno s spojnim materialom 1˝</t>
  </si>
  <si>
    <t>Naprava spoja cevi, kompletno s spojnim materialom 5/4˝</t>
  </si>
  <si>
    <t>Naprava spoja cevi, kompletno s spojnim materialom 6/4˝</t>
  </si>
  <si>
    <t>Naprava odcepa na cevi DN 90, kompletno z objemko, ventilom, vgradilno garnituro in cestno kapo za HP</t>
  </si>
  <si>
    <t>Naprava odcepa na cevi DN 110, kompletno z objemko, ventilom, vgradilno garnituro in cestno kapo za HP</t>
  </si>
  <si>
    <t>Naprava odcepa na cevi DN160, kompletno z objemko, ventilom, vgradilno garnituro in cestno kapo za HP</t>
  </si>
  <si>
    <t>Naprava odcepa na cevi DN 80, kompletno z objemko, ventilom, vgradilno garnituro in cestno kapo</t>
  </si>
  <si>
    <t>Naprava odcepa na cevi DN 100, kompletno z objemko, ventilom, vgradilno garnituro in cestno kapo za HP</t>
  </si>
  <si>
    <t>Naprava odcepa na cevi DN 150, kompletno z objemko, ventilom, vgradilno garnituro in cestno kapo za HP</t>
  </si>
  <si>
    <t>Dobava in montaža plovnega ventila DN</t>
  </si>
  <si>
    <t>Dobava in montaža enakomernega regulacijskega ventila DN</t>
  </si>
  <si>
    <t>Dobava in montaža pretočnega avtomatskega  ventila DN</t>
  </si>
  <si>
    <t>Dobava in montaža avtomatskega  zračnika DN</t>
  </si>
  <si>
    <t>Dobava in montaža bos koleno 1"</t>
  </si>
  <si>
    <t>Dobava in montaža bos koleno 3/4"</t>
  </si>
  <si>
    <t>Dobava in montaža čep 1"</t>
  </si>
  <si>
    <t>Dobava in montaža dvovijačnik 1"</t>
  </si>
  <si>
    <t>Dobava in montaža dvovijačnik 3/4"</t>
  </si>
  <si>
    <t>Dobava in montaža ISO spojka enojna ločna 1"</t>
  </si>
  <si>
    <t>Dobava in montaža koleno pocinkano 3/4"</t>
  </si>
  <si>
    <t>Dobava in montaža koleno pocinkano 1"</t>
  </si>
  <si>
    <t>Izdelava poročil</t>
  </si>
  <si>
    <t>Mehansko čiščenje (pometanje, mokro čiščenje) predprostorov in strojnice v objektih pred vodno celico in črpališči</t>
  </si>
  <si>
    <t>pavšal oz. po potrebi</t>
  </si>
  <si>
    <t>Ureditev okolice objektov in dostopnih poti) - (trebljenje, košnja s koso, odstranjevanje nezaželene podrasti, odstranitev snega)</t>
  </si>
  <si>
    <t>Mehansko čiščenje sten in dna vodnih celic se opravi ročno z delovnimi sredstvi za čiščenje (krtačo in visokotlačnim čistilcem).  - rezervoar + 2 x zajetje</t>
  </si>
  <si>
    <t xml:space="preserve"> 4 x letno oz. po potrebi</t>
  </si>
  <si>
    <t>1x tedensko oz. po potrebi</t>
  </si>
  <si>
    <t>1 x letno oz. po potrebi</t>
  </si>
  <si>
    <t>1 x mesečno oz. po potrebi</t>
  </si>
  <si>
    <t>Peščeni filer</t>
  </si>
  <si>
    <t>DEŽURSTVO (za obdobje 1 leta)</t>
  </si>
  <si>
    <t>SISTEM TUJI GRM (za obdobje 1 leta)</t>
  </si>
  <si>
    <t>1. DELOVNA SILA</t>
  </si>
  <si>
    <t>1.2. DELOVNA SILA – delo izven rednega delovnega časa:</t>
  </si>
  <si>
    <t>1.3. DELOVNA SILA – delo ob sobotah, nedeljah in praznikih:</t>
  </si>
  <si>
    <t>2. STROJNI PARK</t>
  </si>
  <si>
    <t xml:space="preserve">3. VZDRŽEVALNA   DELA </t>
  </si>
  <si>
    <t>7. MONTAŽNA DELA - VODOVOD</t>
  </si>
  <si>
    <t>A.</t>
  </si>
  <si>
    <t>B.</t>
  </si>
  <si>
    <t>D.</t>
  </si>
  <si>
    <t>C.</t>
  </si>
  <si>
    <t>Skupna cena                                  (za vse objekte za 1 leto; v EUR brez DDV)</t>
  </si>
  <si>
    <t>Izpiranje končnih hidrantov, blatnikov ter pregled zasunov in zračnikov.</t>
  </si>
  <si>
    <t>komplet</t>
  </si>
  <si>
    <t>Izdelava poročil za vse objekte na sistemu</t>
  </si>
  <si>
    <t>E.</t>
  </si>
  <si>
    <t>F.</t>
  </si>
  <si>
    <t>G.</t>
  </si>
  <si>
    <t>H.</t>
  </si>
  <si>
    <t>I.</t>
  </si>
  <si>
    <t>J.</t>
  </si>
  <si>
    <t>K.</t>
  </si>
  <si>
    <t>N.</t>
  </si>
  <si>
    <t>O.</t>
  </si>
  <si>
    <t>P.</t>
  </si>
  <si>
    <t>R.</t>
  </si>
  <si>
    <t>S.</t>
  </si>
  <si>
    <t>SISTEM BREZJE PRI LIPOGLAVU (za obdobje 1 leta)</t>
  </si>
  <si>
    <t>SISTEM PODLIPOGLAV (za obdobje 1 leta)</t>
  </si>
  <si>
    <t>SISTEM ŠENTPAVEL (za obdobje 1 leta)</t>
  </si>
  <si>
    <t>SISTEM SADINJA VAS (za obdobje 1 leta)</t>
  </si>
  <si>
    <t>SISTEM PODMOLNIK (za obdobje 1 leta)</t>
  </si>
  <si>
    <t>SISTEM SOSTRO - BARAKE (za obdobje 1 leta)</t>
  </si>
  <si>
    <t>SISTEM ZGORNJA BESNICA (za obdobje 1 leta)</t>
  </si>
  <si>
    <t>SISTEM ŽAGARSKI VRH (za obdobje 1 leta)</t>
  </si>
  <si>
    <t>SISTEM VNAJNARJE (za obdobje 1 leta)</t>
  </si>
  <si>
    <t>SISTEM DOLGO BRDO (za obdobje 1 leta)</t>
  </si>
  <si>
    <t>Skupaj sistem Tuji grm:</t>
  </si>
  <si>
    <t>Skupaj sistem Brezje pri Lipoglavu:</t>
  </si>
  <si>
    <t>Skupaj sistem Podlipoglav:</t>
  </si>
  <si>
    <t>Skupaj sistem Šentpavel:</t>
  </si>
  <si>
    <t>Skupaj sistem Sadinja vas:</t>
  </si>
  <si>
    <t>Skupaj sistem Podmolnik:</t>
  </si>
  <si>
    <t>Skupaj sistem Sostro barake:</t>
  </si>
  <si>
    <t>Skupaj sistem Bajdovina:</t>
  </si>
  <si>
    <t>Skupaj sistem Besnica Šola Besnica vas:</t>
  </si>
  <si>
    <t>Skupaj sistem Zgornja Besnica:</t>
  </si>
  <si>
    <t>Skupaj sistem Žagarski vrh:</t>
  </si>
  <si>
    <t>Skupaj sistem Javor in Javorski vrh:</t>
  </si>
  <si>
    <t>Skupaj sistem Vnajnarje:</t>
  </si>
  <si>
    <t>Skupaj sistem Dolgo Brdo:</t>
  </si>
  <si>
    <t>T. CENIK</t>
  </si>
  <si>
    <t>2.1</t>
  </si>
  <si>
    <t>2.2</t>
  </si>
  <si>
    <t>3.1</t>
  </si>
  <si>
    <t>3.2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</si>
  <si>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</si>
  <si>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</si>
  <si>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</si>
  <si>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</si>
  <si>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</si>
  <si>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</si>
  <si>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</si>
  <si>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</si>
  <si>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</si>
  <si>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2</t>
  </si>
  <si>
    <t>3</t>
  </si>
  <si>
    <t>13</t>
  </si>
  <si>
    <t>14</t>
  </si>
  <si>
    <t>15</t>
  </si>
  <si>
    <t>16</t>
  </si>
  <si>
    <t>17</t>
  </si>
  <si>
    <t>18</t>
  </si>
  <si>
    <t>18.1</t>
  </si>
  <si>
    <t>18.2</t>
  </si>
  <si>
    <t>19</t>
  </si>
  <si>
    <t>19.1</t>
  </si>
  <si>
    <t>19.2</t>
  </si>
  <si>
    <t>19.3</t>
  </si>
  <si>
    <t>19.4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</si>
  <si>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</si>
  <si>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</si>
  <si>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</si>
  <si>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</si>
  <si>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</si>
  <si>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</si>
  <si>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</si>
  <si>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</si>
  <si>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</si>
  <si>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</si>
  <si>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</si>
  <si>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</si>
  <si>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</si>
  <si>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</si>
  <si>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</si>
  <si>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</si>
  <si>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</si>
  <si>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</si>
  <si>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</si>
  <si>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</si>
  <si>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</si>
  <si>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14.1</t>
  </si>
  <si>
    <t>14.2</t>
  </si>
  <si>
    <t>14.3</t>
  </si>
  <si>
    <t>1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</si>
  <si>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</si>
  <si>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</si>
  <si>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</si>
  <si>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</si>
  <si>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</si>
  <si>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</si>
  <si>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</si>
  <si>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</si>
  <si>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</si>
  <si>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</si>
  <si>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</si>
  <si>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</si>
  <si>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</si>
  <si>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</si>
  <si>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</si>
  <si>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21.16</t>
  </si>
  <si>
    <t>21.17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</si>
  <si>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</si>
  <si>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</si>
  <si>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</si>
  <si>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</si>
  <si>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</si>
  <si>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</si>
  <si>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</si>
  <si>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</si>
  <si>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</si>
  <si>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</si>
  <si>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21.28</t>
  </si>
  <si>
    <t>21.29</t>
  </si>
  <si>
    <t>21.30</t>
  </si>
  <si>
    <t>21.31</t>
  </si>
  <si>
    <t>21.32</t>
  </si>
  <si>
    <t>21.33</t>
  </si>
  <si>
    <t>21.34</t>
  </si>
  <si>
    <t>21.35</t>
  </si>
  <si>
    <t>21.36</t>
  </si>
  <si>
    <t>21.37</t>
  </si>
  <si>
    <t>21.38</t>
  </si>
  <si>
    <t>21.39</t>
  </si>
  <si>
    <t>21.40</t>
  </si>
  <si>
    <t>21.41</t>
  </si>
  <si>
    <t>21.42</t>
  </si>
  <si>
    <t>21.43</t>
  </si>
  <si>
    <t>21.44</t>
  </si>
  <si>
    <t>21.45</t>
  </si>
  <si>
    <t>21.46</t>
  </si>
  <si>
    <t>21.47</t>
  </si>
  <si>
    <t>21.48</t>
  </si>
  <si>
    <t>21.49</t>
  </si>
  <si>
    <t>21.50</t>
  </si>
  <si>
    <t>21.51</t>
  </si>
  <si>
    <t>21.52</t>
  </si>
  <si>
    <t>21.53</t>
  </si>
  <si>
    <t>21.54</t>
  </si>
  <si>
    <t>21.55</t>
  </si>
  <si>
    <t>21.56</t>
  </si>
  <si>
    <t>21.57</t>
  </si>
  <si>
    <t>21.58</t>
  </si>
  <si>
    <t>21.59</t>
  </si>
  <si>
    <t>21.60</t>
  </si>
  <si>
    <t>21.61</t>
  </si>
  <si>
    <t>21.62</t>
  </si>
  <si>
    <t>21.63</t>
  </si>
  <si>
    <t>21.64</t>
  </si>
  <si>
    <t>21.65</t>
  </si>
  <si>
    <t>21.66</t>
  </si>
  <si>
    <t>21.67</t>
  </si>
  <si>
    <t>21.68</t>
  </si>
  <si>
    <t>21.69</t>
  </si>
  <si>
    <t>21.70</t>
  </si>
  <si>
    <t>21.71</t>
  </si>
  <si>
    <t>21.72</t>
  </si>
  <si>
    <t>21.73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</si>
  <si>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</si>
  <si>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</si>
  <si>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</si>
  <si>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</si>
  <si>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</si>
  <si>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</si>
  <si>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</si>
  <si>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</si>
  <si>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</si>
  <si>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</si>
  <si>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1.1. DELOVNA SILA – delo v okviru rednega delovnega časa:</t>
  </si>
  <si>
    <t>1 x mesečno  oz. po potrebi</t>
  </si>
  <si>
    <t>1 x mesečno oz. potrebi</t>
  </si>
  <si>
    <t>Dobava in ročna vgradnja rečnega proda fr 8- 16 mm</t>
  </si>
  <si>
    <t>3x letno oz. po potrebi</t>
  </si>
  <si>
    <t>Dobava vode</t>
  </si>
  <si>
    <t>51</t>
  </si>
  <si>
    <t>Skupna vsota za obdobje 1 leta:</t>
  </si>
  <si>
    <t>DDV (22%):</t>
  </si>
  <si>
    <t>SKUPNA VSOTA ZA OBDOBJE 1 LETA Z DDV:</t>
  </si>
  <si>
    <t>Spremljanje oz. pomoč Nacionalnemu laboratoriju za zdravje, okolje in hrano pri odvzemu vzorcev</t>
  </si>
  <si>
    <t>Odklop elektrike potopne črpalke s ponovnim priklopom</t>
  </si>
  <si>
    <t>Pregled objektov in naprav z neposredno okolico (vključno s ključavnico in ograjo), kontrola delovanja krmiljenja in kontrola tlačno varnostnih elementov.</t>
  </si>
  <si>
    <t>Odklop  elektrike potopne črpalke s ponovnim priklopom</t>
  </si>
  <si>
    <t>Pregled delovanja filtracije (filtri, tlačna črpalka, UV filter)</t>
  </si>
  <si>
    <t>Generalni servis filtrirnega sistema (pregled, zamenjava filtrovi, zamenjava UV luči, pranje in čiščenje</t>
  </si>
  <si>
    <t>1x letno oz. po potrebi</t>
  </si>
  <si>
    <t>SISTEM ČEŠNJICA - ZAGRADIŠČE (za obdobje 1 leta)</t>
  </si>
  <si>
    <t>SKUPNA VSOTA ZA OBDOBJE 2 LET</t>
  </si>
  <si>
    <t>SKUPNA VSOTA ZA OBDOBJE 2 LET Z DDV:</t>
  </si>
  <si>
    <t>Skupaj sistem Češnjica - Zagradišče:</t>
  </si>
  <si>
    <t>Sanacija notanjih sten zajetij, VH in ČRP z sanacijskimi premazi z cetifikatom za pitno vodo. Izdelava dvakratne hidroizolacije: 1 x premaz z ibitolom ter dobava in varjenje bitumenskega traku IZOTEKT V4.</t>
  </si>
  <si>
    <t>nadzemnega 80-1000 lomljiv</t>
  </si>
  <si>
    <t>nadzemnega 80-750 lomljiv</t>
  </si>
  <si>
    <t>podzemnega 80-750</t>
  </si>
  <si>
    <t>podzemnega 80-1000</t>
  </si>
  <si>
    <t>21.74</t>
  </si>
  <si>
    <t>SKUPNA REKAPITULACIJA</t>
  </si>
  <si>
    <t>A. Vodovodni sistem Tuji Grm</t>
  </si>
  <si>
    <t>B. Vodovodni sistem Brezje pri Lipoglavu</t>
  </si>
  <si>
    <t>C. Vodovodni sistem Podlipoglav</t>
  </si>
  <si>
    <t>D. Vodovodni sistem Šentpavel</t>
  </si>
  <si>
    <t>E. Vodovodni sistem Sadinja vas</t>
  </si>
  <si>
    <t>F. Vodovodni sistem Podmolnik</t>
  </si>
  <si>
    <t>G. Vodovodni sistem Sostro barake</t>
  </si>
  <si>
    <t>H. Vodovodni sistem Češnjica - Zagradišče</t>
  </si>
  <si>
    <t>I. Vodovodni sistem Bajdovna</t>
  </si>
  <si>
    <t>J. Vodovodni sistem Besnica šola, Besnica vas</t>
  </si>
  <si>
    <t>K. Vodovodni sistem Zgornja Besnica</t>
  </si>
  <si>
    <t>L. Vodovodni sistem Žagarski vrh</t>
  </si>
  <si>
    <t>N. Vodovodni sistem Vnajnarje</t>
  </si>
  <si>
    <t>O. Vodovodni sistem Dolgo Brdo</t>
  </si>
  <si>
    <t>R. DEŽURSTVO</t>
  </si>
  <si>
    <t>VII. st. str. izobr.</t>
  </si>
  <si>
    <t>VI. st. str. izobr.</t>
  </si>
  <si>
    <t>V. st. str. izobr.</t>
  </si>
  <si>
    <t>geodet VI. ali VII. st. str. izobr.</t>
  </si>
  <si>
    <t>KV strojni tehnik</t>
  </si>
  <si>
    <t>MPK delavec</t>
  </si>
  <si>
    <t>SISTEM BESNICA ŠOLA, BESNICA VAS (za obdobje 1 leta)</t>
  </si>
  <si>
    <t>M. Vodovodni sistem Javor vas in Javor vrh</t>
  </si>
  <si>
    <t>SISTEM BAJDOVNA (za obdobje 1 leta)</t>
  </si>
  <si>
    <t>SISTEM JAVOR VAS IN JAVOR VRH (za obdobje 1 leta)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</si>
</sst>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43" fontId="1" fillId="3" borderId="1" xfId="0" applyNumberFormat="1" applyFont="1" applyFill="1" applyBorder="1" applyAlignment="1">
      <alignment horizontal="center" vertical="center"/>
    </xf>
    <xf numFmtId="43" fontId="1" fillId="0" borderId="0" xfId="0" applyNumberFormat="1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0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1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164" fontId="2" fillId="3" borderId="4" xfId="0" applyNumberFormat="1" applyFont="1" applyFill="1" applyBorder="1"/>
    <xf numFmtId="0" fontId="2" fillId="3" borderId="0" xfId="0" applyFont="1" applyFill="1" applyBorder="1" applyAlignment="1"/>
    <xf numFmtId="0" fontId="2" fillId="3" borderId="0" xfId="0" applyFont="1" applyFill="1" applyBorder="1" applyAlignment="1">
      <alignment horizontal="center" vertical="center" wrapText="1"/>
    </xf>
    <xf numFmtId="164" fontId="1" fillId="3" borderId="0" xfId="0" applyNumberFormat="1" applyFont="1" applyFill="1" applyBorder="1"/>
    <xf numFmtId="0" fontId="1" fillId="3" borderId="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 wrapText="1"/>
    </xf>
    <xf numFmtId="164" fontId="1" fillId="3" borderId="3" xfId="0" applyNumberFormat="1" applyFont="1" applyFill="1" applyBorder="1"/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right" vertical="top" wrapText="1"/>
    </xf>
    <xf numFmtId="0" fontId="1" fillId="3" borderId="0" xfId="0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right" vertical="center"/>
    </xf>
    <xf numFmtId="164" fontId="1" fillId="3" borderId="0" xfId="0" applyNumberFormat="1" applyFont="1" applyFill="1" applyBorder="1" applyAlignment="1">
      <alignment horizontal="right" vertical="center"/>
    </xf>
    <xf numFmtId="164" fontId="1" fillId="3" borderId="3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/>
    <xf numFmtId="0" fontId="3" fillId="3" borderId="0" xfId="0" applyFont="1" applyFill="1" applyBorder="1"/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/>
    <xf numFmtId="0" fontId="4" fillId="3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 wrapText="1"/>
    </xf>
    <xf numFmtId="43" fontId="1" fillId="0" borderId="3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43" fontId="1" fillId="5" borderId="0" xfId="0" applyNumberFormat="1" applyFont="1" applyFill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43" fontId="2" fillId="5" borderId="2" xfId="0" applyNumberFormat="1" applyFont="1" applyFill="1" applyBorder="1" applyAlignment="1">
      <alignment horizontal="center" vertical="center" wrapText="1"/>
    </xf>
    <xf numFmtId="0" fontId="6" fillId="0" borderId="0" xfId="0" applyFont="1"/>
    <xf numFmtId="44" fontId="6" fillId="0" borderId="0" xfId="0" applyNumberFormat="1" applyFont="1"/>
    <xf numFmtId="0" fontId="6" fillId="0" borderId="0" xfId="0" applyFont="1" applyBorder="1"/>
    <xf numFmtId="44" fontId="6" fillId="0" borderId="0" xfId="0" applyNumberFormat="1" applyFont="1" applyBorder="1"/>
    <xf numFmtId="0" fontId="1" fillId="6" borderId="0" xfId="0" applyFont="1" applyFill="1" applyBorder="1" applyAlignment="1">
      <alignment horizontal="left" vertical="center"/>
    </xf>
    <xf numFmtId="0" fontId="1" fillId="6" borderId="0" xfId="0" applyFont="1" applyFill="1" applyBorder="1"/>
    <xf numFmtId="0" fontId="2" fillId="6" borderId="0" xfId="0" applyFont="1" applyFill="1" applyBorder="1" applyAlignment="1">
      <alignment horizontal="left" vertical="center"/>
    </xf>
    <xf numFmtId="0" fontId="0" fillId="0" borderId="0" xfId="0" applyFill="1"/>
    <xf numFmtId="0" fontId="7" fillId="0" borderId="0" xfId="0" applyFont="1" applyBorder="1"/>
    <xf numFmtId="44" fontId="7" fillId="0" borderId="0" xfId="0" applyNumberFormat="1" applyFont="1" applyBorder="1"/>
    <xf numFmtId="0" fontId="8" fillId="0" borderId="0" xfId="0" applyFont="1" applyAlignment="1">
      <alignment wrapText="1"/>
    </xf>
    <xf numFmtId="0" fontId="10" fillId="5" borderId="0" xfId="0" applyFont="1" applyFill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/>
    <xf numFmtId="164" fontId="12" fillId="0" borderId="0" xfId="0" applyNumberFormat="1" applyFont="1"/>
    <xf numFmtId="164" fontId="1" fillId="5" borderId="0" xfId="0" applyNumberFormat="1" applyFont="1" applyFill="1" applyAlignment="1">
      <alignment vertical="center"/>
    </xf>
    <xf numFmtId="164" fontId="2" fillId="5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vertical="center" wrapText="1"/>
    </xf>
    <xf numFmtId="164" fontId="1" fillId="0" borderId="0" xfId="0" applyNumberFormat="1" applyFont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43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/>
    <xf numFmtId="164" fontId="1" fillId="5" borderId="0" xfId="0" applyNumberFormat="1" applyFont="1" applyFill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3" xfId="0" applyNumberFormat="1" applyFont="1" applyFill="1" applyBorder="1" applyAlignment="1">
      <alignment horizontal="right" vertical="center"/>
    </xf>
    <xf numFmtId="49" fontId="1" fillId="3" borderId="0" xfId="0" applyNumberFormat="1" applyFont="1" applyFill="1" applyBorder="1" applyAlignment="1">
      <alignment horizontal="left" vertical="center"/>
    </xf>
    <xf numFmtId="49" fontId="1" fillId="3" borderId="3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horizontal="left" wrapText="1"/>
    </xf>
    <xf numFmtId="49" fontId="1" fillId="3" borderId="5" xfId="0" applyNumberFormat="1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/>
    </xf>
    <xf numFmtId="0" fontId="1" fillId="3" borderId="12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2" fillId="0" borderId="5" xfId="0" applyFont="1" applyFill="1" applyBorder="1"/>
    <xf numFmtId="164" fontId="12" fillId="0" borderId="5" xfId="0" applyNumberFormat="1" applyFont="1" applyFill="1" applyBorder="1"/>
    <xf numFmtId="0" fontId="12" fillId="0" borderId="0" xfId="0" applyFont="1" applyFill="1" applyBorder="1"/>
    <xf numFmtId="164" fontId="12" fillId="0" borderId="0" xfId="0" applyNumberFormat="1" applyFont="1" applyFill="1" applyBorder="1"/>
    <xf numFmtId="164" fontId="1" fillId="3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horizontal="center" vertical="center"/>
    </xf>
    <xf numFmtId="0" fontId="13" fillId="0" borderId="0" xfId="0" applyFont="1"/>
    <xf numFmtId="164" fontId="2" fillId="3" borderId="2" xfId="0" applyNumberFormat="1" applyFont="1" applyFill="1" applyBorder="1" applyAlignment="1">
      <alignment horizontal="center" wrapText="1"/>
    </xf>
    <xf numFmtId="164" fontId="1" fillId="3" borderId="0" xfId="0" applyNumberFormat="1" applyFont="1" applyFill="1" applyBorder="1" applyAlignment="1"/>
    <xf numFmtId="164" fontId="4" fillId="3" borderId="5" xfId="0" applyNumberFormat="1" applyFont="1" applyFill="1" applyBorder="1" applyAlignment="1">
      <alignment horizontal="right" vertical="center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0" xfId="0" applyNumberFormat="1" applyFont="1" applyFill="1" applyBorder="1" applyAlignment="1">
      <alignment horizontal="right" vertical="center" wrapText="1"/>
    </xf>
    <xf numFmtId="164" fontId="1" fillId="3" borderId="0" xfId="0" applyNumberFormat="1" applyFont="1" applyFill="1" applyBorder="1" applyAlignment="1">
      <alignment horizontal="right"/>
    </xf>
    <xf numFmtId="164" fontId="1" fillId="3" borderId="3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3" borderId="0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/>
    </xf>
    <xf numFmtId="164" fontId="3" fillId="3" borderId="0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0" xfId="0" applyNumberFormat="1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3" borderId="0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8" fontId="1" fillId="0" borderId="3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43" fontId="1" fillId="5" borderId="0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0" fontId="10" fillId="5" borderId="16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center" vertical="center"/>
    </xf>
    <xf numFmtId="43" fontId="1" fillId="5" borderId="17" xfId="0" applyNumberFormat="1" applyFont="1" applyFill="1" applyBorder="1" applyAlignment="1">
      <alignment horizontal="center" vertical="center"/>
    </xf>
    <xf numFmtId="164" fontId="1" fillId="5" borderId="17" xfId="0" applyNumberFormat="1" applyFont="1" applyFill="1" applyBorder="1" applyAlignment="1">
      <alignment horizontal="center" vertical="center"/>
    </xf>
    <xf numFmtId="164" fontId="1" fillId="5" borderId="18" xfId="0" applyNumberFormat="1" applyFont="1" applyFill="1" applyBorder="1" applyAlignment="1">
      <alignment vertical="center"/>
    </xf>
    <xf numFmtId="0" fontId="2" fillId="5" borderId="19" xfId="0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center" vertical="center" wrapText="1"/>
    </xf>
    <xf numFmtId="43" fontId="2" fillId="5" borderId="20" xfId="0" applyNumberFormat="1" applyFont="1" applyFill="1" applyBorder="1" applyAlignment="1">
      <alignment horizontal="center" vertical="center" wrapText="1"/>
    </xf>
    <xf numFmtId="164" fontId="2" fillId="5" borderId="20" xfId="0" applyNumberFormat="1" applyFont="1" applyFill="1" applyBorder="1" applyAlignment="1">
      <alignment horizontal="center" vertical="center" wrapText="1"/>
    </xf>
    <xf numFmtId="164" fontId="2" fillId="5" borderId="2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43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/>
    <xf numFmtId="164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 wrapText="1"/>
    </xf>
    <xf numFmtId="43" fontId="2" fillId="5" borderId="14" xfId="0" applyNumberFormat="1" applyFont="1" applyFill="1" applyBorder="1" applyAlignment="1">
      <alignment horizontal="center" vertical="center" wrapText="1"/>
    </xf>
    <xf numFmtId="164" fontId="2" fillId="5" borderId="14" xfId="0" applyNumberFormat="1" applyFont="1" applyFill="1" applyBorder="1" applyAlignment="1">
      <alignment horizontal="center" vertical="center" wrapText="1"/>
    </xf>
    <xf numFmtId="164" fontId="2" fillId="5" borderId="1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 vertical="center"/>
    </xf>
    <xf numFmtId="0" fontId="1" fillId="5" borderId="22" xfId="0" applyFont="1" applyFill="1" applyBorder="1"/>
    <xf numFmtId="164" fontId="1" fillId="5" borderId="23" xfId="0" applyNumberFormat="1" applyFont="1" applyFill="1" applyBorder="1"/>
    <xf numFmtId="49" fontId="2" fillId="3" borderId="13" xfId="0" applyNumberFormat="1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right"/>
    </xf>
    <xf numFmtId="49" fontId="2" fillId="4" borderId="13" xfId="0" applyNumberFormat="1" applyFont="1" applyFill="1" applyBorder="1" applyAlignment="1">
      <alignment vertical="center"/>
    </xf>
    <xf numFmtId="0" fontId="1" fillId="4" borderId="24" xfId="0" applyFont="1" applyFill="1" applyBorder="1"/>
    <xf numFmtId="0" fontId="1" fillId="4" borderId="14" xfId="0" applyFont="1" applyFill="1" applyBorder="1"/>
    <xf numFmtId="164" fontId="1" fillId="4" borderId="14" xfId="0" applyNumberFormat="1" applyFont="1" applyFill="1" applyBorder="1" applyAlignment="1">
      <alignment horizontal="center"/>
    </xf>
    <xf numFmtId="164" fontId="1" fillId="4" borderId="15" xfId="0" applyNumberFormat="1" applyFont="1" applyFill="1" applyBorder="1"/>
    <xf numFmtId="49" fontId="2" fillId="2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/>
    <xf numFmtId="0" fontId="1" fillId="3" borderId="14" xfId="0" applyFont="1" applyFill="1" applyBorder="1"/>
    <xf numFmtId="164" fontId="2" fillId="3" borderId="15" xfId="0" applyNumberFormat="1" applyFont="1" applyFill="1" applyBorder="1" applyAlignment="1"/>
    <xf numFmtId="0" fontId="1" fillId="3" borderId="24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164" fontId="1" fillId="3" borderId="14" xfId="0" applyNumberFormat="1" applyFont="1" applyFill="1" applyBorder="1" applyAlignment="1">
      <alignment horizontal="center" vertical="center"/>
    </xf>
    <xf numFmtId="164" fontId="1" fillId="3" borderId="15" xfId="0" applyNumberFormat="1" applyFont="1" applyFill="1" applyBorder="1"/>
    <xf numFmtId="49" fontId="1" fillId="3" borderId="13" xfId="0" applyNumberFormat="1" applyFont="1" applyFill="1" applyBorder="1" applyAlignment="1">
      <alignment horizontal="left" vertical="center"/>
    </xf>
    <xf numFmtId="0" fontId="1" fillId="3" borderId="24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/>
    <xf numFmtId="49" fontId="2" fillId="3" borderId="13" xfId="0" applyNumberFormat="1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2" fillId="3" borderId="15" xfId="0" applyNumberFormat="1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left" vertical="center"/>
    </xf>
    <xf numFmtId="164" fontId="1" fillId="2" borderId="15" xfId="0" applyNumberFormat="1" applyFont="1" applyFill="1" applyBorder="1" applyAlignment="1">
      <alignment horizontal="right"/>
    </xf>
    <xf numFmtId="49" fontId="2" fillId="3" borderId="13" xfId="0" applyNumberFormat="1" applyFont="1" applyFill="1" applyBorder="1" applyAlignment="1">
      <alignment vertical="center"/>
    </xf>
    <xf numFmtId="0" fontId="2" fillId="3" borderId="24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left" vertical="center"/>
    </xf>
    <xf numFmtId="0" fontId="9" fillId="0" borderId="16" xfId="0" applyFont="1" applyBorder="1"/>
    <xf numFmtId="164" fontId="9" fillId="0" borderId="18" xfId="0" applyNumberFormat="1" applyFont="1" applyBorder="1"/>
    <xf numFmtId="0" fontId="12" fillId="0" borderId="22" xfId="0" applyFont="1" applyBorder="1"/>
    <xf numFmtId="164" fontId="12" fillId="0" borderId="23" xfId="0" applyNumberFormat="1" applyFont="1" applyBorder="1"/>
    <xf numFmtId="0" fontId="10" fillId="0" borderId="13" xfId="0" applyFont="1" applyBorder="1"/>
    <xf numFmtId="164" fontId="10" fillId="0" borderId="15" xfId="0" applyNumberFormat="1" applyFont="1" applyBorder="1"/>
    <xf numFmtId="0" fontId="11" fillId="6" borderId="13" xfId="0" applyFont="1" applyFill="1" applyBorder="1" applyAlignment="1">
      <alignment horizontal="left" wrapText="1"/>
    </xf>
    <xf numFmtId="0" fontId="11" fillId="6" borderId="14" xfId="0" applyFont="1" applyFill="1" applyBorder="1" applyAlignment="1">
      <alignment horizontal="left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0"/>
  <sheetViews>
    <sheetView view="pageBreakPreview" zoomScaleNormal="100" zoomScaleSheetLayoutView="100" workbookViewId="0">
      <selection activeCell="F10" sqref="F10"/>
    </sheetView>
  </sheetViews>
  <sheetFormatPr defaultColWidth="9.140625" defaultRowHeight="12.75" x14ac:dyDescent="0.2"/>
  <cols>
    <col min="1" max="1" width="37" style="7" customWidth="1"/>
    <col min="2" max="2" width="23.140625" style="8" customWidth="1"/>
    <col min="3" max="3" width="9.140625" style="10"/>
    <col min="4" max="4" width="21.5703125" style="111" customWidth="1"/>
    <col min="5" max="5" width="15.85546875" style="10" customWidth="1"/>
    <col min="6" max="6" width="27.85546875" style="102" customWidth="1"/>
    <col min="7" max="7" width="13" style="7" customWidth="1"/>
    <col min="8" max="16384" width="9.140625" style="7"/>
  </cols>
  <sheetData>
    <row r="1" spans="1:6" ht="15.75" x14ac:dyDescent="0.2">
      <c r="A1" s="174" t="s">
        <v>472</v>
      </c>
      <c r="B1" s="175"/>
      <c r="C1" s="176"/>
      <c r="D1" s="177"/>
      <c r="E1" s="176"/>
      <c r="F1" s="178"/>
    </row>
    <row r="2" spans="1:6" ht="51.75" thickBot="1" x14ac:dyDescent="0.25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38.25" x14ac:dyDescent="0.2">
      <c r="A3" s="71" t="s">
        <v>248</v>
      </c>
      <c r="B3" s="72" t="s">
        <v>9</v>
      </c>
      <c r="C3" s="73">
        <v>3</v>
      </c>
      <c r="D3" s="169">
        <v>0</v>
      </c>
      <c r="E3" s="74">
        <f>C3*2</f>
        <v>6</v>
      </c>
      <c r="F3" s="168">
        <f>E3*D3</f>
        <v>0</v>
      </c>
    </row>
    <row r="4" spans="1:6" ht="51" x14ac:dyDescent="0.2">
      <c r="A4" s="71" t="s">
        <v>249</v>
      </c>
      <c r="B4" s="72" t="s">
        <v>9</v>
      </c>
      <c r="C4" s="73">
        <v>3</v>
      </c>
      <c r="D4" s="109">
        <v>0</v>
      </c>
      <c r="E4" s="74">
        <f>C4*2</f>
        <v>6</v>
      </c>
      <c r="F4" s="168">
        <f t="shared" ref="F4:F9" si="0">E4*D4</f>
        <v>0</v>
      </c>
    </row>
    <row r="5" spans="1:6" ht="38.25" x14ac:dyDescent="0.2">
      <c r="A5" s="71" t="s">
        <v>246</v>
      </c>
      <c r="B5" s="72" t="s">
        <v>9</v>
      </c>
      <c r="C5" s="73">
        <v>1</v>
      </c>
      <c r="D5" s="109">
        <v>0</v>
      </c>
      <c r="E5" s="74">
        <f>C5*2</f>
        <v>2</v>
      </c>
      <c r="F5" s="168">
        <f t="shared" si="0"/>
        <v>0</v>
      </c>
    </row>
    <row r="6" spans="1:6" ht="25.5" x14ac:dyDescent="0.2">
      <c r="A6" s="71" t="s">
        <v>268</v>
      </c>
      <c r="B6" s="72" t="s">
        <v>269</v>
      </c>
      <c r="C6" s="73">
        <v>1</v>
      </c>
      <c r="D6" s="109">
        <v>0</v>
      </c>
      <c r="E6" s="74">
        <v>1</v>
      </c>
      <c r="F6" s="168">
        <f t="shared" si="0"/>
        <v>0</v>
      </c>
    </row>
    <row r="7" spans="1:6" x14ac:dyDescent="0.2">
      <c r="A7" s="71" t="s">
        <v>13</v>
      </c>
      <c r="B7" s="72" t="s">
        <v>9</v>
      </c>
      <c r="C7" s="73">
        <v>14</v>
      </c>
      <c r="D7" s="109">
        <v>0</v>
      </c>
      <c r="E7" s="74">
        <f>C7*2</f>
        <v>28</v>
      </c>
      <c r="F7" s="168">
        <f t="shared" si="0"/>
        <v>0</v>
      </c>
    </row>
    <row r="8" spans="1:6" x14ac:dyDescent="0.2">
      <c r="A8" s="71" t="s">
        <v>245</v>
      </c>
      <c r="B8" s="72" t="s">
        <v>446</v>
      </c>
      <c r="C8" s="73">
        <v>1</v>
      </c>
      <c r="D8" s="109">
        <v>0</v>
      </c>
      <c r="E8" s="74">
        <f>12*C8</f>
        <v>12</v>
      </c>
      <c r="F8" s="168">
        <f t="shared" si="0"/>
        <v>0</v>
      </c>
    </row>
    <row r="9" spans="1:6" ht="39" thickBot="1" x14ac:dyDescent="0.25">
      <c r="A9" s="71" t="s">
        <v>454</v>
      </c>
      <c r="B9" s="72" t="s">
        <v>253</v>
      </c>
      <c r="C9" s="73">
        <v>1</v>
      </c>
      <c r="D9" s="109">
        <v>0</v>
      </c>
      <c r="E9" s="74">
        <v>12</v>
      </c>
      <c r="F9" s="168">
        <f t="shared" si="0"/>
        <v>0</v>
      </c>
    </row>
    <row r="10" spans="1:6" ht="13.5" thickBot="1" x14ac:dyDescent="0.25">
      <c r="A10" s="192" t="s">
        <v>293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13"/>
  <sheetViews>
    <sheetView view="pageBreakPreview" zoomScaleNormal="100" zoomScaleSheetLayoutView="100" workbookViewId="0">
      <selection activeCell="H28" sqref="H28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12" ht="15.75" x14ac:dyDescent="0.25">
      <c r="A1" s="174" t="s">
        <v>481</v>
      </c>
      <c r="B1" s="175"/>
      <c r="C1" s="176"/>
      <c r="D1" s="177"/>
      <c r="E1" s="176"/>
      <c r="F1" s="178"/>
    </row>
    <row r="2" spans="1:12" x14ac:dyDescent="0.25">
      <c r="A2" s="207"/>
      <c r="B2" s="171"/>
      <c r="C2" s="172"/>
      <c r="D2" s="173"/>
      <c r="E2" s="172"/>
      <c r="F2" s="208"/>
    </row>
    <row r="3" spans="1:12" ht="51.75" thickBot="1" x14ac:dyDescent="0.3">
      <c r="A3" s="179" t="s">
        <v>2</v>
      </c>
      <c r="B3" s="180" t="s">
        <v>3</v>
      </c>
      <c r="C3" s="181" t="s">
        <v>4</v>
      </c>
      <c r="D3" s="182" t="s">
        <v>5</v>
      </c>
      <c r="E3" s="181" t="s">
        <v>6</v>
      </c>
      <c r="F3" s="183" t="s">
        <v>267</v>
      </c>
    </row>
    <row r="4" spans="1:12" ht="51" x14ac:dyDescent="0.25">
      <c r="A4" s="184" t="s">
        <v>456</v>
      </c>
      <c r="B4" s="185" t="s">
        <v>253</v>
      </c>
      <c r="C4" s="186">
        <v>4</v>
      </c>
      <c r="D4" s="197">
        <v>0</v>
      </c>
      <c r="E4" s="187">
        <v>48</v>
      </c>
      <c r="F4" s="206">
        <f>E4*D4</f>
        <v>0</v>
      </c>
    </row>
    <row r="5" spans="1:12" ht="38.25" x14ac:dyDescent="0.25">
      <c r="A5" s="75" t="s">
        <v>10</v>
      </c>
      <c r="B5" s="76" t="s">
        <v>11</v>
      </c>
      <c r="C5" s="77">
        <v>4</v>
      </c>
      <c r="D5" s="110">
        <v>0</v>
      </c>
      <c r="E5" s="78">
        <v>20</v>
      </c>
      <c r="F5" s="206">
        <f t="shared" ref="F5:F12" si="0">E5*D5</f>
        <v>0</v>
      </c>
    </row>
    <row r="6" spans="1:12" ht="51" x14ac:dyDescent="0.25">
      <c r="A6" s="75" t="s">
        <v>12</v>
      </c>
      <c r="B6" s="76" t="s">
        <v>9</v>
      </c>
      <c r="C6" s="77">
        <v>2</v>
      </c>
      <c r="D6" s="108">
        <v>0</v>
      </c>
      <c r="E6" s="78">
        <f>2*C6</f>
        <v>4</v>
      </c>
      <c r="F6" s="206">
        <f t="shared" si="0"/>
        <v>0</v>
      </c>
    </row>
    <row r="7" spans="1:12" ht="38.25" x14ac:dyDescent="0.25">
      <c r="A7" s="75" t="s">
        <v>246</v>
      </c>
      <c r="B7" s="76" t="s">
        <v>250</v>
      </c>
      <c r="C7" s="77">
        <v>2</v>
      </c>
      <c r="D7" s="108">
        <v>0</v>
      </c>
      <c r="E7" s="78">
        <f>4*C7</f>
        <v>8</v>
      </c>
      <c r="F7" s="206">
        <f t="shared" si="0"/>
        <v>0</v>
      </c>
    </row>
    <row r="8" spans="1:12" ht="25.5" x14ac:dyDescent="0.25">
      <c r="A8" s="75" t="s">
        <v>268</v>
      </c>
      <c r="B8" s="76" t="s">
        <v>269</v>
      </c>
      <c r="C8" s="77">
        <v>1</v>
      </c>
      <c r="D8" s="108">
        <v>0</v>
      </c>
      <c r="E8" s="78">
        <v>1</v>
      </c>
      <c r="F8" s="206">
        <f t="shared" si="0"/>
        <v>0</v>
      </c>
    </row>
    <row r="9" spans="1:12" s="70" customFormat="1" ht="25.5" x14ac:dyDescent="0.2">
      <c r="A9" s="75" t="s">
        <v>458</v>
      </c>
      <c r="B9" s="76" t="s">
        <v>448</v>
      </c>
      <c r="C9" s="77">
        <v>1</v>
      </c>
      <c r="D9" s="170">
        <v>0</v>
      </c>
      <c r="E9" s="78">
        <v>3</v>
      </c>
      <c r="F9" s="206">
        <f t="shared" si="0"/>
        <v>0</v>
      </c>
      <c r="G9" s="166"/>
      <c r="H9" s="166"/>
      <c r="I9" s="166"/>
      <c r="J9" s="109"/>
      <c r="K9" s="167"/>
      <c r="L9" s="168"/>
    </row>
    <row r="10" spans="1:12" ht="38.25" x14ac:dyDescent="0.25">
      <c r="A10" s="71" t="s">
        <v>459</v>
      </c>
      <c r="B10" s="72" t="s">
        <v>460</v>
      </c>
      <c r="C10" s="73">
        <v>1</v>
      </c>
      <c r="D10" s="109">
        <v>0</v>
      </c>
      <c r="E10" s="74">
        <v>1</v>
      </c>
      <c r="F10" s="206">
        <f t="shared" si="0"/>
        <v>0</v>
      </c>
    </row>
    <row r="11" spans="1:12" ht="25.5" x14ac:dyDescent="0.25">
      <c r="A11" s="140" t="s">
        <v>270</v>
      </c>
      <c r="B11" s="141" t="s">
        <v>253</v>
      </c>
      <c r="C11" s="142">
        <v>1</v>
      </c>
      <c r="D11" s="143">
        <v>0</v>
      </c>
      <c r="E11" s="78">
        <f>12*C11</f>
        <v>12</v>
      </c>
      <c r="F11" s="206">
        <f t="shared" si="0"/>
        <v>0</v>
      </c>
    </row>
    <row r="12" spans="1:12" ht="39" thickBot="1" x14ac:dyDescent="0.3">
      <c r="A12" s="188" t="s">
        <v>454</v>
      </c>
      <c r="B12" s="189" t="s">
        <v>253</v>
      </c>
      <c r="C12" s="190">
        <v>1</v>
      </c>
      <c r="D12" s="199">
        <v>0</v>
      </c>
      <c r="E12" s="191">
        <v>12</v>
      </c>
      <c r="F12" s="206">
        <f t="shared" si="0"/>
        <v>0</v>
      </c>
    </row>
    <row r="13" spans="1:12" ht="15.75" thickBot="1" x14ac:dyDescent="0.3">
      <c r="A13" s="192" t="s">
        <v>301</v>
      </c>
      <c r="B13" s="193"/>
      <c r="C13" s="194"/>
      <c r="D13" s="195"/>
      <c r="E13" s="194"/>
      <c r="F13" s="196">
        <f>SUM(F4:F12)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2"/>
  <sheetViews>
    <sheetView view="pageBreakPreview" zoomScaleNormal="100" zoomScaleSheetLayoutView="100" workbookViewId="0">
      <selection activeCell="A8" sqref="A8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174" t="s">
        <v>482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2</v>
      </c>
      <c r="D3" s="197">
        <v>0</v>
      </c>
      <c r="E3" s="187">
        <v>24</v>
      </c>
      <c r="F3" s="206">
        <f>E3*D3</f>
        <v>0</v>
      </c>
    </row>
    <row r="4" spans="1:6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v>52</v>
      </c>
      <c r="F4" s="206">
        <f t="shared" ref="F4:F11" si="0">E4*D4</f>
        <v>0</v>
      </c>
    </row>
    <row r="5" spans="1:6" ht="25.5" x14ac:dyDescent="0.25">
      <c r="A5" s="75" t="s">
        <v>8</v>
      </c>
      <c r="B5" s="76" t="s">
        <v>252</v>
      </c>
      <c r="C5" s="77">
        <v>1</v>
      </c>
      <c r="D5" s="108">
        <v>0</v>
      </c>
      <c r="E5" s="78">
        <v>1</v>
      </c>
      <c r="F5" s="206">
        <f t="shared" si="0"/>
        <v>0</v>
      </c>
    </row>
    <row r="6" spans="1:6" ht="38.25" x14ac:dyDescent="0.25">
      <c r="A6" s="75" t="s">
        <v>10</v>
      </c>
      <c r="B6" s="76" t="s">
        <v>11</v>
      </c>
      <c r="C6" s="77">
        <v>2</v>
      </c>
      <c r="D6" s="110">
        <v>0</v>
      </c>
      <c r="E6" s="78">
        <f>C6*5</f>
        <v>10</v>
      </c>
      <c r="F6" s="206">
        <f t="shared" si="0"/>
        <v>0</v>
      </c>
    </row>
    <row r="7" spans="1:6" ht="38.25" x14ac:dyDescent="0.25">
      <c r="A7" s="75" t="s">
        <v>246</v>
      </c>
      <c r="B7" s="76" t="s">
        <v>250</v>
      </c>
      <c r="C7" s="77">
        <v>1</v>
      </c>
      <c r="D7" s="108">
        <v>0</v>
      </c>
      <c r="E7" s="78">
        <f>4*C7</f>
        <v>4</v>
      </c>
      <c r="F7" s="206">
        <f t="shared" si="0"/>
        <v>0</v>
      </c>
    </row>
    <row r="8" spans="1:6" ht="25.5" x14ac:dyDescent="0.25">
      <c r="A8" s="75" t="s">
        <v>268</v>
      </c>
      <c r="B8" s="76" t="s">
        <v>269</v>
      </c>
      <c r="C8" s="77">
        <v>1</v>
      </c>
      <c r="D8" s="108">
        <v>0</v>
      </c>
      <c r="E8" s="78">
        <v>1</v>
      </c>
      <c r="F8" s="206">
        <f t="shared" si="0"/>
        <v>0</v>
      </c>
    </row>
    <row r="9" spans="1:6" ht="25.5" x14ac:dyDescent="0.25">
      <c r="A9" s="140" t="s">
        <v>270</v>
      </c>
      <c r="B9" s="141" t="s">
        <v>253</v>
      </c>
      <c r="C9" s="142">
        <v>1</v>
      </c>
      <c r="D9" s="143">
        <v>0</v>
      </c>
      <c r="E9" s="78">
        <f>12*C9</f>
        <v>12</v>
      </c>
      <c r="F9" s="206">
        <f t="shared" si="0"/>
        <v>0</v>
      </c>
    </row>
    <row r="10" spans="1:6" ht="38.25" x14ac:dyDescent="0.25">
      <c r="A10" s="75" t="s">
        <v>454</v>
      </c>
      <c r="B10" s="76" t="s">
        <v>253</v>
      </c>
      <c r="C10" s="77">
        <v>1</v>
      </c>
      <c r="D10" s="108">
        <v>0</v>
      </c>
      <c r="E10" s="78">
        <f>C10*12</f>
        <v>12</v>
      </c>
      <c r="F10" s="206">
        <f t="shared" si="0"/>
        <v>0</v>
      </c>
    </row>
    <row r="11" spans="1:6" ht="26.25" thickBot="1" x14ac:dyDescent="0.3">
      <c r="A11" s="188" t="s">
        <v>455</v>
      </c>
      <c r="B11" s="189" t="s">
        <v>252</v>
      </c>
      <c r="C11" s="190">
        <v>1</v>
      </c>
      <c r="D11" s="199">
        <v>0</v>
      </c>
      <c r="E11" s="191">
        <v>1</v>
      </c>
      <c r="F11" s="206">
        <f t="shared" si="0"/>
        <v>0</v>
      </c>
    </row>
    <row r="12" spans="1:6" ht="15.75" thickBot="1" x14ac:dyDescent="0.3">
      <c r="A12" s="192" t="s">
        <v>302</v>
      </c>
      <c r="B12" s="193"/>
      <c r="C12" s="194"/>
      <c r="D12" s="195"/>
      <c r="E12" s="194"/>
      <c r="F12" s="196">
        <f>SUM(F3:F11)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F10"/>
  <sheetViews>
    <sheetView view="pageBreakPreview" zoomScaleNormal="100" zoomScaleSheetLayoutView="100" workbookViewId="0">
      <selection activeCell="G33" sqref="G33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174" t="s">
        <v>483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3</v>
      </c>
      <c r="D3" s="197">
        <v>0</v>
      </c>
      <c r="E3" s="187">
        <v>36</v>
      </c>
      <c r="F3" s="206">
        <f>E3*D3</f>
        <v>0</v>
      </c>
    </row>
    <row r="4" spans="1:6" ht="25.5" x14ac:dyDescent="0.25">
      <c r="A4" s="75" t="s">
        <v>7</v>
      </c>
      <c r="B4" s="76" t="s">
        <v>251</v>
      </c>
      <c r="C4" s="77">
        <v>2</v>
      </c>
      <c r="D4" s="108">
        <v>0</v>
      </c>
      <c r="E4" s="78">
        <f>52*C4</f>
        <v>104</v>
      </c>
      <c r="F4" s="206">
        <f t="shared" ref="F4:F9" si="0">E4*D4</f>
        <v>0</v>
      </c>
    </row>
    <row r="5" spans="1:6" ht="38.25" x14ac:dyDescent="0.25">
      <c r="A5" s="75" t="s">
        <v>10</v>
      </c>
      <c r="B5" s="76" t="s">
        <v>11</v>
      </c>
      <c r="C5" s="77">
        <v>3</v>
      </c>
      <c r="D5" s="110">
        <v>0</v>
      </c>
      <c r="E5" s="78">
        <f>C5*5</f>
        <v>15</v>
      </c>
      <c r="F5" s="206">
        <f t="shared" si="0"/>
        <v>0</v>
      </c>
    </row>
    <row r="6" spans="1:6" ht="25.5" x14ac:dyDescent="0.25">
      <c r="A6" s="75" t="s">
        <v>268</v>
      </c>
      <c r="B6" s="76" t="s">
        <v>269</v>
      </c>
      <c r="C6" s="77">
        <v>1</v>
      </c>
      <c r="D6" s="108">
        <v>0</v>
      </c>
      <c r="E6" s="78">
        <v>1</v>
      </c>
      <c r="F6" s="206">
        <f t="shared" si="0"/>
        <v>0</v>
      </c>
    </row>
    <row r="7" spans="1:6" ht="25.5" x14ac:dyDescent="0.25">
      <c r="A7" s="140" t="s">
        <v>270</v>
      </c>
      <c r="B7" s="141" t="s">
        <v>253</v>
      </c>
      <c r="C7" s="142">
        <v>1</v>
      </c>
      <c r="D7" s="143">
        <v>0</v>
      </c>
      <c r="E7" s="78">
        <f>12*C7</f>
        <v>12</v>
      </c>
      <c r="F7" s="206">
        <f t="shared" si="0"/>
        <v>0</v>
      </c>
    </row>
    <row r="8" spans="1:6" x14ac:dyDescent="0.25">
      <c r="A8" s="75" t="s">
        <v>14</v>
      </c>
      <c r="B8" s="76" t="s">
        <v>247</v>
      </c>
      <c r="C8" s="77">
        <v>1</v>
      </c>
      <c r="D8" s="108">
        <v>0</v>
      </c>
      <c r="E8" s="78">
        <v>1</v>
      </c>
      <c r="F8" s="206">
        <f t="shared" si="0"/>
        <v>0</v>
      </c>
    </row>
    <row r="9" spans="1:6" ht="39" thickBot="1" x14ac:dyDescent="0.3">
      <c r="A9" s="188" t="s">
        <v>454</v>
      </c>
      <c r="B9" s="189" t="s">
        <v>253</v>
      </c>
      <c r="C9" s="190">
        <v>1</v>
      </c>
      <c r="D9" s="199">
        <v>0</v>
      </c>
      <c r="E9" s="191">
        <v>12</v>
      </c>
      <c r="F9" s="206">
        <f t="shared" si="0"/>
        <v>0</v>
      </c>
    </row>
    <row r="10" spans="1:6" ht="15.75" thickBot="1" x14ac:dyDescent="0.3">
      <c r="A10" s="192" t="s">
        <v>303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F13"/>
  <sheetViews>
    <sheetView view="pageBreakPreview" zoomScaleNormal="100" zoomScaleSheetLayoutView="100" workbookViewId="0">
      <selection activeCell="F28" sqref="F28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174" t="s">
        <v>494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6</v>
      </c>
      <c r="D3" s="197">
        <v>0</v>
      </c>
      <c r="E3" s="187">
        <v>72</v>
      </c>
      <c r="F3" s="206">
        <f>E3*D3</f>
        <v>0</v>
      </c>
    </row>
    <row r="4" spans="1:6" ht="25.5" x14ac:dyDescent="0.25">
      <c r="A4" s="75" t="s">
        <v>7</v>
      </c>
      <c r="B4" s="76" t="s">
        <v>251</v>
      </c>
      <c r="C4" s="77">
        <v>3</v>
      </c>
      <c r="D4" s="108">
        <v>0</v>
      </c>
      <c r="E4" s="78">
        <f>52*C4</f>
        <v>156</v>
      </c>
      <c r="F4" s="206">
        <f t="shared" ref="F4:F12" si="0">E4*D4</f>
        <v>0</v>
      </c>
    </row>
    <row r="5" spans="1:6" ht="25.5" x14ac:dyDescent="0.25">
      <c r="A5" s="75" t="s">
        <v>8</v>
      </c>
      <c r="B5" s="76" t="s">
        <v>9</v>
      </c>
      <c r="C5" s="77">
        <v>2</v>
      </c>
      <c r="D5" s="108">
        <v>0</v>
      </c>
      <c r="E5" s="78">
        <f>2*C5</f>
        <v>4</v>
      </c>
      <c r="F5" s="206">
        <f t="shared" si="0"/>
        <v>0</v>
      </c>
    </row>
    <row r="6" spans="1:6" ht="38.25" x14ac:dyDescent="0.25">
      <c r="A6" s="75" t="s">
        <v>10</v>
      </c>
      <c r="B6" s="76" t="s">
        <v>11</v>
      </c>
      <c r="C6" s="77">
        <v>6</v>
      </c>
      <c r="D6" s="110">
        <v>0</v>
      </c>
      <c r="E6" s="78">
        <f>5*C6</f>
        <v>30</v>
      </c>
      <c r="F6" s="206">
        <f t="shared" si="0"/>
        <v>0</v>
      </c>
    </row>
    <row r="7" spans="1:6" ht="51" x14ac:dyDescent="0.25">
      <c r="A7" s="75" t="s">
        <v>12</v>
      </c>
      <c r="B7" s="76" t="s">
        <v>9</v>
      </c>
      <c r="C7" s="77">
        <v>2</v>
      </c>
      <c r="D7" s="108">
        <v>0</v>
      </c>
      <c r="E7" s="78">
        <f>2*C7</f>
        <v>4</v>
      </c>
      <c r="F7" s="206">
        <f t="shared" si="0"/>
        <v>0</v>
      </c>
    </row>
    <row r="8" spans="1:6" ht="38.25" x14ac:dyDescent="0.25">
      <c r="A8" s="75" t="s">
        <v>246</v>
      </c>
      <c r="B8" s="76" t="s">
        <v>250</v>
      </c>
      <c r="C8" s="77">
        <v>3</v>
      </c>
      <c r="D8" s="108">
        <v>0</v>
      </c>
      <c r="E8" s="78">
        <f>4*C8</f>
        <v>12</v>
      </c>
      <c r="F8" s="206">
        <f t="shared" si="0"/>
        <v>0</v>
      </c>
    </row>
    <row r="9" spans="1:6" ht="25.5" x14ac:dyDescent="0.25">
      <c r="A9" s="75" t="s">
        <v>268</v>
      </c>
      <c r="B9" s="76" t="s">
        <v>269</v>
      </c>
      <c r="C9" s="77">
        <v>1</v>
      </c>
      <c r="D9" s="108">
        <v>0</v>
      </c>
      <c r="E9" s="78">
        <v>1</v>
      </c>
      <c r="F9" s="206">
        <f t="shared" si="0"/>
        <v>0</v>
      </c>
    </row>
    <row r="10" spans="1:6" ht="25.5" x14ac:dyDescent="0.25">
      <c r="A10" s="140" t="s">
        <v>270</v>
      </c>
      <c r="B10" s="141" t="s">
        <v>253</v>
      </c>
      <c r="C10" s="142">
        <v>1</v>
      </c>
      <c r="D10" s="143">
        <v>0</v>
      </c>
      <c r="E10" s="78">
        <f>12*C10</f>
        <v>12</v>
      </c>
      <c r="F10" s="206">
        <f t="shared" si="0"/>
        <v>0</v>
      </c>
    </row>
    <row r="11" spans="1:6" ht="38.25" x14ac:dyDescent="0.25">
      <c r="A11" s="75" t="s">
        <v>454</v>
      </c>
      <c r="B11" s="76" t="s">
        <v>253</v>
      </c>
      <c r="C11" s="77">
        <v>1</v>
      </c>
      <c r="D11" s="108">
        <v>0</v>
      </c>
      <c r="E11" s="78">
        <v>12</v>
      </c>
      <c r="F11" s="206">
        <f t="shared" si="0"/>
        <v>0</v>
      </c>
    </row>
    <row r="12" spans="1:6" ht="26.25" thickBot="1" x14ac:dyDescent="0.3">
      <c r="A12" s="188" t="s">
        <v>455</v>
      </c>
      <c r="B12" s="189" t="s">
        <v>252</v>
      </c>
      <c r="C12" s="190">
        <v>2</v>
      </c>
      <c r="D12" s="199">
        <v>0</v>
      </c>
      <c r="E12" s="191">
        <f>C12*1</f>
        <v>2</v>
      </c>
      <c r="F12" s="206">
        <f t="shared" si="0"/>
        <v>0</v>
      </c>
    </row>
    <row r="13" spans="1:6" ht="15.75" thickBot="1" x14ac:dyDescent="0.3">
      <c r="A13" s="192" t="s">
        <v>304</v>
      </c>
      <c r="B13" s="193"/>
      <c r="C13" s="194"/>
      <c r="D13" s="195"/>
      <c r="E13" s="194"/>
      <c r="F13" s="196">
        <f>SUM(F3:F12)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11"/>
  <sheetViews>
    <sheetView view="pageBreakPreview" zoomScaleNormal="100" zoomScaleSheetLayoutView="100" workbookViewId="0">
      <selection activeCell="A7" sqref="A7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95" t="s">
        <v>484</v>
      </c>
      <c r="B1" s="79"/>
      <c r="C1" s="80"/>
      <c r="D1" s="107"/>
      <c r="E1" s="80"/>
      <c r="F1" s="99"/>
    </row>
    <row r="2" spans="1:6" ht="51" x14ac:dyDescent="0.25">
      <c r="A2" s="81" t="s">
        <v>2</v>
      </c>
      <c r="B2" s="82" t="s">
        <v>3</v>
      </c>
      <c r="C2" s="83" t="s">
        <v>4</v>
      </c>
      <c r="D2" s="100" t="s">
        <v>5</v>
      </c>
      <c r="E2" s="83" t="s">
        <v>6</v>
      </c>
      <c r="F2" s="100" t="s">
        <v>267</v>
      </c>
    </row>
    <row r="3" spans="1:6" ht="51" x14ac:dyDescent="0.25">
      <c r="A3" s="75" t="s">
        <v>456</v>
      </c>
      <c r="B3" s="76" t="s">
        <v>253</v>
      </c>
      <c r="C3" s="77">
        <v>10</v>
      </c>
      <c r="D3" s="108">
        <v>0</v>
      </c>
      <c r="E3" s="78">
        <v>120</v>
      </c>
      <c r="F3" s="116">
        <f>E3*D3</f>
        <v>0</v>
      </c>
    </row>
    <row r="4" spans="1:6" ht="25.5" x14ac:dyDescent="0.25">
      <c r="A4" s="75" t="s">
        <v>7</v>
      </c>
      <c r="B4" s="76" t="s">
        <v>251</v>
      </c>
      <c r="C4" s="77">
        <v>2</v>
      </c>
      <c r="D4" s="108">
        <v>0</v>
      </c>
      <c r="E4" s="78">
        <f>52*C4</f>
        <v>104</v>
      </c>
      <c r="F4" s="116">
        <f t="shared" ref="F4:F10" si="0">E4*D4</f>
        <v>0</v>
      </c>
    </row>
    <row r="5" spans="1:6" ht="38.25" x14ac:dyDescent="0.25">
      <c r="A5" s="75" t="s">
        <v>10</v>
      </c>
      <c r="B5" s="76" t="s">
        <v>11</v>
      </c>
      <c r="C5" s="77">
        <v>10</v>
      </c>
      <c r="D5" s="110">
        <v>0</v>
      </c>
      <c r="E5" s="78">
        <f>5*C5</f>
        <v>50</v>
      </c>
      <c r="F5" s="116">
        <f t="shared" si="0"/>
        <v>0</v>
      </c>
    </row>
    <row r="6" spans="1:6" ht="51" x14ac:dyDescent="0.25">
      <c r="A6" s="75" t="s">
        <v>12</v>
      </c>
      <c r="B6" s="76" t="s">
        <v>9</v>
      </c>
      <c r="C6" s="77">
        <v>3</v>
      </c>
      <c r="D6" s="108">
        <v>0</v>
      </c>
      <c r="E6" s="78">
        <f>2*C6</f>
        <v>6</v>
      </c>
      <c r="F6" s="116">
        <f t="shared" si="0"/>
        <v>0</v>
      </c>
    </row>
    <row r="7" spans="1:6" ht="38.25" x14ac:dyDescent="0.25">
      <c r="A7" s="75" t="s">
        <v>246</v>
      </c>
      <c r="B7" s="76" t="s">
        <v>250</v>
      </c>
      <c r="C7" s="77">
        <v>5</v>
      </c>
      <c r="D7" s="108">
        <v>0</v>
      </c>
      <c r="E7" s="78">
        <f>4*C7</f>
        <v>20</v>
      </c>
      <c r="F7" s="116">
        <f t="shared" si="0"/>
        <v>0</v>
      </c>
    </row>
    <row r="8" spans="1:6" ht="25.5" x14ac:dyDescent="0.25">
      <c r="A8" s="75" t="s">
        <v>268</v>
      </c>
      <c r="B8" s="76" t="s">
        <v>269</v>
      </c>
      <c r="C8" s="77">
        <v>1</v>
      </c>
      <c r="D8" s="108">
        <v>0</v>
      </c>
      <c r="E8" s="78">
        <v>1</v>
      </c>
      <c r="F8" s="116">
        <f t="shared" si="0"/>
        <v>0</v>
      </c>
    </row>
    <row r="9" spans="1:6" ht="25.5" x14ac:dyDescent="0.25">
      <c r="A9" s="140" t="s">
        <v>270</v>
      </c>
      <c r="B9" s="141" t="s">
        <v>253</v>
      </c>
      <c r="C9" s="142">
        <v>1</v>
      </c>
      <c r="D9" s="143">
        <v>0</v>
      </c>
      <c r="E9" s="78">
        <f>12*C9</f>
        <v>12</v>
      </c>
      <c r="F9" s="116">
        <f t="shared" si="0"/>
        <v>0</v>
      </c>
    </row>
    <row r="10" spans="1:6" ht="38.25" x14ac:dyDescent="0.25">
      <c r="A10" s="75" t="s">
        <v>454</v>
      </c>
      <c r="B10" s="76" t="s">
        <v>253</v>
      </c>
      <c r="C10" s="77">
        <v>1</v>
      </c>
      <c r="D10" s="108">
        <v>0</v>
      </c>
      <c r="E10" s="78">
        <v>12</v>
      </c>
      <c r="F10" s="116">
        <f t="shared" si="0"/>
        <v>0</v>
      </c>
    </row>
    <row r="11" spans="1:6" x14ac:dyDescent="0.25">
      <c r="A11" s="103" t="s">
        <v>305</v>
      </c>
      <c r="B11" s="104"/>
      <c r="C11" s="105"/>
      <c r="D11" s="112"/>
      <c r="E11" s="105"/>
      <c r="F11" s="106">
        <f>SUM(F3:F10)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F10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95" t="s">
        <v>485</v>
      </c>
      <c r="B1" s="79"/>
      <c r="C1" s="80"/>
      <c r="D1" s="107"/>
      <c r="E1" s="80"/>
      <c r="F1" s="99"/>
    </row>
    <row r="2" spans="1:6" ht="51" x14ac:dyDescent="0.25">
      <c r="A2" s="81" t="s">
        <v>2</v>
      </c>
      <c r="B2" s="82" t="s">
        <v>3</v>
      </c>
      <c r="C2" s="83" t="s">
        <v>4</v>
      </c>
      <c r="D2" s="100" t="s">
        <v>5</v>
      </c>
      <c r="E2" s="83" t="s">
        <v>6</v>
      </c>
      <c r="F2" s="100" t="s">
        <v>267</v>
      </c>
    </row>
    <row r="3" spans="1:6" ht="51" x14ac:dyDescent="0.25">
      <c r="A3" s="75" t="s">
        <v>456</v>
      </c>
      <c r="B3" s="76" t="s">
        <v>253</v>
      </c>
      <c r="C3" s="77">
        <v>2</v>
      </c>
      <c r="D3" s="110">
        <v>0</v>
      </c>
      <c r="E3" s="78">
        <v>24</v>
      </c>
      <c r="F3" s="116">
        <f>E3*D3</f>
        <v>0</v>
      </c>
    </row>
    <row r="4" spans="1:6" ht="38.25" x14ac:dyDescent="0.25">
      <c r="A4" s="75" t="s">
        <v>10</v>
      </c>
      <c r="B4" s="76" t="s">
        <v>11</v>
      </c>
      <c r="C4" s="77">
        <v>2</v>
      </c>
      <c r="D4" s="110">
        <v>0</v>
      </c>
      <c r="E4" s="78">
        <v>5</v>
      </c>
      <c r="F4" s="116">
        <f t="shared" ref="F4:F9" si="0">E4*D4</f>
        <v>0</v>
      </c>
    </row>
    <row r="5" spans="1:6" ht="51" x14ac:dyDescent="0.25">
      <c r="A5" s="75" t="s">
        <v>12</v>
      </c>
      <c r="B5" s="76" t="s">
        <v>9</v>
      </c>
      <c r="C5" s="77">
        <v>1</v>
      </c>
      <c r="D5" s="108">
        <v>0</v>
      </c>
      <c r="E5" s="78">
        <f>2*C5</f>
        <v>2</v>
      </c>
      <c r="F5" s="116">
        <f t="shared" si="0"/>
        <v>0</v>
      </c>
    </row>
    <row r="6" spans="1:6" ht="38.25" x14ac:dyDescent="0.25">
      <c r="A6" s="75" t="s">
        <v>246</v>
      </c>
      <c r="B6" s="76" t="s">
        <v>250</v>
      </c>
      <c r="C6" s="77">
        <v>1</v>
      </c>
      <c r="D6" s="108">
        <v>0</v>
      </c>
      <c r="E6" s="78">
        <f>4*C6</f>
        <v>4</v>
      </c>
      <c r="F6" s="116">
        <f t="shared" si="0"/>
        <v>0</v>
      </c>
    </row>
    <row r="7" spans="1:6" ht="25.5" x14ac:dyDescent="0.25">
      <c r="A7" s="75" t="s">
        <v>268</v>
      </c>
      <c r="B7" s="76" t="s">
        <v>269</v>
      </c>
      <c r="C7" s="77">
        <v>1</v>
      </c>
      <c r="D7" s="108">
        <v>0</v>
      </c>
      <c r="E7" s="78">
        <v>1</v>
      </c>
      <c r="F7" s="116">
        <f t="shared" si="0"/>
        <v>0</v>
      </c>
    </row>
    <row r="8" spans="1:6" s="145" customFormat="1" ht="25.5" x14ac:dyDescent="0.25">
      <c r="A8" s="140" t="s">
        <v>270</v>
      </c>
      <c r="B8" s="141" t="s">
        <v>253</v>
      </c>
      <c r="C8" s="142">
        <v>1</v>
      </c>
      <c r="D8" s="143">
        <v>0</v>
      </c>
      <c r="E8" s="144">
        <f>12*C8</f>
        <v>12</v>
      </c>
      <c r="F8" s="116">
        <f t="shared" si="0"/>
        <v>0</v>
      </c>
    </row>
    <row r="9" spans="1:6" ht="38.25" x14ac:dyDescent="0.25">
      <c r="A9" s="75" t="s">
        <v>454</v>
      </c>
      <c r="B9" s="76" t="s">
        <v>253</v>
      </c>
      <c r="C9" s="77">
        <v>1</v>
      </c>
      <c r="D9" s="108">
        <v>0</v>
      </c>
      <c r="E9" s="78">
        <v>12</v>
      </c>
      <c r="F9" s="116">
        <f t="shared" si="0"/>
        <v>0</v>
      </c>
    </row>
    <row r="10" spans="1:6" x14ac:dyDescent="0.25">
      <c r="A10" s="103" t="s">
        <v>306</v>
      </c>
      <c r="B10" s="104"/>
      <c r="C10" s="105"/>
      <c r="D10" s="112"/>
      <c r="E10" s="105"/>
      <c r="F10" s="10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G5"/>
  <sheetViews>
    <sheetView view="pageBreakPreview" zoomScaleNormal="100" zoomScaleSheetLayoutView="100" workbookViewId="0">
      <selection activeCell="F3" sqref="F3"/>
    </sheetView>
  </sheetViews>
  <sheetFormatPr defaultColWidth="9.140625" defaultRowHeight="12.75" x14ac:dyDescent="0.2"/>
  <cols>
    <col min="1" max="1" width="9.140625" style="7"/>
    <col min="2" max="2" width="35.5703125" style="7" customWidth="1"/>
    <col min="3" max="3" width="9.140625" style="7"/>
    <col min="4" max="4" width="16.140625" style="7" customWidth="1"/>
    <col min="5" max="5" width="20.85546875" style="7" customWidth="1"/>
    <col min="6" max="6" width="14" style="7" customWidth="1"/>
    <col min="7" max="7" width="12.85546875" style="7" customWidth="1"/>
    <col min="8" max="16384" width="9.140625" style="7"/>
  </cols>
  <sheetData>
    <row r="1" spans="1:7" x14ac:dyDescent="0.2">
      <c r="A1" s="90" t="s">
        <v>486</v>
      </c>
      <c r="B1" s="88"/>
      <c r="C1" s="88"/>
      <c r="D1" s="88"/>
      <c r="E1" s="88"/>
      <c r="F1" s="88"/>
      <c r="G1" s="89"/>
    </row>
    <row r="2" spans="1:7" ht="38.25" x14ac:dyDescent="0.2">
      <c r="A2" s="14" t="s">
        <v>15</v>
      </c>
      <c r="B2" s="15" t="s">
        <v>16</v>
      </c>
      <c r="C2" s="16"/>
      <c r="D2" s="17" t="s">
        <v>17</v>
      </c>
      <c r="E2" s="18" t="s">
        <v>18</v>
      </c>
      <c r="F2" s="18" t="s">
        <v>19</v>
      </c>
      <c r="G2" s="19" t="s">
        <v>20</v>
      </c>
    </row>
    <row r="3" spans="1:7" ht="38.25" x14ac:dyDescent="0.2">
      <c r="A3" s="20">
        <v>1</v>
      </c>
      <c r="B3" s="1" t="s">
        <v>1</v>
      </c>
      <c r="C3" s="11"/>
      <c r="D3" s="9" t="s">
        <v>0</v>
      </c>
      <c r="E3" s="2">
        <v>12</v>
      </c>
      <c r="F3" s="139">
        <v>0</v>
      </c>
      <c r="G3" s="3">
        <f>F3*E3</f>
        <v>0</v>
      </c>
    </row>
    <row r="4" spans="1:7" ht="13.5" thickBot="1" x14ac:dyDescent="0.25">
      <c r="A4" s="25"/>
      <c r="B4" s="26"/>
      <c r="C4" s="27" t="s">
        <v>21</v>
      </c>
      <c r="D4" s="26"/>
      <c r="E4" s="26"/>
      <c r="F4" s="25"/>
      <c r="G4" s="28">
        <f>G3</f>
        <v>0</v>
      </c>
    </row>
    <row r="5" spans="1:7" ht="13.5" thickTop="1" x14ac:dyDescent="0.2"/>
  </sheetData>
  <pageMargins left="0.98425196850393704" right="0.59055118110236227" top="0.78740157480314965" bottom="0.59055118110236227" header="0.31496062992125984" footer="0.31496062992125984"/>
  <pageSetup scale="74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310"/>
  <sheetViews>
    <sheetView view="pageBreakPreview" topLeftCell="A280" zoomScaleSheetLayoutView="100" zoomScalePageLayoutView="55" workbookViewId="0">
      <selection activeCell="G174" sqref="G174"/>
    </sheetView>
  </sheetViews>
  <sheetFormatPr defaultColWidth="9.140625" defaultRowHeight="12.75" x14ac:dyDescent="0.2"/>
  <cols>
    <col min="1" max="1" width="5.85546875" style="117" customWidth="1"/>
    <col min="2" max="2" width="45" style="127" customWidth="1"/>
    <col min="3" max="3" width="9.42578125" style="20" customWidth="1"/>
    <col min="4" max="4" width="9.5703125" style="20" customWidth="1"/>
    <col min="5" max="5" width="11.140625" style="20" customWidth="1"/>
    <col min="6" max="6" width="15.7109375" style="20" customWidth="1"/>
    <col min="7" max="7" width="13.28515625" style="155" bestFit="1" customWidth="1"/>
    <col min="8" max="8" width="13.42578125" style="31" customWidth="1"/>
    <col min="9" max="16384" width="9.140625" style="13"/>
  </cols>
  <sheetData>
    <row r="1" spans="1:12" s="12" customFormat="1" ht="34.5" customHeight="1" thickBot="1" x14ac:dyDescent="0.25">
      <c r="A1" s="215" t="s">
        <v>307</v>
      </c>
      <c r="B1" s="216"/>
      <c r="C1" s="217"/>
      <c r="D1" s="217"/>
      <c r="E1" s="217"/>
      <c r="F1" s="217"/>
      <c r="G1" s="218"/>
      <c r="H1" s="219"/>
    </row>
    <row r="2" spans="1:12" ht="13.5" thickBot="1" x14ac:dyDescent="0.25">
      <c r="A2" s="220" t="s">
        <v>257</v>
      </c>
      <c r="B2" s="221"/>
      <c r="C2" s="221"/>
      <c r="D2" s="221"/>
      <c r="E2" s="221"/>
      <c r="F2" s="221"/>
      <c r="G2" s="222"/>
      <c r="H2" s="223"/>
    </row>
    <row r="3" spans="1:12" ht="13.5" thickBot="1" x14ac:dyDescent="0.25">
      <c r="A3" s="209" t="s">
        <v>444</v>
      </c>
      <c r="B3" s="224"/>
      <c r="C3" s="212"/>
      <c r="D3" s="212"/>
      <c r="E3" s="212"/>
      <c r="F3" s="212"/>
      <c r="G3" s="213"/>
      <c r="H3" s="225"/>
    </row>
    <row r="4" spans="1:12" ht="38.25" x14ac:dyDescent="0.2">
      <c r="A4" s="121" t="s">
        <v>15</v>
      </c>
      <c r="B4" s="123" t="s">
        <v>16</v>
      </c>
      <c r="C4" s="15"/>
      <c r="D4" s="18" t="s">
        <v>17</v>
      </c>
      <c r="E4" s="17"/>
      <c r="F4" s="18" t="s">
        <v>22</v>
      </c>
      <c r="G4" s="156" t="s">
        <v>19</v>
      </c>
      <c r="H4" s="146" t="s">
        <v>20</v>
      </c>
      <c r="I4" s="13" t="s">
        <v>23</v>
      </c>
      <c r="L4" s="30"/>
    </row>
    <row r="5" spans="1:12" x14ac:dyDescent="0.2">
      <c r="A5" s="117">
        <v>1</v>
      </c>
      <c r="B5" s="124" t="s">
        <v>487</v>
      </c>
      <c r="C5" s="21"/>
      <c r="D5" s="22" t="s">
        <v>24</v>
      </c>
      <c r="E5" s="4"/>
      <c r="F5" s="69">
        <v>1</v>
      </c>
      <c r="G5" s="113">
        <v>0</v>
      </c>
      <c r="H5" s="31">
        <f>G5*F5</f>
        <v>0</v>
      </c>
      <c r="L5" s="22"/>
    </row>
    <row r="6" spans="1:12" x14ac:dyDescent="0.2">
      <c r="A6" s="118">
        <v>2</v>
      </c>
      <c r="B6" s="125" t="s">
        <v>488</v>
      </c>
      <c r="C6" s="33"/>
      <c r="D6" s="6" t="s">
        <v>24</v>
      </c>
      <c r="E6" s="5"/>
      <c r="F6" s="6">
        <v>1</v>
      </c>
      <c r="G6" s="113">
        <v>0</v>
      </c>
      <c r="H6" s="34">
        <f t="shared" ref="H6:H14" si="0">G6*F6</f>
        <v>0</v>
      </c>
      <c r="L6" s="22"/>
    </row>
    <row r="7" spans="1:12" x14ac:dyDescent="0.2">
      <c r="A7" s="118">
        <v>3</v>
      </c>
      <c r="B7" s="125" t="s">
        <v>489</v>
      </c>
      <c r="C7" s="33"/>
      <c r="D7" s="6" t="s">
        <v>24</v>
      </c>
      <c r="E7" s="5"/>
      <c r="F7" s="6">
        <v>1</v>
      </c>
      <c r="G7" s="113">
        <v>0</v>
      </c>
      <c r="H7" s="34">
        <f t="shared" si="0"/>
        <v>0</v>
      </c>
      <c r="L7" s="22"/>
    </row>
    <row r="8" spans="1:12" x14ac:dyDescent="0.2">
      <c r="A8" s="118">
        <v>4</v>
      </c>
      <c r="B8" s="125" t="s">
        <v>491</v>
      </c>
      <c r="C8" s="33"/>
      <c r="D8" s="6" t="s">
        <v>24</v>
      </c>
      <c r="E8" s="5"/>
      <c r="F8" s="6">
        <v>1</v>
      </c>
      <c r="G8" s="113">
        <v>0</v>
      </c>
      <c r="H8" s="34">
        <f t="shared" si="0"/>
        <v>0</v>
      </c>
      <c r="L8" s="22"/>
    </row>
    <row r="9" spans="1:12" x14ac:dyDescent="0.2">
      <c r="A9" s="118">
        <v>5</v>
      </c>
      <c r="B9" s="125" t="s">
        <v>25</v>
      </c>
      <c r="C9" s="33"/>
      <c r="D9" s="6" t="s">
        <v>24</v>
      </c>
      <c r="E9" s="5"/>
      <c r="F9" s="6">
        <v>1</v>
      </c>
      <c r="G9" s="113">
        <v>0</v>
      </c>
      <c r="H9" s="34">
        <f t="shared" si="0"/>
        <v>0</v>
      </c>
      <c r="L9" s="22"/>
    </row>
    <row r="10" spans="1:12" x14ac:dyDescent="0.2">
      <c r="A10" s="118">
        <v>6</v>
      </c>
      <c r="B10" s="125" t="s">
        <v>26</v>
      </c>
      <c r="C10" s="33"/>
      <c r="D10" s="6" t="s">
        <v>24</v>
      </c>
      <c r="E10" s="5"/>
      <c r="F10" s="6">
        <v>1</v>
      </c>
      <c r="G10" s="113">
        <v>0</v>
      </c>
      <c r="H10" s="34">
        <f t="shared" si="0"/>
        <v>0</v>
      </c>
      <c r="L10" s="22"/>
    </row>
    <row r="11" spans="1:12" x14ac:dyDescent="0.2">
      <c r="A11" s="118">
        <v>7</v>
      </c>
      <c r="B11" s="125" t="s">
        <v>27</v>
      </c>
      <c r="C11" s="33"/>
      <c r="D11" s="6" t="s">
        <v>24</v>
      </c>
      <c r="E11" s="5"/>
      <c r="F11" s="6">
        <v>1</v>
      </c>
      <c r="G11" s="113">
        <v>0</v>
      </c>
      <c r="H11" s="34">
        <f t="shared" si="0"/>
        <v>0</v>
      </c>
      <c r="L11" s="22"/>
    </row>
    <row r="12" spans="1:12" x14ac:dyDescent="0.2">
      <c r="A12" s="118">
        <v>8</v>
      </c>
      <c r="B12" s="125" t="s">
        <v>28</v>
      </c>
      <c r="C12" s="33"/>
      <c r="D12" s="6" t="s">
        <v>24</v>
      </c>
      <c r="E12" s="5"/>
      <c r="F12" s="6">
        <v>1</v>
      </c>
      <c r="G12" s="113">
        <v>0</v>
      </c>
      <c r="H12" s="34">
        <f t="shared" si="0"/>
        <v>0</v>
      </c>
      <c r="L12" s="22"/>
    </row>
    <row r="13" spans="1:12" x14ac:dyDescent="0.2">
      <c r="A13" s="119">
        <v>9</v>
      </c>
      <c r="B13" s="125" t="s">
        <v>492</v>
      </c>
      <c r="C13" s="1"/>
      <c r="D13" s="24" t="s">
        <v>24</v>
      </c>
      <c r="E13" s="11"/>
      <c r="F13" s="24">
        <v>1</v>
      </c>
      <c r="G13" s="157">
        <v>0</v>
      </c>
      <c r="H13" s="34">
        <f t="shared" si="0"/>
        <v>0</v>
      </c>
      <c r="L13" s="22"/>
    </row>
    <row r="14" spans="1:12" ht="13.5" thickBot="1" x14ac:dyDescent="0.25">
      <c r="A14" s="119">
        <v>10</v>
      </c>
      <c r="B14" s="126" t="s">
        <v>490</v>
      </c>
      <c r="C14" s="1"/>
      <c r="D14" s="24" t="s">
        <v>24</v>
      </c>
      <c r="E14" s="11"/>
      <c r="F14" s="11">
        <v>1</v>
      </c>
      <c r="G14" s="157">
        <v>0</v>
      </c>
      <c r="H14" s="31">
        <f t="shared" si="0"/>
        <v>0</v>
      </c>
      <c r="L14" s="22"/>
    </row>
    <row r="15" spans="1:12" ht="13.5" thickBot="1" x14ac:dyDescent="0.25">
      <c r="A15" s="209"/>
      <c r="B15" s="210"/>
      <c r="C15" s="211" t="s">
        <v>21</v>
      </c>
      <c r="D15" s="212"/>
      <c r="E15" s="212"/>
      <c r="F15" s="212"/>
      <c r="G15" s="213"/>
      <c r="H15" s="214">
        <f>SUM(H5:H14)</f>
        <v>0</v>
      </c>
    </row>
    <row r="16" spans="1:12" ht="13.5" thickBot="1" x14ac:dyDescent="0.25">
      <c r="A16" s="120"/>
    </row>
    <row r="17" spans="1:12" ht="13.5" thickBot="1" x14ac:dyDescent="0.25">
      <c r="A17" s="209" t="s">
        <v>258</v>
      </c>
      <c r="B17" s="226"/>
      <c r="C17" s="227"/>
      <c r="D17" s="227"/>
      <c r="E17" s="227"/>
      <c r="F17" s="227"/>
      <c r="G17" s="228"/>
      <c r="H17" s="229"/>
      <c r="J17" s="13" t="s">
        <v>23</v>
      </c>
    </row>
    <row r="18" spans="1:12" ht="38.25" x14ac:dyDescent="0.2">
      <c r="A18" s="121" t="s">
        <v>15</v>
      </c>
      <c r="B18" s="123" t="s">
        <v>16</v>
      </c>
      <c r="C18" s="35"/>
      <c r="D18" s="18" t="s">
        <v>17</v>
      </c>
      <c r="E18" s="36"/>
      <c r="F18" s="18" t="s">
        <v>22</v>
      </c>
      <c r="G18" s="156" t="s">
        <v>19</v>
      </c>
      <c r="H18" s="146" t="s">
        <v>20</v>
      </c>
      <c r="J18" s="13" t="s">
        <v>23</v>
      </c>
    </row>
    <row r="19" spans="1:12" x14ac:dyDescent="0.2">
      <c r="A19" s="117">
        <v>1</v>
      </c>
      <c r="B19" s="124" t="s">
        <v>487</v>
      </c>
      <c r="C19" s="21"/>
      <c r="D19" s="22" t="s">
        <v>24</v>
      </c>
      <c r="E19" s="4"/>
      <c r="F19" s="69">
        <v>1</v>
      </c>
      <c r="G19" s="113">
        <v>0</v>
      </c>
      <c r="H19" s="31">
        <f>G19*F19</f>
        <v>0</v>
      </c>
      <c r="L19" s="22"/>
    </row>
    <row r="20" spans="1:12" x14ac:dyDescent="0.2">
      <c r="A20" s="118">
        <v>2</v>
      </c>
      <c r="B20" s="125" t="s">
        <v>488</v>
      </c>
      <c r="C20" s="33"/>
      <c r="D20" s="6" t="s">
        <v>24</v>
      </c>
      <c r="E20" s="5"/>
      <c r="F20" s="6">
        <v>1</v>
      </c>
      <c r="G20" s="113">
        <v>0</v>
      </c>
      <c r="H20" s="34">
        <f t="shared" ref="H20:H28" si="1">G20*F20</f>
        <v>0</v>
      </c>
      <c r="L20" s="22"/>
    </row>
    <row r="21" spans="1:12" x14ac:dyDescent="0.2">
      <c r="A21" s="118">
        <v>3</v>
      </c>
      <c r="B21" s="125" t="s">
        <v>489</v>
      </c>
      <c r="C21" s="33"/>
      <c r="D21" s="6" t="s">
        <v>24</v>
      </c>
      <c r="E21" s="5"/>
      <c r="F21" s="6">
        <v>1</v>
      </c>
      <c r="G21" s="113">
        <v>0</v>
      </c>
      <c r="H21" s="34">
        <f t="shared" si="1"/>
        <v>0</v>
      </c>
      <c r="L21" s="22"/>
    </row>
    <row r="22" spans="1:12" x14ac:dyDescent="0.2">
      <c r="A22" s="118">
        <v>4</v>
      </c>
      <c r="B22" s="125" t="s">
        <v>491</v>
      </c>
      <c r="C22" s="33"/>
      <c r="D22" s="6" t="s">
        <v>24</v>
      </c>
      <c r="E22" s="5"/>
      <c r="F22" s="6">
        <v>1</v>
      </c>
      <c r="G22" s="113">
        <v>0</v>
      </c>
      <c r="H22" s="34">
        <f t="shared" si="1"/>
        <v>0</v>
      </c>
      <c r="L22" s="22"/>
    </row>
    <row r="23" spans="1:12" x14ac:dyDescent="0.2">
      <c r="A23" s="118">
        <v>5</v>
      </c>
      <c r="B23" s="125" t="s">
        <v>25</v>
      </c>
      <c r="C23" s="33"/>
      <c r="D23" s="6" t="s">
        <v>24</v>
      </c>
      <c r="E23" s="5"/>
      <c r="F23" s="6">
        <v>1</v>
      </c>
      <c r="G23" s="113">
        <v>0</v>
      </c>
      <c r="H23" s="34">
        <f t="shared" si="1"/>
        <v>0</v>
      </c>
      <c r="L23" s="22"/>
    </row>
    <row r="24" spans="1:12" x14ac:dyDescent="0.2">
      <c r="A24" s="118">
        <v>6</v>
      </c>
      <c r="B24" s="125" t="s">
        <v>26</v>
      </c>
      <c r="C24" s="33"/>
      <c r="D24" s="6" t="s">
        <v>24</v>
      </c>
      <c r="E24" s="5"/>
      <c r="F24" s="6">
        <v>1</v>
      </c>
      <c r="G24" s="113">
        <v>0</v>
      </c>
      <c r="H24" s="34">
        <f t="shared" si="1"/>
        <v>0</v>
      </c>
      <c r="L24" s="22"/>
    </row>
    <row r="25" spans="1:12" x14ac:dyDescent="0.2">
      <c r="A25" s="118">
        <v>7</v>
      </c>
      <c r="B25" s="125" t="s">
        <v>27</v>
      </c>
      <c r="C25" s="33"/>
      <c r="D25" s="6" t="s">
        <v>24</v>
      </c>
      <c r="E25" s="5"/>
      <c r="F25" s="6">
        <v>1</v>
      </c>
      <c r="G25" s="113">
        <v>0</v>
      </c>
      <c r="H25" s="34">
        <f t="shared" si="1"/>
        <v>0</v>
      </c>
      <c r="L25" s="22"/>
    </row>
    <row r="26" spans="1:12" x14ac:dyDescent="0.2">
      <c r="A26" s="118">
        <v>8</v>
      </c>
      <c r="B26" s="125" t="s">
        <v>28</v>
      </c>
      <c r="C26" s="33"/>
      <c r="D26" s="6" t="s">
        <v>24</v>
      </c>
      <c r="E26" s="5"/>
      <c r="F26" s="6">
        <v>1</v>
      </c>
      <c r="G26" s="113">
        <v>0</v>
      </c>
      <c r="H26" s="34">
        <f t="shared" si="1"/>
        <v>0</v>
      </c>
      <c r="L26" s="22"/>
    </row>
    <row r="27" spans="1:12" x14ac:dyDescent="0.2">
      <c r="A27" s="119">
        <v>9</v>
      </c>
      <c r="B27" s="125" t="s">
        <v>492</v>
      </c>
      <c r="C27" s="1"/>
      <c r="D27" s="24" t="s">
        <v>24</v>
      </c>
      <c r="E27" s="11"/>
      <c r="F27" s="24">
        <v>1</v>
      </c>
      <c r="G27" s="157">
        <v>0</v>
      </c>
      <c r="H27" s="34">
        <f t="shared" si="1"/>
        <v>0</v>
      </c>
      <c r="L27" s="22"/>
    </row>
    <row r="28" spans="1:12" ht="13.5" thickBot="1" x14ac:dyDescent="0.25">
      <c r="A28" s="119">
        <v>10</v>
      </c>
      <c r="B28" s="126" t="s">
        <v>490</v>
      </c>
      <c r="C28" s="1"/>
      <c r="D28" s="24" t="s">
        <v>24</v>
      </c>
      <c r="E28" s="11"/>
      <c r="F28" s="11">
        <v>1</v>
      </c>
      <c r="G28" s="157">
        <v>0</v>
      </c>
      <c r="H28" s="31">
        <f t="shared" si="1"/>
        <v>0</v>
      </c>
      <c r="L28" s="22"/>
    </row>
    <row r="29" spans="1:12" ht="13.5" thickBot="1" x14ac:dyDescent="0.25">
      <c r="A29" s="230"/>
      <c r="B29" s="231"/>
      <c r="C29" s="211" t="s">
        <v>21</v>
      </c>
      <c r="D29" s="227"/>
      <c r="E29" s="227"/>
      <c r="F29" s="227"/>
      <c r="G29" s="228"/>
      <c r="H29" s="214">
        <f>SUM(H19:H28)</f>
        <v>0</v>
      </c>
    </row>
    <row r="30" spans="1:12" ht="13.5" thickBot="1" x14ac:dyDescent="0.25">
      <c r="H30" s="147"/>
    </row>
    <row r="31" spans="1:12" ht="13.5" thickBot="1" x14ac:dyDescent="0.25">
      <c r="A31" s="209" t="s">
        <v>259</v>
      </c>
      <c r="B31" s="226"/>
      <c r="C31" s="227"/>
      <c r="D31" s="227"/>
      <c r="E31" s="227"/>
      <c r="F31" s="227"/>
      <c r="G31" s="228"/>
      <c r="H31" s="229"/>
    </row>
    <row r="32" spans="1:12" ht="38.25" x14ac:dyDescent="0.2">
      <c r="A32" s="121" t="s">
        <v>15</v>
      </c>
      <c r="B32" s="123" t="s">
        <v>16</v>
      </c>
      <c r="C32" s="35"/>
      <c r="D32" s="18" t="s">
        <v>17</v>
      </c>
      <c r="E32" s="36"/>
      <c r="F32" s="18" t="s">
        <v>22</v>
      </c>
      <c r="G32" s="156" t="s">
        <v>19</v>
      </c>
      <c r="H32" s="146" t="s">
        <v>20</v>
      </c>
      <c r="J32" s="13" t="s">
        <v>23</v>
      </c>
    </row>
    <row r="33" spans="1:12" x14ac:dyDescent="0.2">
      <c r="A33" s="117">
        <v>1</v>
      </c>
      <c r="B33" s="124" t="s">
        <v>487</v>
      </c>
      <c r="C33" s="21"/>
      <c r="D33" s="22" t="s">
        <v>24</v>
      </c>
      <c r="E33" s="4"/>
      <c r="F33" s="69">
        <v>1</v>
      </c>
      <c r="G33" s="113">
        <v>0</v>
      </c>
      <c r="H33" s="31">
        <f>G33*F33</f>
        <v>0</v>
      </c>
      <c r="L33" s="22"/>
    </row>
    <row r="34" spans="1:12" x14ac:dyDescent="0.2">
      <c r="A34" s="118">
        <v>2</v>
      </c>
      <c r="B34" s="125" t="s">
        <v>488</v>
      </c>
      <c r="C34" s="33"/>
      <c r="D34" s="6" t="s">
        <v>24</v>
      </c>
      <c r="E34" s="5"/>
      <c r="F34" s="6">
        <v>1</v>
      </c>
      <c r="G34" s="113">
        <v>0</v>
      </c>
      <c r="H34" s="34">
        <f t="shared" ref="H34:H42" si="2">G34*F34</f>
        <v>0</v>
      </c>
      <c r="L34" s="22"/>
    </row>
    <row r="35" spans="1:12" x14ac:dyDescent="0.2">
      <c r="A35" s="118">
        <v>3</v>
      </c>
      <c r="B35" s="125" t="s">
        <v>489</v>
      </c>
      <c r="C35" s="33"/>
      <c r="D35" s="6" t="s">
        <v>24</v>
      </c>
      <c r="E35" s="5"/>
      <c r="F35" s="6">
        <v>1</v>
      </c>
      <c r="G35" s="113">
        <v>0</v>
      </c>
      <c r="H35" s="34">
        <f t="shared" si="2"/>
        <v>0</v>
      </c>
      <c r="L35" s="22"/>
    </row>
    <row r="36" spans="1:12" x14ac:dyDescent="0.2">
      <c r="A36" s="118">
        <v>4</v>
      </c>
      <c r="B36" s="125" t="s">
        <v>491</v>
      </c>
      <c r="C36" s="33"/>
      <c r="D36" s="6" t="s">
        <v>24</v>
      </c>
      <c r="E36" s="5"/>
      <c r="F36" s="6">
        <v>1</v>
      </c>
      <c r="G36" s="113">
        <v>0</v>
      </c>
      <c r="H36" s="34">
        <f>G36*F36</f>
        <v>0</v>
      </c>
      <c r="L36" s="22"/>
    </row>
    <row r="37" spans="1:12" x14ac:dyDescent="0.2">
      <c r="A37" s="118">
        <v>5</v>
      </c>
      <c r="B37" s="125" t="s">
        <v>25</v>
      </c>
      <c r="C37" s="33"/>
      <c r="D37" s="6" t="s">
        <v>24</v>
      </c>
      <c r="E37" s="5"/>
      <c r="F37" s="6">
        <v>1</v>
      </c>
      <c r="G37" s="113">
        <v>0</v>
      </c>
      <c r="H37" s="34">
        <f t="shared" si="2"/>
        <v>0</v>
      </c>
      <c r="L37" s="22"/>
    </row>
    <row r="38" spans="1:12" x14ac:dyDescent="0.2">
      <c r="A38" s="118">
        <v>6</v>
      </c>
      <c r="B38" s="125" t="s">
        <v>26</v>
      </c>
      <c r="C38" s="33"/>
      <c r="D38" s="6" t="s">
        <v>24</v>
      </c>
      <c r="E38" s="5"/>
      <c r="F38" s="6">
        <v>1</v>
      </c>
      <c r="G38" s="113">
        <v>0</v>
      </c>
      <c r="H38" s="34">
        <f t="shared" si="2"/>
        <v>0</v>
      </c>
      <c r="L38" s="22"/>
    </row>
    <row r="39" spans="1:12" x14ac:dyDescent="0.2">
      <c r="A39" s="118">
        <v>7</v>
      </c>
      <c r="B39" s="125" t="s">
        <v>27</v>
      </c>
      <c r="C39" s="33"/>
      <c r="D39" s="6" t="s">
        <v>24</v>
      </c>
      <c r="E39" s="5"/>
      <c r="F39" s="6">
        <v>1</v>
      </c>
      <c r="G39" s="113">
        <v>0</v>
      </c>
      <c r="H39" s="34">
        <f t="shared" si="2"/>
        <v>0</v>
      </c>
      <c r="L39" s="22"/>
    </row>
    <row r="40" spans="1:12" x14ac:dyDescent="0.2">
      <c r="A40" s="118">
        <v>8</v>
      </c>
      <c r="B40" s="125" t="s">
        <v>28</v>
      </c>
      <c r="C40" s="33"/>
      <c r="D40" s="6" t="s">
        <v>24</v>
      </c>
      <c r="E40" s="5"/>
      <c r="F40" s="6">
        <v>1</v>
      </c>
      <c r="G40" s="113">
        <v>0</v>
      </c>
      <c r="H40" s="34">
        <f t="shared" si="2"/>
        <v>0</v>
      </c>
      <c r="L40" s="22"/>
    </row>
    <row r="41" spans="1:12" x14ac:dyDescent="0.2">
      <c r="A41" s="119">
        <v>9</v>
      </c>
      <c r="B41" s="125" t="s">
        <v>492</v>
      </c>
      <c r="C41" s="1"/>
      <c r="D41" s="24" t="s">
        <v>24</v>
      </c>
      <c r="E41" s="11"/>
      <c r="F41" s="6">
        <v>1</v>
      </c>
      <c r="G41" s="157">
        <v>0</v>
      </c>
      <c r="H41" s="34">
        <f t="shared" si="2"/>
        <v>0</v>
      </c>
      <c r="L41" s="22"/>
    </row>
    <row r="42" spans="1:12" ht="13.5" thickBot="1" x14ac:dyDescent="0.25">
      <c r="A42" s="119">
        <v>10</v>
      </c>
      <c r="B42" s="126" t="s">
        <v>490</v>
      </c>
      <c r="C42" s="1"/>
      <c r="D42" s="24" t="s">
        <v>24</v>
      </c>
      <c r="E42" s="11"/>
      <c r="F42" s="11">
        <v>1</v>
      </c>
      <c r="G42" s="157">
        <v>0</v>
      </c>
      <c r="H42" s="31">
        <f t="shared" si="2"/>
        <v>0</v>
      </c>
      <c r="L42" s="22"/>
    </row>
    <row r="43" spans="1:12" ht="13.5" thickBot="1" x14ac:dyDescent="0.25">
      <c r="A43" s="230"/>
      <c r="B43" s="231"/>
      <c r="C43" s="211" t="s">
        <v>21</v>
      </c>
      <c r="D43" s="227"/>
      <c r="E43" s="227"/>
      <c r="F43" s="227"/>
      <c r="G43" s="228"/>
      <c r="H43" s="214">
        <f>SUM(H33:H42)</f>
        <v>0</v>
      </c>
    </row>
    <row r="44" spans="1:12" ht="13.5" thickBot="1" x14ac:dyDescent="0.25">
      <c r="H44" s="147"/>
    </row>
    <row r="45" spans="1:12" ht="13.5" thickBot="1" x14ac:dyDescent="0.25">
      <c r="A45" s="220" t="s">
        <v>260</v>
      </c>
      <c r="B45" s="232"/>
      <c r="C45" s="221"/>
      <c r="D45" s="221"/>
      <c r="E45" s="221"/>
      <c r="F45" s="221"/>
      <c r="G45" s="222"/>
      <c r="H45" s="223"/>
      <c r="I45" s="29"/>
      <c r="J45" s="29"/>
    </row>
    <row r="46" spans="1:12" ht="13.5" thickBot="1" x14ac:dyDescent="0.25">
      <c r="A46" s="230" t="s">
        <v>29</v>
      </c>
      <c r="B46" s="233"/>
      <c r="C46" s="212"/>
      <c r="D46" s="212"/>
      <c r="E46" s="212"/>
      <c r="F46" s="212"/>
      <c r="G46" s="213"/>
      <c r="H46" s="225"/>
      <c r="I46" s="29"/>
      <c r="J46" s="29"/>
    </row>
    <row r="47" spans="1:12" ht="38.25" x14ac:dyDescent="0.2">
      <c r="A47" s="121" t="s">
        <v>15</v>
      </c>
      <c r="B47" s="123" t="s">
        <v>16</v>
      </c>
      <c r="C47" s="18"/>
      <c r="D47" s="18" t="s">
        <v>17</v>
      </c>
      <c r="E47" s="17"/>
      <c r="F47" s="18" t="s">
        <v>22</v>
      </c>
      <c r="G47" s="156" t="s">
        <v>19</v>
      </c>
      <c r="H47" s="146" t="s">
        <v>20</v>
      </c>
      <c r="I47" s="37"/>
      <c r="J47" s="37"/>
      <c r="L47" s="38"/>
    </row>
    <row r="48" spans="1:12" x14ac:dyDescent="0.2">
      <c r="A48" s="117">
        <v>1</v>
      </c>
      <c r="B48" s="124" t="s">
        <v>30</v>
      </c>
      <c r="D48" s="22" t="s">
        <v>24</v>
      </c>
      <c r="E48" s="22"/>
      <c r="F48" s="69">
        <v>1</v>
      </c>
      <c r="G48" s="155">
        <v>0</v>
      </c>
      <c r="H48" s="39">
        <f>G48*F48</f>
        <v>0</v>
      </c>
      <c r="I48" s="40"/>
      <c r="J48" s="40"/>
      <c r="L48" s="20"/>
    </row>
    <row r="49" spans="1:16" x14ac:dyDescent="0.2">
      <c r="A49" s="118">
        <v>2</v>
      </c>
      <c r="B49" s="125" t="s">
        <v>31</v>
      </c>
      <c r="C49" s="32"/>
      <c r="D49" s="6" t="s">
        <v>24</v>
      </c>
      <c r="E49" s="6"/>
      <c r="F49" s="6">
        <v>1</v>
      </c>
      <c r="G49" s="114">
        <v>0</v>
      </c>
      <c r="H49" s="41">
        <f>G49*F49</f>
        <v>0</v>
      </c>
      <c r="I49" s="40"/>
      <c r="J49" s="40"/>
      <c r="L49" s="20"/>
      <c r="P49" s="13" t="s">
        <v>23</v>
      </c>
    </row>
    <row r="50" spans="1:16" x14ac:dyDescent="0.2">
      <c r="A50" s="118">
        <v>3</v>
      </c>
      <c r="B50" s="125" t="s">
        <v>32</v>
      </c>
      <c r="C50" s="32"/>
      <c r="D50" s="6" t="s">
        <v>24</v>
      </c>
      <c r="E50" s="6"/>
      <c r="F50" s="6">
        <v>1</v>
      </c>
      <c r="G50" s="114">
        <v>0</v>
      </c>
      <c r="H50" s="41">
        <f t="shared" ref="H50:H60" si="3">G50*F50</f>
        <v>0</v>
      </c>
      <c r="I50" s="40"/>
      <c r="J50" s="40"/>
      <c r="L50" s="20"/>
    </row>
    <row r="51" spans="1:16" x14ac:dyDescent="0.2">
      <c r="A51" s="117">
        <v>4</v>
      </c>
      <c r="B51" s="125" t="s">
        <v>33</v>
      </c>
      <c r="C51" s="32"/>
      <c r="D51" s="6" t="s">
        <v>24</v>
      </c>
      <c r="E51" s="6"/>
      <c r="F51" s="6">
        <v>1</v>
      </c>
      <c r="G51" s="114">
        <v>0</v>
      </c>
      <c r="H51" s="41">
        <f t="shared" si="3"/>
        <v>0</v>
      </c>
      <c r="I51" s="40"/>
      <c r="J51" s="40"/>
      <c r="L51" s="20"/>
    </row>
    <row r="52" spans="1:16" x14ac:dyDescent="0.2">
      <c r="A52" s="118">
        <v>5</v>
      </c>
      <c r="B52" s="125" t="s">
        <v>34</v>
      </c>
      <c r="C52" s="32"/>
      <c r="D52" s="6" t="s">
        <v>24</v>
      </c>
      <c r="E52" s="6"/>
      <c r="F52" s="6">
        <v>1</v>
      </c>
      <c r="G52" s="114">
        <v>0</v>
      </c>
      <c r="H52" s="41">
        <f t="shared" si="3"/>
        <v>0</v>
      </c>
      <c r="I52" s="40"/>
      <c r="J52" s="40"/>
      <c r="L52" s="20"/>
    </row>
    <row r="53" spans="1:16" x14ac:dyDescent="0.2">
      <c r="A53" s="118">
        <v>6</v>
      </c>
      <c r="B53" s="125" t="s">
        <v>35</v>
      </c>
      <c r="C53" s="32"/>
      <c r="D53" s="6" t="s">
        <v>24</v>
      </c>
      <c r="E53" s="6"/>
      <c r="F53" s="6">
        <v>1</v>
      </c>
      <c r="G53" s="114">
        <v>0</v>
      </c>
      <c r="H53" s="41">
        <f t="shared" si="3"/>
        <v>0</v>
      </c>
      <c r="I53" s="40"/>
      <c r="J53" s="40"/>
      <c r="L53" s="20"/>
    </row>
    <row r="54" spans="1:16" x14ac:dyDescent="0.2">
      <c r="A54" s="117">
        <v>7</v>
      </c>
      <c r="B54" s="125" t="s">
        <v>36</v>
      </c>
      <c r="C54" s="32"/>
      <c r="D54" s="6" t="s">
        <v>24</v>
      </c>
      <c r="E54" s="6"/>
      <c r="F54" s="6">
        <v>1</v>
      </c>
      <c r="G54" s="114">
        <v>0</v>
      </c>
      <c r="H54" s="41">
        <f t="shared" si="3"/>
        <v>0</v>
      </c>
      <c r="I54" s="40"/>
      <c r="J54" s="40"/>
      <c r="L54" s="20"/>
    </row>
    <row r="55" spans="1:16" ht="25.5" x14ac:dyDescent="0.2">
      <c r="A55" s="118">
        <v>8</v>
      </c>
      <c r="B55" s="125" t="s">
        <v>37</v>
      </c>
      <c r="C55" s="32"/>
      <c r="D55" s="6" t="s">
        <v>24</v>
      </c>
      <c r="E55" s="6"/>
      <c r="F55" s="6">
        <v>1</v>
      </c>
      <c r="G55" s="114">
        <v>0</v>
      </c>
      <c r="H55" s="41">
        <f t="shared" si="3"/>
        <v>0</v>
      </c>
      <c r="I55" s="40"/>
      <c r="J55" s="40"/>
      <c r="L55" s="20"/>
    </row>
    <row r="56" spans="1:16" ht="25.5" x14ac:dyDescent="0.2">
      <c r="A56" s="118">
        <v>9</v>
      </c>
      <c r="B56" s="125" t="s">
        <v>38</v>
      </c>
      <c r="C56" s="32"/>
      <c r="D56" s="6" t="s">
        <v>24</v>
      </c>
      <c r="E56" s="6"/>
      <c r="F56" s="6">
        <v>1</v>
      </c>
      <c r="G56" s="114">
        <v>0</v>
      </c>
      <c r="H56" s="41">
        <f t="shared" si="3"/>
        <v>0</v>
      </c>
      <c r="I56" s="40"/>
      <c r="J56" s="40"/>
      <c r="L56" s="20"/>
    </row>
    <row r="57" spans="1:16" x14ac:dyDescent="0.2">
      <c r="A57" s="117">
        <v>10</v>
      </c>
      <c r="B57" s="125" t="s">
        <v>39</v>
      </c>
      <c r="C57" s="32"/>
      <c r="D57" s="6" t="s">
        <v>24</v>
      </c>
      <c r="E57" s="6"/>
      <c r="F57" s="6">
        <v>1</v>
      </c>
      <c r="G57" s="114">
        <v>0</v>
      </c>
      <c r="H57" s="41">
        <f t="shared" si="3"/>
        <v>0</v>
      </c>
      <c r="I57" s="40"/>
      <c r="J57" s="40"/>
      <c r="L57" s="20"/>
    </row>
    <row r="58" spans="1:16" x14ac:dyDescent="0.2">
      <c r="A58" s="118">
        <v>11</v>
      </c>
      <c r="B58" s="125" t="s">
        <v>40</v>
      </c>
      <c r="C58" s="32"/>
      <c r="D58" s="6" t="s">
        <v>24</v>
      </c>
      <c r="E58" s="6"/>
      <c r="F58" s="6">
        <v>1</v>
      </c>
      <c r="G58" s="114">
        <v>0</v>
      </c>
      <c r="H58" s="41">
        <f t="shared" si="3"/>
        <v>0</v>
      </c>
      <c r="I58" s="40"/>
      <c r="J58" s="40"/>
      <c r="L58" s="20"/>
    </row>
    <row r="59" spans="1:16" x14ac:dyDescent="0.2">
      <c r="A59" s="118">
        <v>12</v>
      </c>
      <c r="B59" s="125" t="s">
        <v>41</v>
      </c>
      <c r="C59" s="32"/>
      <c r="D59" s="6" t="s">
        <v>24</v>
      </c>
      <c r="E59" s="6"/>
      <c r="F59" s="6">
        <v>1</v>
      </c>
      <c r="G59" s="114">
        <v>0</v>
      </c>
      <c r="H59" s="41">
        <f t="shared" si="3"/>
        <v>0</v>
      </c>
      <c r="I59" s="40"/>
      <c r="J59" s="40"/>
      <c r="L59" s="20"/>
    </row>
    <row r="60" spans="1:16" x14ac:dyDescent="0.2">
      <c r="A60" s="117">
        <v>13</v>
      </c>
      <c r="B60" s="125" t="s">
        <v>42</v>
      </c>
      <c r="C60" s="32"/>
      <c r="D60" s="6" t="s">
        <v>24</v>
      </c>
      <c r="E60" s="6"/>
      <c r="F60" s="22">
        <v>1</v>
      </c>
      <c r="G60" s="114">
        <v>0</v>
      </c>
      <c r="H60" s="41">
        <f t="shared" si="3"/>
        <v>0</v>
      </c>
      <c r="I60" s="40"/>
      <c r="J60" s="40"/>
      <c r="L60" s="20"/>
    </row>
    <row r="61" spans="1:16" x14ac:dyDescent="0.2">
      <c r="A61" s="118">
        <v>14</v>
      </c>
      <c r="B61" s="126" t="s">
        <v>43</v>
      </c>
      <c r="C61" s="23"/>
      <c r="D61" s="24"/>
      <c r="E61" s="24"/>
      <c r="F61" s="24"/>
      <c r="G61" s="139"/>
      <c r="H61" s="42"/>
      <c r="I61" s="40"/>
      <c r="J61" s="40"/>
      <c r="L61" s="20"/>
    </row>
    <row r="62" spans="1:16" x14ac:dyDescent="0.2">
      <c r="A62" s="122" t="s">
        <v>357</v>
      </c>
      <c r="B62" s="128" t="s">
        <v>44</v>
      </c>
      <c r="C62" s="43"/>
      <c r="D62" s="44" t="s">
        <v>24</v>
      </c>
      <c r="E62" s="44"/>
      <c r="F62" s="44">
        <v>1</v>
      </c>
      <c r="G62" s="158">
        <v>0</v>
      </c>
      <c r="H62" s="45">
        <f>G62*F62</f>
        <v>0</v>
      </c>
      <c r="I62" s="40"/>
      <c r="J62" s="40"/>
      <c r="L62" s="20"/>
    </row>
    <row r="63" spans="1:16" x14ac:dyDescent="0.2">
      <c r="A63" s="118" t="s">
        <v>358</v>
      </c>
      <c r="B63" s="125" t="s">
        <v>45</v>
      </c>
      <c r="C63" s="32"/>
      <c r="D63" s="6" t="s">
        <v>24</v>
      </c>
      <c r="E63" s="6"/>
      <c r="F63" s="44">
        <v>1</v>
      </c>
      <c r="G63" s="114">
        <v>0</v>
      </c>
      <c r="H63" s="41">
        <f>G63*F63</f>
        <v>0</v>
      </c>
      <c r="I63" s="40"/>
      <c r="J63" s="40"/>
      <c r="L63" s="20"/>
    </row>
    <row r="64" spans="1:16" x14ac:dyDescent="0.2">
      <c r="A64" s="118" t="s">
        <v>359</v>
      </c>
      <c r="B64" s="124" t="s">
        <v>46</v>
      </c>
      <c r="D64" s="22" t="s">
        <v>24</v>
      </c>
      <c r="E64" s="22"/>
      <c r="F64" s="44">
        <v>1</v>
      </c>
      <c r="G64" s="155">
        <v>0</v>
      </c>
      <c r="H64" s="46">
        <f>G64*F64</f>
        <v>0</v>
      </c>
      <c r="I64" s="40"/>
      <c r="J64" s="40" t="s">
        <v>23</v>
      </c>
      <c r="L64" s="20"/>
    </row>
    <row r="65" spans="1:12" x14ac:dyDescent="0.2">
      <c r="A65" s="118" t="s">
        <v>325</v>
      </c>
      <c r="B65" s="125" t="s">
        <v>47</v>
      </c>
      <c r="C65" s="32"/>
      <c r="D65" s="6" t="s">
        <v>24</v>
      </c>
      <c r="E65" s="6"/>
      <c r="F65" s="44">
        <v>1</v>
      </c>
      <c r="G65" s="114">
        <v>0</v>
      </c>
      <c r="H65" s="47">
        <f>G65*F65</f>
        <v>0</v>
      </c>
      <c r="I65" s="40"/>
      <c r="J65" s="40"/>
      <c r="L65" s="20"/>
    </row>
    <row r="66" spans="1:12" x14ac:dyDescent="0.2">
      <c r="A66" s="118" t="s">
        <v>326</v>
      </c>
      <c r="B66" s="125" t="s">
        <v>48</v>
      </c>
      <c r="C66" s="32"/>
      <c r="D66" s="6" t="s">
        <v>24</v>
      </c>
      <c r="E66" s="6"/>
      <c r="F66" s="44">
        <v>1</v>
      </c>
      <c r="G66" s="114">
        <v>0</v>
      </c>
      <c r="H66" s="47">
        <f t="shared" ref="H66:H84" si="4">G66*F66</f>
        <v>0</v>
      </c>
      <c r="I66" s="40"/>
      <c r="J66" s="40"/>
      <c r="L66" s="20"/>
    </row>
    <row r="67" spans="1:12" x14ac:dyDescent="0.2">
      <c r="A67" s="118" t="s">
        <v>327</v>
      </c>
      <c r="B67" s="125" t="s">
        <v>49</v>
      </c>
      <c r="C67" s="32"/>
      <c r="D67" s="6" t="s">
        <v>24</v>
      </c>
      <c r="E67" s="6"/>
      <c r="F67" s="44">
        <v>1</v>
      </c>
      <c r="G67" s="114">
        <v>0</v>
      </c>
      <c r="H67" s="47">
        <f t="shared" si="4"/>
        <v>0</v>
      </c>
      <c r="I67" s="40"/>
      <c r="J67" s="40"/>
      <c r="L67" s="20"/>
    </row>
    <row r="68" spans="1:12" x14ac:dyDescent="0.2">
      <c r="A68" s="118" t="s">
        <v>328</v>
      </c>
      <c r="B68" s="125" t="s">
        <v>50</v>
      </c>
      <c r="C68" s="32"/>
      <c r="D68" s="6" t="s">
        <v>24</v>
      </c>
      <c r="E68" s="6"/>
      <c r="F68" s="44">
        <v>1</v>
      </c>
      <c r="G68" s="114">
        <v>0</v>
      </c>
      <c r="H68" s="47">
        <f t="shared" si="4"/>
        <v>0</v>
      </c>
      <c r="I68" s="40"/>
      <c r="J68" s="40"/>
      <c r="L68" s="20"/>
    </row>
    <row r="69" spans="1:12" x14ac:dyDescent="0.2">
      <c r="A69" s="118" t="s">
        <v>331</v>
      </c>
      <c r="B69" s="125" t="s">
        <v>51</v>
      </c>
      <c r="C69" s="32"/>
      <c r="D69" s="6" t="s">
        <v>24</v>
      </c>
      <c r="E69" s="6"/>
      <c r="F69" s="44">
        <v>1</v>
      </c>
      <c r="G69" s="114">
        <v>0</v>
      </c>
      <c r="H69" s="47">
        <f t="shared" si="4"/>
        <v>0</v>
      </c>
      <c r="I69" s="40"/>
      <c r="J69" s="40"/>
      <c r="L69" s="20"/>
    </row>
    <row r="70" spans="1:12" x14ac:dyDescent="0.2">
      <c r="A70" s="118" t="s">
        <v>336</v>
      </c>
      <c r="B70" s="125" t="s">
        <v>52</v>
      </c>
      <c r="C70" s="32"/>
      <c r="D70" s="6" t="s">
        <v>24</v>
      </c>
      <c r="E70" s="6"/>
      <c r="F70" s="44">
        <v>1</v>
      </c>
      <c r="G70" s="114">
        <v>0</v>
      </c>
      <c r="H70" s="47">
        <f t="shared" si="4"/>
        <v>0</v>
      </c>
      <c r="I70" s="40"/>
      <c r="J70" s="40"/>
      <c r="L70" s="20"/>
    </row>
    <row r="71" spans="1:12" x14ac:dyDescent="0.2">
      <c r="A71" s="118" t="s">
        <v>337</v>
      </c>
      <c r="B71" s="125" t="s">
        <v>53</v>
      </c>
      <c r="C71" s="32"/>
      <c r="D71" s="6" t="s">
        <v>24</v>
      </c>
      <c r="E71" s="6"/>
      <c r="F71" s="44">
        <v>1</v>
      </c>
      <c r="G71" s="114">
        <v>0</v>
      </c>
      <c r="H71" s="47">
        <f t="shared" si="4"/>
        <v>0</v>
      </c>
      <c r="I71" s="40"/>
      <c r="J71" s="40"/>
      <c r="L71" s="20"/>
    </row>
    <row r="72" spans="1:12" x14ac:dyDescent="0.2">
      <c r="A72" s="118" t="s">
        <v>338</v>
      </c>
      <c r="B72" s="125" t="s">
        <v>54</v>
      </c>
      <c r="C72" s="32"/>
      <c r="D72" s="6" t="s">
        <v>24</v>
      </c>
      <c r="E72" s="6"/>
      <c r="F72" s="44">
        <v>1</v>
      </c>
      <c r="G72" s="114">
        <v>0</v>
      </c>
      <c r="H72" s="47">
        <f t="shared" si="4"/>
        <v>0</v>
      </c>
      <c r="I72" s="40"/>
      <c r="J72" s="40"/>
      <c r="L72" s="20"/>
    </row>
    <row r="73" spans="1:12" x14ac:dyDescent="0.2">
      <c r="A73" s="118" t="s">
        <v>339</v>
      </c>
      <c r="B73" s="125" t="s">
        <v>55</v>
      </c>
      <c r="C73" s="32"/>
      <c r="D73" s="6" t="s">
        <v>24</v>
      </c>
      <c r="E73" s="6"/>
      <c r="F73" s="44">
        <v>1</v>
      </c>
      <c r="G73" s="114">
        <v>0</v>
      </c>
      <c r="H73" s="47">
        <f t="shared" si="4"/>
        <v>0</v>
      </c>
      <c r="I73" s="40"/>
      <c r="J73" s="40"/>
      <c r="L73" s="20"/>
    </row>
    <row r="74" spans="1:12" x14ac:dyDescent="0.2">
      <c r="A74" s="118" t="s">
        <v>340</v>
      </c>
      <c r="B74" s="125" t="s">
        <v>56</v>
      </c>
      <c r="C74" s="32"/>
      <c r="D74" s="6" t="s">
        <v>24</v>
      </c>
      <c r="E74" s="6"/>
      <c r="F74" s="44">
        <v>1</v>
      </c>
      <c r="G74" s="114">
        <v>0</v>
      </c>
      <c r="H74" s="47">
        <f t="shared" si="4"/>
        <v>0</v>
      </c>
      <c r="I74" s="40"/>
      <c r="J74" s="40"/>
      <c r="L74" s="20"/>
    </row>
    <row r="75" spans="1:12" x14ac:dyDescent="0.2">
      <c r="A75" s="118" t="s">
        <v>341</v>
      </c>
      <c r="B75" s="125" t="s">
        <v>56</v>
      </c>
      <c r="C75" s="32"/>
      <c r="D75" s="6" t="s">
        <v>24</v>
      </c>
      <c r="E75" s="6"/>
      <c r="F75" s="44">
        <v>1</v>
      </c>
      <c r="G75" s="114">
        <v>0</v>
      </c>
      <c r="H75" s="47">
        <f t="shared" si="4"/>
        <v>0</v>
      </c>
      <c r="I75" s="40"/>
      <c r="J75" s="40"/>
      <c r="L75" s="20"/>
    </row>
    <row r="76" spans="1:12" x14ac:dyDescent="0.2">
      <c r="A76" s="118" t="s">
        <v>342</v>
      </c>
      <c r="B76" s="124" t="s">
        <v>57</v>
      </c>
      <c r="D76" s="22" t="s">
        <v>24</v>
      </c>
      <c r="E76" s="22"/>
      <c r="F76" s="44">
        <v>1</v>
      </c>
      <c r="G76" s="155">
        <v>0</v>
      </c>
      <c r="H76" s="47">
        <f t="shared" si="4"/>
        <v>0</v>
      </c>
      <c r="I76" s="40"/>
      <c r="J76" s="40"/>
      <c r="L76" s="20"/>
    </row>
    <row r="77" spans="1:12" x14ac:dyDescent="0.2">
      <c r="A77" s="118" t="s">
        <v>343</v>
      </c>
      <c r="B77" s="125" t="s">
        <v>58</v>
      </c>
      <c r="C77" s="32"/>
      <c r="D77" s="6" t="s">
        <v>24</v>
      </c>
      <c r="E77" s="6"/>
      <c r="F77" s="44">
        <v>1</v>
      </c>
      <c r="G77" s="114">
        <v>0</v>
      </c>
      <c r="H77" s="47">
        <f t="shared" si="4"/>
        <v>0</v>
      </c>
      <c r="I77" s="40"/>
      <c r="J77" s="40"/>
      <c r="L77" s="20"/>
    </row>
    <row r="78" spans="1:12" x14ac:dyDescent="0.2">
      <c r="A78" s="118" t="s">
        <v>344</v>
      </c>
      <c r="B78" s="125" t="s">
        <v>59</v>
      </c>
      <c r="C78" s="32"/>
      <c r="D78" s="6" t="s">
        <v>24</v>
      </c>
      <c r="E78" s="6"/>
      <c r="F78" s="44">
        <v>1</v>
      </c>
      <c r="G78" s="114">
        <v>0</v>
      </c>
      <c r="H78" s="47">
        <f t="shared" si="4"/>
        <v>0</v>
      </c>
      <c r="I78" s="40"/>
      <c r="J78" s="40"/>
      <c r="L78" s="20"/>
    </row>
    <row r="79" spans="1:12" x14ac:dyDescent="0.2">
      <c r="A79" s="118" t="s">
        <v>345</v>
      </c>
      <c r="B79" s="125" t="s">
        <v>60</v>
      </c>
      <c r="C79" s="32"/>
      <c r="D79" s="6" t="s">
        <v>24</v>
      </c>
      <c r="E79" s="6"/>
      <c r="F79" s="44">
        <v>1</v>
      </c>
      <c r="G79" s="114">
        <v>0</v>
      </c>
      <c r="H79" s="47">
        <f t="shared" si="4"/>
        <v>0</v>
      </c>
      <c r="I79" s="40"/>
      <c r="J79" s="40"/>
      <c r="L79" s="20"/>
    </row>
    <row r="80" spans="1:12" x14ac:dyDescent="0.2">
      <c r="A80" s="118" t="s">
        <v>346</v>
      </c>
      <c r="B80" s="125" t="s">
        <v>61</v>
      </c>
      <c r="C80" s="32"/>
      <c r="D80" s="6" t="s">
        <v>24</v>
      </c>
      <c r="E80" s="6"/>
      <c r="F80" s="44">
        <v>1</v>
      </c>
      <c r="G80" s="114">
        <v>0</v>
      </c>
      <c r="H80" s="47">
        <f t="shared" si="4"/>
        <v>0</v>
      </c>
      <c r="I80" s="40"/>
      <c r="J80" s="40"/>
      <c r="L80" s="20"/>
    </row>
    <row r="81" spans="1:12" s="52" customFormat="1" ht="12" customHeight="1" x14ac:dyDescent="0.2">
      <c r="A81" s="118" t="s">
        <v>347</v>
      </c>
      <c r="B81" s="129" t="s">
        <v>62</v>
      </c>
      <c r="C81" s="48"/>
      <c r="D81" s="49" t="s">
        <v>24</v>
      </c>
      <c r="E81" s="50"/>
      <c r="F81" s="44">
        <v>1</v>
      </c>
      <c r="G81" s="159">
        <v>0</v>
      </c>
      <c r="H81" s="51">
        <f>G81*F81</f>
        <v>0</v>
      </c>
      <c r="L81" s="49"/>
    </row>
    <row r="82" spans="1:12" s="52" customFormat="1" x14ac:dyDescent="0.2">
      <c r="A82" s="118" t="s">
        <v>348</v>
      </c>
      <c r="B82" s="130" t="s">
        <v>63</v>
      </c>
      <c r="C82" s="53"/>
      <c r="D82" s="54" t="s">
        <v>24</v>
      </c>
      <c r="E82" s="55"/>
      <c r="F82" s="44">
        <v>1</v>
      </c>
      <c r="G82" s="114">
        <v>0</v>
      </c>
      <c r="H82" s="56">
        <f t="shared" si="4"/>
        <v>0</v>
      </c>
      <c r="L82" s="49"/>
    </row>
    <row r="83" spans="1:12" x14ac:dyDescent="0.2">
      <c r="A83" s="118" t="s">
        <v>349</v>
      </c>
      <c r="B83" s="125" t="s">
        <v>64</v>
      </c>
      <c r="C83" s="32"/>
      <c r="D83" s="6" t="s">
        <v>24</v>
      </c>
      <c r="E83" s="6"/>
      <c r="F83" s="44">
        <v>1</v>
      </c>
      <c r="G83" s="114">
        <v>0</v>
      </c>
      <c r="H83" s="47">
        <f t="shared" si="4"/>
        <v>0</v>
      </c>
      <c r="I83" s="40"/>
      <c r="J83" s="40"/>
      <c r="L83" s="20"/>
    </row>
    <row r="84" spans="1:12" ht="13.5" thickBot="1" x14ac:dyDescent="0.25">
      <c r="A84" s="119" t="s">
        <v>350</v>
      </c>
      <c r="B84" s="126" t="s">
        <v>65</v>
      </c>
      <c r="C84" s="23"/>
      <c r="D84" s="24" t="s">
        <v>24</v>
      </c>
      <c r="E84" s="24"/>
      <c r="F84" s="24">
        <v>1</v>
      </c>
      <c r="G84" s="139">
        <v>0</v>
      </c>
      <c r="H84" s="234">
        <f t="shared" si="4"/>
        <v>0</v>
      </c>
      <c r="I84" s="40"/>
      <c r="J84" s="40"/>
      <c r="L84" s="20"/>
    </row>
    <row r="85" spans="1:12" ht="13.5" thickBot="1" x14ac:dyDescent="0.25">
      <c r="A85" s="209"/>
      <c r="B85" s="233"/>
      <c r="C85" s="211" t="s">
        <v>21</v>
      </c>
      <c r="D85" s="212"/>
      <c r="E85" s="212"/>
      <c r="F85" s="212"/>
      <c r="G85" s="213"/>
      <c r="H85" s="214">
        <f>SUM(H48:H84)</f>
        <v>0</v>
      </c>
      <c r="I85" s="29"/>
      <c r="J85" s="29"/>
    </row>
    <row r="86" spans="1:12" ht="13.5" thickBot="1" x14ac:dyDescent="0.25"/>
    <row r="87" spans="1:12" ht="13.5" thickBot="1" x14ac:dyDescent="0.25">
      <c r="A87" s="220" t="s">
        <v>261</v>
      </c>
      <c r="B87" s="232"/>
      <c r="C87" s="235"/>
      <c r="D87" s="235"/>
      <c r="E87" s="236"/>
      <c r="F87" s="236"/>
      <c r="G87" s="237"/>
      <c r="H87" s="238"/>
    </row>
    <row r="88" spans="1:12" ht="39" thickBot="1" x14ac:dyDescent="0.25">
      <c r="A88" s="239" t="s">
        <v>15</v>
      </c>
      <c r="B88" s="240" t="s">
        <v>16</v>
      </c>
      <c r="C88" s="241"/>
      <c r="D88" s="241"/>
      <c r="E88" s="241" t="s">
        <v>17</v>
      </c>
      <c r="F88" s="241" t="s">
        <v>22</v>
      </c>
      <c r="G88" s="242" t="s">
        <v>19</v>
      </c>
      <c r="H88" s="243" t="s">
        <v>20</v>
      </c>
      <c r="K88" s="13" t="s">
        <v>23</v>
      </c>
    </row>
    <row r="89" spans="1:12" x14ac:dyDescent="0.2">
      <c r="A89" s="122">
        <v>1</v>
      </c>
      <c r="B89" s="131" t="s">
        <v>66</v>
      </c>
      <c r="C89" s="57"/>
      <c r="D89" s="57"/>
      <c r="E89" s="58" t="s">
        <v>67</v>
      </c>
      <c r="F89" s="59">
        <v>1</v>
      </c>
      <c r="G89" s="160">
        <v>0</v>
      </c>
      <c r="H89" s="148">
        <f>G89*F89</f>
        <v>0</v>
      </c>
    </row>
    <row r="90" spans="1:12" x14ac:dyDescent="0.2">
      <c r="A90" s="118" t="s">
        <v>321</v>
      </c>
      <c r="B90" s="132" t="s">
        <v>68</v>
      </c>
      <c r="C90" s="61"/>
      <c r="D90" s="61"/>
      <c r="E90" s="62" t="s">
        <v>69</v>
      </c>
      <c r="F90" s="63">
        <v>1</v>
      </c>
      <c r="G90" s="161">
        <v>0</v>
      </c>
      <c r="H90" s="149">
        <f>G90*F90</f>
        <v>0</v>
      </c>
    </row>
    <row r="91" spans="1:12" x14ac:dyDescent="0.2">
      <c r="A91" s="117" t="s">
        <v>322</v>
      </c>
      <c r="B91" s="133" t="s">
        <v>70</v>
      </c>
      <c r="C91" s="64"/>
      <c r="D91" s="64"/>
      <c r="E91" s="65"/>
      <c r="F91" s="66"/>
      <c r="G91" s="162"/>
      <c r="H91" s="150"/>
    </row>
    <row r="92" spans="1:12" x14ac:dyDescent="0.2">
      <c r="A92" s="117" t="s">
        <v>310</v>
      </c>
      <c r="B92" s="133" t="s">
        <v>71</v>
      </c>
      <c r="E92" s="65" t="s">
        <v>67</v>
      </c>
      <c r="F92" s="66">
        <v>1</v>
      </c>
      <c r="G92" s="155">
        <v>0</v>
      </c>
      <c r="H92" s="151">
        <f>G92*F92</f>
        <v>0</v>
      </c>
    </row>
    <row r="93" spans="1:12" x14ac:dyDescent="0.2">
      <c r="A93" s="117" t="s">
        <v>311</v>
      </c>
      <c r="B93" s="132" t="s">
        <v>72</v>
      </c>
      <c r="C93" s="32"/>
      <c r="D93" s="32"/>
      <c r="E93" s="62" t="s">
        <v>67</v>
      </c>
      <c r="F93" s="63">
        <v>1</v>
      </c>
      <c r="G93" s="114">
        <v>0</v>
      </c>
      <c r="H93" s="149">
        <f>G93*F93</f>
        <v>0</v>
      </c>
    </row>
    <row r="94" spans="1:12" ht="27" customHeight="1" x14ac:dyDescent="0.2">
      <c r="A94" s="118" t="s">
        <v>312</v>
      </c>
      <c r="B94" s="125" t="s">
        <v>73</v>
      </c>
      <c r="C94" s="60"/>
      <c r="D94" s="60"/>
      <c r="E94" s="63" t="s">
        <v>74</v>
      </c>
      <c r="F94" s="63">
        <v>1</v>
      </c>
      <c r="G94" s="163">
        <v>0</v>
      </c>
      <c r="H94" s="149">
        <f>G94*F94</f>
        <v>0</v>
      </c>
    </row>
    <row r="95" spans="1:12" ht="25.5" x14ac:dyDescent="0.2">
      <c r="A95" s="118" t="s">
        <v>313</v>
      </c>
      <c r="B95" s="125" t="s">
        <v>75</v>
      </c>
      <c r="C95" s="60"/>
      <c r="D95" s="60"/>
      <c r="E95" s="63" t="s">
        <v>74</v>
      </c>
      <c r="F95" s="63">
        <v>1</v>
      </c>
      <c r="G95" s="163">
        <v>0</v>
      </c>
      <c r="H95" s="149">
        <f>G95*F95</f>
        <v>0</v>
      </c>
    </row>
    <row r="96" spans="1:12" ht="43.5" customHeight="1" x14ac:dyDescent="0.2">
      <c r="A96" s="118" t="s">
        <v>314</v>
      </c>
      <c r="B96" s="125" t="s">
        <v>76</v>
      </c>
      <c r="C96" s="60"/>
      <c r="D96" s="60"/>
      <c r="E96" s="63" t="s">
        <v>77</v>
      </c>
      <c r="F96" s="63">
        <v>1</v>
      </c>
      <c r="G96" s="163">
        <v>0</v>
      </c>
      <c r="H96" s="149">
        <f>G96*F96</f>
        <v>0</v>
      </c>
    </row>
    <row r="97" spans="1:8" ht="25.5" x14ac:dyDescent="0.2">
      <c r="A97" s="118" t="s">
        <v>315</v>
      </c>
      <c r="B97" s="125" t="s">
        <v>78</v>
      </c>
      <c r="C97" s="60"/>
      <c r="D97" s="60"/>
      <c r="E97" s="63" t="s">
        <v>79</v>
      </c>
      <c r="F97" s="63">
        <v>1</v>
      </c>
      <c r="G97" s="163">
        <v>0</v>
      </c>
      <c r="H97" s="149">
        <f t="shared" ref="H97:H110" si="5">G97*F97</f>
        <v>0</v>
      </c>
    </row>
    <row r="98" spans="1:8" ht="51" x14ac:dyDescent="0.2">
      <c r="A98" s="118" t="s">
        <v>316</v>
      </c>
      <c r="B98" s="125" t="s">
        <v>80</v>
      </c>
      <c r="C98" s="61"/>
      <c r="D98" s="61"/>
      <c r="E98" s="62" t="s">
        <v>77</v>
      </c>
      <c r="F98" s="63">
        <v>1</v>
      </c>
      <c r="G98" s="161">
        <v>0</v>
      </c>
      <c r="H98" s="149">
        <f t="shared" si="5"/>
        <v>0</v>
      </c>
    </row>
    <row r="99" spans="1:8" x14ac:dyDescent="0.2">
      <c r="A99" s="118" t="s">
        <v>317</v>
      </c>
      <c r="B99" s="125" t="s">
        <v>81</v>
      </c>
      <c r="C99" s="61"/>
      <c r="D99" s="61"/>
      <c r="E99" s="62" t="s">
        <v>82</v>
      </c>
      <c r="F99" s="63">
        <v>1</v>
      </c>
      <c r="G99" s="161">
        <v>0</v>
      </c>
      <c r="H99" s="149">
        <f t="shared" si="5"/>
        <v>0</v>
      </c>
    </row>
    <row r="100" spans="1:8" ht="25.5" x14ac:dyDescent="0.2">
      <c r="A100" s="118" t="s">
        <v>318</v>
      </c>
      <c r="B100" s="125" t="s">
        <v>83</v>
      </c>
      <c r="C100" s="61"/>
      <c r="D100" s="61"/>
      <c r="E100" s="62" t="s">
        <v>82</v>
      </c>
      <c r="F100" s="63">
        <v>1</v>
      </c>
      <c r="G100" s="161">
        <v>0</v>
      </c>
      <c r="H100" s="149">
        <f t="shared" si="5"/>
        <v>0</v>
      </c>
    </row>
    <row r="101" spans="1:8" ht="38.25" x14ac:dyDescent="0.2">
      <c r="A101" s="118" t="s">
        <v>319</v>
      </c>
      <c r="B101" s="125" t="s">
        <v>84</v>
      </c>
      <c r="C101" s="61"/>
      <c r="D101" s="61"/>
      <c r="E101" s="62" t="s">
        <v>82</v>
      </c>
      <c r="F101" s="63">
        <v>1</v>
      </c>
      <c r="G101" s="161">
        <v>0</v>
      </c>
      <c r="H101" s="149">
        <f t="shared" si="5"/>
        <v>0</v>
      </c>
    </row>
    <row r="102" spans="1:8" ht="38.25" x14ac:dyDescent="0.2">
      <c r="A102" s="118" t="s">
        <v>320</v>
      </c>
      <c r="B102" s="125" t="s">
        <v>85</v>
      </c>
      <c r="C102" s="61"/>
      <c r="D102" s="61"/>
      <c r="E102" s="62" t="s">
        <v>82</v>
      </c>
      <c r="F102" s="63">
        <v>1</v>
      </c>
      <c r="G102" s="161">
        <v>0</v>
      </c>
      <c r="H102" s="149">
        <f t="shared" si="5"/>
        <v>0</v>
      </c>
    </row>
    <row r="103" spans="1:8" ht="38.25" x14ac:dyDescent="0.2">
      <c r="A103" s="118" t="s">
        <v>323</v>
      </c>
      <c r="B103" s="125" t="s">
        <v>86</v>
      </c>
      <c r="C103" s="61"/>
      <c r="D103" s="61"/>
      <c r="E103" s="62" t="s">
        <v>82</v>
      </c>
      <c r="F103" s="63">
        <v>1</v>
      </c>
      <c r="G103" s="161">
        <v>0</v>
      </c>
      <c r="H103" s="149">
        <f t="shared" si="5"/>
        <v>0</v>
      </c>
    </row>
    <row r="104" spans="1:8" ht="38.25" x14ac:dyDescent="0.2">
      <c r="A104" s="118" t="s">
        <v>324</v>
      </c>
      <c r="B104" s="125" t="s">
        <v>87</v>
      </c>
      <c r="C104" s="61"/>
      <c r="D104" s="61"/>
      <c r="E104" s="62" t="s">
        <v>82</v>
      </c>
      <c r="F104" s="63">
        <v>1</v>
      </c>
      <c r="G104" s="161">
        <v>0</v>
      </c>
      <c r="H104" s="149">
        <f t="shared" si="5"/>
        <v>0</v>
      </c>
    </row>
    <row r="105" spans="1:8" ht="38.25" x14ac:dyDescent="0.2">
      <c r="A105" s="118" t="s">
        <v>325</v>
      </c>
      <c r="B105" s="125" t="s">
        <v>88</v>
      </c>
      <c r="C105" s="61"/>
      <c r="D105" s="61"/>
      <c r="E105" s="62" t="s">
        <v>82</v>
      </c>
      <c r="F105" s="63">
        <v>1</v>
      </c>
      <c r="G105" s="161">
        <v>0</v>
      </c>
      <c r="H105" s="149">
        <f t="shared" si="5"/>
        <v>0</v>
      </c>
    </row>
    <row r="106" spans="1:8" ht="38.25" x14ac:dyDescent="0.2">
      <c r="A106" s="118" t="s">
        <v>326</v>
      </c>
      <c r="B106" s="125" t="s">
        <v>89</v>
      </c>
      <c r="C106" s="61"/>
      <c r="D106" s="61"/>
      <c r="E106" s="62" t="s">
        <v>82</v>
      </c>
      <c r="F106" s="63">
        <v>1</v>
      </c>
      <c r="G106" s="161">
        <v>0</v>
      </c>
      <c r="H106" s="149">
        <f t="shared" si="5"/>
        <v>0</v>
      </c>
    </row>
    <row r="107" spans="1:8" ht="25.5" x14ac:dyDescent="0.2">
      <c r="A107" s="118" t="s">
        <v>327</v>
      </c>
      <c r="B107" s="125" t="s">
        <v>90</v>
      </c>
      <c r="C107" s="61"/>
      <c r="D107" s="61"/>
      <c r="E107" s="62" t="s">
        <v>74</v>
      </c>
      <c r="F107" s="63">
        <v>1</v>
      </c>
      <c r="G107" s="161">
        <v>0</v>
      </c>
      <c r="H107" s="149">
        <f t="shared" si="5"/>
        <v>0</v>
      </c>
    </row>
    <row r="108" spans="1:8" ht="25.5" x14ac:dyDescent="0.2">
      <c r="A108" s="118" t="s">
        <v>328</v>
      </c>
      <c r="B108" s="124" t="s">
        <v>91</v>
      </c>
      <c r="C108" s="64"/>
      <c r="D108" s="64"/>
      <c r="E108" s="65"/>
      <c r="F108" s="66"/>
      <c r="G108" s="164"/>
      <c r="H108" s="150"/>
    </row>
    <row r="109" spans="1:8" x14ac:dyDescent="0.2">
      <c r="A109" s="118" t="s">
        <v>329</v>
      </c>
      <c r="B109" s="124" t="s">
        <v>92</v>
      </c>
      <c r="E109" s="65" t="s">
        <v>82</v>
      </c>
      <c r="F109" s="59">
        <v>1</v>
      </c>
      <c r="G109" s="155">
        <v>0</v>
      </c>
      <c r="H109" s="151">
        <f t="shared" si="5"/>
        <v>0</v>
      </c>
    </row>
    <row r="110" spans="1:8" x14ac:dyDescent="0.2">
      <c r="A110" s="118" t="s">
        <v>330</v>
      </c>
      <c r="B110" s="125" t="s">
        <v>93</v>
      </c>
      <c r="C110" s="32"/>
      <c r="D110" s="32"/>
      <c r="E110" s="62" t="s">
        <v>82</v>
      </c>
      <c r="F110" s="63">
        <v>1</v>
      </c>
      <c r="G110" s="114">
        <v>0</v>
      </c>
      <c r="H110" s="149">
        <f t="shared" si="5"/>
        <v>0</v>
      </c>
    </row>
    <row r="111" spans="1:8" ht="25.5" x14ac:dyDescent="0.2">
      <c r="A111" s="118" t="s">
        <v>331</v>
      </c>
      <c r="B111" s="126" t="s">
        <v>94</v>
      </c>
      <c r="C111" s="67"/>
      <c r="D111" s="67"/>
      <c r="E111" s="68"/>
      <c r="F111" s="66"/>
      <c r="G111" s="165"/>
      <c r="H111" s="150"/>
    </row>
    <row r="112" spans="1:8" x14ac:dyDescent="0.2">
      <c r="A112" s="118" t="s">
        <v>332</v>
      </c>
      <c r="B112" s="124" t="s">
        <v>95</v>
      </c>
      <c r="E112" s="65" t="s">
        <v>82</v>
      </c>
      <c r="F112" s="66">
        <v>1</v>
      </c>
      <c r="G112" s="155">
        <v>0</v>
      </c>
      <c r="H112" s="151">
        <f t="shared" ref="H112:H133" si="6">G112*F112</f>
        <v>0</v>
      </c>
    </row>
    <row r="113" spans="1:8" x14ac:dyDescent="0.2">
      <c r="A113" s="118" t="s">
        <v>333</v>
      </c>
      <c r="B113" s="125" t="s">
        <v>96</v>
      </c>
      <c r="C113" s="32"/>
      <c r="D113" s="32"/>
      <c r="E113" s="62" t="s">
        <v>82</v>
      </c>
      <c r="F113" s="63">
        <v>1</v>
      </c>
      <c r="G113" s="114">
        <v>0</v>
      </c>
      <c r="H113" s="149">
        <f t="shared" si="6"/>
        <v>0</v>
      </c>
    </row>
    <row r="114" spans="1:8" x14ac:dyDescent="0.2">
      <c r="A114" s="118" t="s">
        <v>334</v>
      </c>
      <c r="B114" s="125" t="s">
        <v>97</v>
      </c>
      <c r="C114" s="32"/>
      <c r="D114" s="32"/>
      <c r="E114" s="62" t="s">
        <v>82</v>
      </c>
      <c r="F114" s="63">
        <v>1</v>
      </c>
      <c r="G114" s="114">
        <v>0</v>
      </c>
      <c r="H114" s="149">
        <f t="shared" si="6"/>
        <v>0</v>
      </c>
    </row>
    <row r="115" spans="1:8" x14ac:dyDescent="0.2">
      <c r="A115" s="118" t="s">
        <v>335</v>
      </c>
      <c r="B115" s="124" t="s">
        <v>98</v>
      </c>
      <c r="E115" s="65" t="s">
        <v>82</v>
      </c>
      <c r="F115" s="63">
        <v>1</v>
      </c>
      <c r="G115" s="155">
        <v>0</v>
      </c>
      <c r="H115" s="151">
        <f t="shared" si="6"/>
        <v>0</v>
      </c>
    </row>
    <row r="116" spans="1:8" x14ac:dyDescent="0.2">
      <c r="A116" s="118" t="s">
        <v>336</v>
      </c>
      <c r="B116" s="125" t="s">
        <v>99</v>
      </c>
      <c r="C116" s="61"/>
      <c r="D116" s="61"/>
      <c r="E116" s="62" t="s">
        <v>82</v>
      </c>
      <c r="F116" s="63">
        <v>1</v>
      </c>
      <c r="G116" s="161">
        <v>0</v>
      </c>
      <c r="H116" s="149">
        <f t="shared" si="6"/>
        <v>0</v>
      </c>
    </row>
    <row r="117" spans="1:8" ht="25.5" x14ac:dyDescent="0.2">
      <c r="A117" s="118" t="s">
        <v>337</v>
      </c>
      <c r="B117" s="124" t="s">
        <v>100</v>
      </c>
      <c r="C117" s="64"/>
      <c r="D117" s="64"/>
      <c r="E117" s="65" t="s">
        <v>82</v>
      </c>
      <c r="F117" s="63">
        <v>1</v>
      </c>
      <c r="G117" s="162">
        <v>0</v>
      </c>
      <c r="H117" s="151">
        <f t="shared" si="6"/>
        <v>0</v>
      </c>
    </row>
    <row r="118" spans="1:8" ht="38.25" x14ac:dyDescent="0.2">
      <c r="A118" s="118" t="s">
        <v>338</v>
      </c>
      <c r="B118" s="125" t="s">
        <v>101</v>
      </c>
      <c r="C118" s="61"/>
      <c r="D118" s="61"/>
      <c r="E118" s="62" t="s">
        <v>82</v>
      </c>
      <c r="F118" s="63">
        <v>1</v>
      </c>
      <c r="G118" s="161">
        <v>0</v>
      </c>
      <c r="H118" s="149">
        <f t="shared" si="6"/>
        <v>0</v>
      </c>
    </row>
    <row r="119" spans="1:8" ht="38.25" x14ac:dyDescent="0.2">
      <c r="A119" s="118" t="s">
        <v>339</v>
      </c>
      <c r="B119" s="125" t="s">
        <v>102</v>
      </c>
      <c r="C119" s="61"/>
      <c r="D119" s="61"/>
      <c r="E119" s="62" t="s">
        <v>82</v>
      </c>
      <c r="F119" s="63">
        <v>1</v>
      </c>
      <c r="G119" s="161">
        <v>0</v>
      </c>
      <c r="H119" s="149">
        <f t="shared" si="6"/>
        <v>0</v>
      </c>
    </row>
    <row r="120" spans="1:8" ht="38.25" x14ac:dyDescent="0.2">
      <c r="A120" s="118" t="s">
        <v>340</v>
      </c>
      <c r="B120" s="125" t="s">
        <v>103</v>
      </c>
      <c r="C120" s="61"/>
      <c r="D120" s="61"/>
      <c r="E120" s="62" t="s">
        <v>82</v>
      </c>
      <c r="F120" s="63">
        <v>1</v>
      </c>
      <c r="G120" s="161">
        <v>0</v>
      </c>
      <c r="H120" s="149">
        <f t="shared" si="6"/>
        <v>0</v>
      </c>
    </row>
    <row r="121" spans="1:8" x14ac:dyDescent="0.2">
      <c r="A121" s="118" t="s">
        <v>341</v>
      </c>
      <c r="B121" s="125" t="s">
        <v>447</v>
      </c>
      <c r="C121" s="61"/>
      <c r="D121" s="61"/>
      <c r="E121" s="62" t="s">
        <v>82</v>
      </c>
      <c r="F121" s="63">
        <v>1</v>
      </c>
      <c r="G121" s="161">
        <v>0</v>
      </c>
      <c r="H121" s="149">
        <f t="shared" ref="H121" si="7">G121*F121</f>
        <v>0</v>
      </c>
    </row>
    <row r="122" spans="1:8" x14ac:dyDescent="0.2">
      <c r="A122" s="118" t="s">
        <v>342</v>
      </c>
      <c r="B122" s="125" t="s">
        <v>104</v>
      </c>
      <c r="C122" s="61"/>
      <c r="D122" s="61"/>
      <c r="E122" s="62" t="s">
        <v>74</v>
      </c>
      <c r="F122" s="63">
        <v>1</v>
      </c>
      <c r="G122" s="161">
        <v>0</v>
      </c>
      <c r="H122" s="149">
        <f t="shared" si="6"/>
        <v>0</v>
      </c>
    </row>
    <row r="123" spans="1:8" ht="25.5" x14ac:dyDescent="0.2">
      <c r="A123" s="118" t="s">
        <v>343</v>
      </c>
      <c r="B123" s="125" t="s">
        <v>105</v>
      </c>
      <c r="C123" s="61"/>
      <c r="D123" s="61"/>
      <c r="E123" s="62" t="s">
        <v>74</v>
      </c>
      <c r="F123" s="63">
        <v>1</v>
      </c>
      <c r="G123" s="161">
        <v>0</v>
      </c>
      <c r="H123" s="149">
        <f t="shared" si="6"/>
        <v>0</v>
      </c>
    </row>
    <row r="124" spans="1:8" ht="25.5" x14ac:dyDescent="0.2">
      <c r="A124" s="118" t="s">
        <v>344</v>
      </c>
      <c r="B124" s="125" t="s">
        <v>106</v>
      </c>
      <c r="C124" s="61"/>
      <c r="D124" s="61"/>
      <c r="E124" s="62" t="s">
        <v>67</v>
      </c>
      <c r="F124" s="63">
        <v>1</v>
      </c>
      <c r="G124" s="161">
        <v>0</v>
      </c>
      <c r="H124" s="149">
        <f t="shared" si="6"/>
        <v>0</v>
      </c>
    </row>
    <row r="125" spans="1:8" ht="25.5" x14ac:dyDescent="0.2">
      <c r="A125" s="118" t="s">
        <v>345</v>
      </c>
      <c r="B125" s="125" t="s">
        <v>107</v>
      </c>
      <c r="C125" s="61"/>
      <c r="D125" s="61"/>
      <c r="E125" s="62" t="s">
        <v>67</v>
      </c>
      <c r="F125" s="63">
        <v>1</v>
      </c>
      <c r="G125" s="161">
        <v>0</v>
      </c>
      <c r="H125" s="149">
        <f t="shared" si="6"/>
        <v>0</v>
      </c>
    </row>
    <row r="126" spans="1:8" ht="25.5" x14ac:dyDescent="0.2">
      <c r="A126" s="118" t="s">
        <v>346</v>
      </c>
      <c r="B126" s="125" t="s">
        <v>108</v>
      </c>
      <c r="C126" s="61"/>
      <c r="D126" s="61"/>
      <c r="E126" s="62" t="s">
        <v>67</v>
      </c>
      <c r="F126" s="63">
        <v>1</v>
      </c>
      <c r="G126" s="161">
        <v>0</v>
      </c>
      <c r="H126" s="149">
        <f t="shared" si="6"/>
        <v>0</v>
      </c>
    </row>
    <row r="127" spans="1:8" ht="25.5" x14ac:dyDescent="0.2">
      <c r="A127" s="118" t="s">
        <v>347</v>
      </c>
      <c r="B127" s="125" t="s">
        <v>109</v>
      </c>
      <c r="C127" s="61"/>
      <c r="D127" s="61"/>
      <c r="E127" s="62" t="s">
        <v>67</v>
      </c>
      <c r="F127" s="63">
        <v>1</v>
      </c>
      <c r="G127" s="161">
        <v>0</v>
      </c>
      <c r="H127" s="149">
        <f t="shared" si="6"/>
        <v>0</v>
      </c>
    </row>
    <row r="128" spans="1:8" ht="25.5" x14ac:dyDescent="0.2">
      <c r="A128" s="118" t="s">
        <v>348</v>
      </c>
      <c r="B128" s="125" t="s">
        <v>110</v>
      </c>
      <c r="C128" s="61"/>
      <c r="D128" s="61"/>
      <c r="E128" s="62" t="s">
        <v>67</v>
      </c>
      <c r="F128" s="63">
        <v>1</v>
      </c>
      <c r="G128" s="161">
        <v>0</v>
      </c>
      <c r="H128" s="149">
        <f t="shared" si="6"/>
        <v>0</v>
      </c>
    </row>
    <row r="129" spans="1:8" ht="25.5" x14ac:dyDescent="0.2">
      <c r="A129" s="118" t="s">
        <v>349</v>
      </c>
      <c r="B129" s="125" t="s">
        <v>111</v>
      </c>
      <c r="C129" s="61"/>
      <c r="D129" s="61"/>
      <c r="E129" s="62" t="s">
        <v>67</v>
      </c>
      <c r="F129" s="63">
        <v>1</v>
      </c>
      <c r="G129" s="161">
        <v>0</v>
      </c>
      <c r="H129" s="149">
        <f t="shared" si="6"/>
        <v>0</v>
      </c>
    </row>
    <row r="130" spans="1:8" ht="25.5" x14ac:dyDescent="0.2">
      <c r="A130" s="118" t="s">
        <v>350</v>
      </c>
      <c r="B130" s="125" t="s">
        <v>112</v>
      </c>
      <c r="C130" s="61"/>
      <c r="D130" s="61"/>
      <c r="E130" s="62" t="s">
        <v>67</v>
      </c>
      <c r="F130" s="63">
        <v>1</v>
      </c>
      <c r="G130" s="161">
        <v>0</v>
      </c>
      <c r="H130" s="149">
        <f t="shared" si="6"/>
        <v>0</v>
      </c>
    </row>
    <row r="131" spans="1:8" x14ac:dyDescent="0.2">
      <c r="A131" s="118" t="s">
        <v>351</v>
      </c>
      <c r="B131" s="124" t="s">
        <v>113</v>
      </c>
      <c r="C131" s="64"/>
      <c r="D131" s="64"/>
      <c r="E131" s="65"/>
      <c r="F131" s="66"/>
      <c r="G131" s="162"/>
      <c r="H131" s="151"/>
    </row>
    <row r="132" spans="1:8" x14ac:dyDescent="0.2">
      <c r="A132" s="118" t="s">
        <v>352</v>
      </c>
      <c r="B132" s="124" t="s">
        <v>114</v>
      </c>
      <c r="E132" s="22" t="s">
        <v>74</v>
      </c>
      <c r="F132" s="22">
        <v>1</v>
      </c>
      <c r="G132" s="155">
        <v>0</v>
      </c>
      <c r="H132" s="151">
        <f t="shared" si="6"/>
        <v>0</v>
      </c>
    </row>
    <row r="133" spans="1:8" x14ac:dyDescent="0.2">
      <c r="A133" s="118" t="s">
        <v>353</v>
      </c>
      <c r="B133" s="125" t="s">
        <v>115</v>
      </c>
      <c r="C133" s="32"/>
      <c r="D133" s="32"/>
      <c r="E133" s="6" t="s">
        <v>74</v>
      </c>
      <c r="F133" s="6">
        <v>1</v>
      </c>
      <c r="G133" s="114">
        <v>0</v>
      </c>
      <c r="H133" s="149">
        <f t="shared" si="6"/>
        <v>0</v>
      </c>
    </row>
    <row r="134" spans="1:8" x14ac:dyDescent="0.2">
      <c r="A134" s="118" t="s">
        <v>354</v>
      </c>
      <c r="B134" s="125" t="s">
        <v>116</v>
      </c>
      <c r="C134" s="61"/>
      <c r="D134" s="61"/>
      <c r="E134" s="62" t="s">
        <v>74</v>
      </c>
      <c r="F134" s="63">
        <v>1</v>
      </c>
      <c r="G134" s="161">
        <v>0</v>
      </c>
      <c r="H134" s="149">
        <f>G134*F134</f>
        <v>0</v>
      </c>
    </row>
    <row r="135" spans="1:8" x14ac:dyDescent="0.2">
      <c r="A135" s="118" t="s">
        <v>355</v>
      </c>
      <c r="B135" s="125" t="s">
        <v>117</v>
      </c>
      <c r="C135" s="61"/>
      <c r="D135" s="61"/>
      <c r="E135" s="62" t="s">
        <v>118</v>
      </c>
      <c r="F135" s="63">
        <v>1</v>
      </c>
      <c r="G135" s="161">
        <v>0</v>
      </c>
      <c r="H135" s="149">
        <f>G135*F135</f>
        <v>0</v>
      </c>
    </row>
    <row r="136" spans="1:8" ht="64.5" thickBot="1" x14ac:dyDescent="0.25">
      <c r="A136" s="119" t="s">
        <v>356</v>
      </c>
      <c r="B136" s="124" t="s">
        <v>465</v>
      </c>
      <c r="C136" s="64"/>
      <c r="D136" s="64"/>
      <c r="E136" s="65" t="s">
        <v>74</v>
      </c>
      <c r="F136" s="66">
        <v>1</v>
      </c>
      <c r="G136" s="161">
        <v>0</v>
      </c>
      <c r="H136" s="151">
        <f>G136*F136</f>
        <v>0</v>
      </c>
    </row>
    <row r="137" spans="1:8" ht="13.5" thickBot="1" x14ac:dyDescent="0.25">
      <c r="A137" s="209"/>
      <c r="B137" s="226"/>
      <c r="C137" s="211" t="s">
        <v>21</v>
      </c>
      <c r="D137" s="227"/>
      <c r="E137" s="211"/>
      <c r="F137" s="211"/>
      <c r="G137" s="228"/>
      <c r="H137" s="214">
        <f>SUM(H89:H136)</f>
        <v>0</v>
      </c>
    </row>
    <row r="138" spans="1:8" ht="13.5" thickBot="1" x14ac:dyDescent="0.25">
      <c r="H138" s="152"/>
    </row>
    <row r="139" spans="1:8" ht="13.5" thickBot="1" x14ac:dyDescent="0.25">
      <c r="A139" s="220" t="s">
        <v>119</v>
      </c>
      <c r="B139" s="244"/>
      <c r="C139" s="236"/>
      <c r="D139" s="236"/>
      <c r="E139" s="236"/>
      <c r="F139" s="236"/>
      <c r="G139" s="237"/>
      <c r="H139" s="245"/>
    </row>
    <row r="140" spans="1:8" ht="39" thickBot="1" x14ac:dyDescent="0.25">
      <c r="A140" s="239" t="s">
        <v>15</v>
      </c>
      <c r="B140" s="240" t="s">
        <v>16</v>
      </c>
      <c r="C140" s="241"/>
      <c r="D140" s="241"/>
      <c r="E140" s="241" t="s">
        <v>17</v>
      </c>
      <c r="F140" s="241" t="s">
        <v>22</v>
      </c>
      <c r="G140" s="242" t="s">
        <v>19</v>
      </c>
      <c r="H140" s="243" t="s">
        <v>20</v>
      </c>
    </row>
    <row r="141" spans="1:8" x14ac:dyDescent="0.2">
      <c r="A141" s="122">
        <v>1</v>
      </c>
      <c r="B141" s="125" t="s">
        <v>120</v>
      </c>
      <c r="C141" s="61"/>
      <c r="D141" s="61"/>
      <c r="E141" s="62" t="s">
        <v>69</v>
      </c>
      <c r="F141" s="62">
        <v>1</v>
      </c>
      <c r="G141" s="114">
        <v>0</v>
      </c>
      <c r="H141" s="41">
        <f>G141*F141</f>
        <v>0</v>
      </c>
    </row>
    <row r="142" spans="1:8" ht="25.5" x14ac:dyDescent="0.2">
      <c r="A142" s="118">
        <v>2</v>
      </c>
      <c r="B142" s="125" t="s">
        <v>121</v>
      </c>
      <c r="C142" s="61"/>
      <c r="D142" s="61"/>
      <c r="E142" s="62"/>
      <c r="F142" s="62"/>
      <c r="G142" s="114"/>
      <c r="H142" s="41"/>
    </row>
    <row r="143" spans="1:8" x14ac:dyDescent="0.2">
      <c r="A143" s="118" t="s">
        <v>308</v>
      </c>
      <c r="B143" s="124" t="s">
        <v>122</v>
      </c>
      <c r="C143" s="64"/>
      <c r="D143" s="64"/>
      <c r="E143" s="65" t="s">
        <v>69</v>
      </c>
      <c r="F143" s="65">
        <v>1</v>
      </c>
      <c r="G143" s="114">
        <v>0</v>
      </c>
      <c r="H143" s="46">
        <f>G143*F143</f>
        <v>0</v>
      </c>
    </row>
    <row r="144" spans="1:8" x14ac:dyDescent="0.2">
      <c r="A144" s="118" t="s">
        <v>309</v>
      </c>
      <c r="B144" s="125" t="s">
        <v>123</v>
      </c>
      <c r="C144" s="61"/>
      <c r="D144" s="61"/>
      <c r="E144" s="62" t="s">
        <v>69</v>
      </c>
      <c r="F144" s="62">
        <v>1</v>
      </c>
      <c r="G144" s="114">
        <v>0</v>
      </c>
      <c r="H144" s="41">
        <f>G144*F144</f>
        <v>0</v>
      </c>
    </row>
    <row r="145" spans="1:8" ht="25.5" x14ac:dyDescent="0.2">
      <c r="A145" s="118">
        <v>3</v>
      </c>
      <c r="B145" s="125" t="s">
        <v>124</v>
      </c>
      <c r="C145" s="61"/>
      <c r="D145" s="61"/>
      <c r="E145" s="62"/>
      <c r="F145" s="62"/>
      <c r="G145" s="114"/>
      <c r="H145" s="41"/>
    </row>
    <row r="146" spans="1:8" x14ac:dyDescent="0.2">
      <c r="A146" s="118" t="s">
        <v>310</v>
      </c>
      <c r="B146" s="125" t="s">
        <v>125</v>
      </c>
      <c r="C146" s="61"/>
      <c r="D146" s="61"/>
      <c r="E146" s="62" t="s">
        <v>69</v>
      </c>
      <c r="F146" s="62">
        <v>1</v>
      </c>
      <c r="G146" s="114">
        <v>0</v>
      </c>
      <c r="H146" s="41">
        <f>G146*F146</f>
        <v>0</v>
      </c>
    </row>
    <row r="147" spans="1:8" x14ac:dyDescent="0.2">
      <c r="A147" s="118" t="s">
        <v>311</v>
      </c>
      <c r="B147" s="125" t="s">
        <v>126</v>
      </c>
      <c r="C147" s="61"/>
      <c r="D147" s="61"/>
      <c r="E147" s="62" t="s">
        <v>69</v>
      </c>
      <c r="F147" s="62">
        <v>1</v>
      </c>
      <c r="G147" s="114">
        <v>0</v>
      </c>
      <c r="H147" s="41">
        <f>G147*F147</f>
        <v>0</v>
      </c>
    </row>
    <row r="148" spans="1:8" ht="25.5" x14ac:dyDescent="0.2">
      <c r="A148" s="118" t="s">
        <v>312</v>
      </c>
      <c r="B148" s="125" t="s">
        <v>127</v>
      </c>
      <c r="C148" s="61"/>
      <c r="D148" s="61"/>
      <c r="E148" s="62" t="s">
        <v>69</v>
      </c>
      <c r="F148" s="62">
        <v>1</v>
      </c>
      <c r="G148" s="114">
        <v>0</v>
      </c>
      <c r="H148" s="41">
        <f t="shared" ref="H148:H156" si="8">G148*F148</f>
        <v>0</v>
      </c>
    </row>
    <row r="149" spans="1:8" x14ac:dyDescent="0.2">
      <c r="A149" s="118" t="s">
        <v>313</v>
      </c>
      <c r="B149" s="125" t="s">
        <v>128</v>
      </c>
      <c r="C149" s="61"/>
      <c r="D149" s="61"/>
      <c r="E149" s="62" t="s">
        <v>67</v>
      </c>
      <c r="F149" s="62">
        <v>1</v>
      </c>
      <c r="G149" s="114">
        <v>0</v>
      </c>
      <c r="H149" s="41">
        <f t="shared" si="8"/>
        <v>0</v>
      </c>
    </row>
    <row r="150" spans="1:8" x14ac:dyDescent="0.2">
      <c r="A150" s="118" t="s">
        <v>314</v>
      </c>
      <c r="B150" s="125" t="s">
        <v>129</v>
      </c>
      <c r="C150" s="61"/>
      <c r="D150" s="61"/>
      <c r="E150" s="62" t="s">
        <v>67</v>
      </c>
      <c r="F150" s="62">
        <v>1</v>
      </c>
      <c r="G150" s="114">
        <v>0</v>
      </c>
      <c r="H150" s="41">
        <f t="shared" si="8"/>
        <v>0</v>
      </c>
    </row>
    <row r="151" spans="1:8" x14ac:dyDescent="0.2">
      <c r="A151" s="118" t="s">
        <v>315</v>
      </c>
      <c r="B151" s="125" t="s">
        <v>130</v>
      </c>
      <c r="C151" s="61"/>
      <c r="D151" s="61"/>
      <c r="E151" s="62" t="s">
        <v>67</v>
      </c>
      <c r="F151" s="62">
        <v>1</v>
      </c>
      <c r="G151" s="114">
        <v>0</v>
      </c>
      <c r="H151" s="41">
        <f t="shared" si="8"/>
        <v>0</v>
      </c>
    </row>
    <row r="152" spans="1:8" ht="25.5" x14ac:dyDescent="0.2">
      <c r="A152" s="118" t="s">
        <v>316</v>
      </c>
      <c r="B152" s="125" t="s">
        <v>131</v>
      </c>
      <c r="C152" s="61"/>
      <c r="D152" s="61"/>
      <c r="E152" s="62" t="s">
        <v>69</v>
      </c>
      <c r="F152" s="62">
        <v>1</v>
      </c>
      <c r="G152" s="114">
        <v>0</v>
      </c>
      <c r="H152" s="41">
        <f t="shared" si="8"/>
        <v>0</v>
      </c>
    </row>
    <row r="153" spans="1:8" ht="25.5" x14ac:dyDescent="0.2">
      <c r="A153" s="118" t="s">
        <v>317</v>
      </c>
      <c r="B153" s="125" t="s">
        <v>132</v>
      </c>
      <c r="C153" s="61"/>
      <c r="D153" s="61"/>
      <c r="E153" s="62" t="s">
        <v>69</v>
      </c>
      <c r="F153" s="62">
        <v>1</v>
      </c>
      <c r="G153" s="114">
        <v>0</v>
      </c>
      <c r="H153" s="41">
        <f t="shared" si="8"/>
        <v>0</v>
      </c>
    </row>
    <row r="154" spans="1:8" ht="38.25" x14ac:dyDescent="0.2">
      <c r="A154" s="118" t="s">
        <v>318</v>
      </c>
      <c r="B154" s="124" t="s">
        <v>133</v>
      </c>
      <c r="C154" s="64"/>
      <c r="D154" s="64"/>
      <c r="E154" s="65" t="s">
        <v>69</v>
      </c>
      <c r="F154" s="65">
        <v>1</v>
      </c>
      <c r="G154" s="155">
        <v>0</v>
      </c>
      <c r="H154" s="41">
        <f t="shared" si="8"/>
        <v>0</v>
      </c>
    </row>
    <row r="155" spans="1:8" ht="25.5" x14ac:dyDescent="0.2">
      <c r="A155" s="118" t="s">
        <v>319</v>
      </c>
      <c r="B155" s="125" t="s">
        <v>134</v>
      </c>
      <c r="C155" s="61"/>
      <c r="D155" s="61"/>
      <c r="E155" s="62" t="s">
        <v>69</v>
      </c>
      <c r="F155" s="62">
        <v>1</v>
      </c>
      <c r="G155" s="114">
        <v>0</v>
      </c>
      <c r="H155" s="41">
        <f t="shared" si="8"/>
        <v>0</v>
      </c>
    </row>
    <row r="156" spans="1:8" ht="39" thickBot="1" x14ac:dyDescent="0.25">
      <c r="A156" s="119" t="s">
        <v>320</v>
      </c>
      <c r="B156" s="126" t="s">
        <v>135</v>
      </c>
      <c r="C156" s="23"/>
      <c r="D156" s="23"/>
      <c r="E156" s="24" t="s">
        <v>67</v>
      </c>
      <c r="F156" s="24">
        <v>1</v>
      </c>
      <c r="G156" s="114">
        <v>0</v>
      </c>
      <c r="H156" s="42">
        <f t="shared" si="8"/>
        <v>0</v>
      </c>
    </row>
    <row r="157" spans="1:8" ht="13.5" thickBot="1" x14ac:dyDescent="0.25">
      <c r="A157" s="209"/>
      <c r="B157" s="233"/>
      <c r="C157" s="211" t="s">
        <v>21</v>
      </c>
      <c r="D157" s="212"/>
      <c r="E157" s="212"/>
      <c r="F157" s="212"/>
      <c r="G157" s="228"/>
      <c r="H157" s="214">
        <f>SUM(H141:H156)</f>
        <v>0</v>
      </c>
    </row>
    <row r="158" spans="1:8" ht="13.5" thickBot="1" x14ac:dyDescent="0.25"/>
    <row r="159" spans="1:8" ht="13.5" thickBot="1" x14ac:dyDescent="0.25">
      <c r="A159" s="220" t="s">
        <v>136</v>
      </c>
      <c r="B159" s="244"/>
      <c r="C159" s="236"/>
      <c r="D159" s="236"/>
      <c r="E159" s="236"/>
      <c r="F159" s="236"/>
      <c r="G159" s="237"/>
      <c r="H159" s="238"/>
    </row>
    <row r="160" spans="1:8" ht="39" thickBot="1" x14ac:dyDescent="0.25">
      <c r="A160" s="239" t="s">
        <v>137</v>
      </c>
      <c r="B160" s="240" t="s">
        <v>16</v>
      </c>
      <c r="C160" s="241"/>
      <c r="D160" s="241"/>
      <c r="E160" s="241" t="s">
        <v>17</v>
      </c>
      <c r="F160" s="241" t="s">
        <v>22</v>
      </c>
      <c r="G160" s="242" t="s">
        <v>19</v>
      </c>
      <c r="H160" s="243" t="s">
        <v>20</v>
      </c>
    </row>
    <row r="161" spans="1:8" ht="25.5" x14ac:dyDescent="0.2">
      <c r="A161" s="122" t="s">
        <v>360</v>
      </c>
      <c r="B161" s="128" t="s">
        <v>138</v>
      </c>
      <c r="C161" s="43"/>
      <c r="D161" s="43"/>
      <c r="E161" s="44" t="s">
        <v>118</v>
      </c>
      <c r="F161" s="44">
        <v>1</v>
      </c>
      <c r="G161" s="158">
        <v>0</v>
      </c>
      <c r="H161" s="45">
        <f t="shared" ref="H161:H174" si="9">G161*F161</f>
        <v>0</v>
      </c>
    </row>
    <row r="162" spans="1:8" ht="25.5" x14ac:dyDescent="0.2">
      <c r="A162" s="118" t="s">
        <v>321</v>
      </c>
      <c r="B162" s="125" t="s">
        <v>139</v>
      </c>
      <c r="C162" s="32"/>
      <c r="D162" s="32"/>
      <c r="E162" s="6" t="s">
        <v>118</v>
      </c>
      <c r="F162" s="6">
        <v>1</v>
      </c>
      <c r="G162" s="114">
        <v>0</v>
      </c>
      <c r="H162" s="41">
        <f t="shared" si="9"/>
        <v>0</v>
      </c>
    </row>
    <row r="163" spans="1:8" ht="25.5" x14ac:dyDescent="0.2">
      <c r="A163" s="118" t="s">
        <v>322</v>
      </c>
      <c r="B163" s="125" t="s">
        <v>140</v>
      </c>
      <c r="C163" s="32"/>
      <c r="D163" s="32"/>
      <c r="E163" s="6" t="s">
        <v>118</v>
      </c>
      <c r="F163" s="6">
        <v>1</v>
      </c>
      <c r="G163" s="114">
        <v>0</v>
      </c>
      <c r="H163" s="41">
        <f t="shared" si="9"/>
        <v>0</v>
      </c>
    </row>
    <row r="164" spans="1:8" ht="25.5" x14ac:dyDescent="0.2">
      <c r="A164" s="118" t="s">
        <v>312</v>
      </c>
      <c r="B164" s="125" t="s">
        <v>141</v>
      </c>
      <c r="C164" s="32"/>
      <c r="D164" s="32"/>
      <c r="E164" s="6" t="s">
        <v>118</v>
      </c>
      <c r="F164" s="6">
        <v>1</v>
      </c>
      <c r="G164" s="114">
        <v>0</v>
      </c>
      <c r="H164" s="41">
        <f t="shared" si="9"/>
        <v>0</v>
      </c>
    </row>
    <row r="165" spans="1:8" ht="25.5" x14ac:dyDescent="0.2">
      <c r="A165" s="118" t="s">
        <v>313</v>
      </c>
      <c r="B165" s="125" t="s">
        <v>142</v>
      </c>
      <c r="C165" s="32"/>
      <c r="D165" s="32"/>
      <c r="E165" s="6" t="s">
        <v>24</v>
      </c>
      <c r="F165" s="6">
        <v>1</v>
      </c>
      <c r="G165" s="114">
        <v>0</v>
      </c>
      <c r="H165" s="41">
        <f t="shared" si="9"/>
        <v>0</v>
      </c>
    </row>
    <row r="166" spans="1:8" ht="29.25" customHeight="1" x14ac:dyDescent="0.2">
      <c r="A166" s="118" t="s">
        <v>314</v>
      </c>
      <c r="B166" s="125" t="s">
        <v>143</v>
      </c>
      <c r="C166" s="32"/>
      <c r="D166" s="32"/>
      <c r="E166" s="6" t="s">
        <v>24</v>
      </c>
      <c r="F166" s="6">
        <v>1</v>
      </c>
      <c r="G166" s="114">
        <v>0</v>
      </c>
      <c r="H166" s="41">
        <f t="shared" si="9"/>
        <v>0</v>
      </c>
    </row>
    <row r="167" spans="1:8" x14ac:dyDescent="0.2">
      <c r="A167" s="118" t="s">
        <v>315</v>
      </c>
      <c r="B167" s="125" t="s">
        <v>144</v>
      </c>
      <c r="C167" s="32"/>
      <c r="D167" s="32"/>
      <c r="E167" s="6" t="s">
        <v>69</v>
      </c>
      <c r="F167" s="6">
        <v>1</v>
      </c>
      <c r="G167" s="114">
        <v>0</v>
      </c>
      <c r="H167" s="153">
        <f t="shared" si="9"/>
        <v>0</v>
      </c>
    </row>
    <row r="168" spans="1:8" x14ac:dyDescent="0.2">
      <c r="A168" s="118" t="s">
        <v>316</v>
      </c>
      <c r="B168" s="125" t="s">
        <v>145</v>
      </c>
      <c r="C168" s="32"/>
      <c r="D168" s="32"/>
      <c r="E168" s="6" t="s">
        <v>69</v>
      </c>
      <c r="F168" s="6">
        <v>1</v>
      </c>
      <c r="G168" s="114">
        <v>0</v>
      </c>
      <c r="H168" s="153">
        <f t="shared" si="9"/>
        <v>0</v>
      </c>
    </row>
    <row r="169" spans="1:8" ht="25.5" x14ac:dyDescent="0.2">
      <c r="A169" s="118" t="s">
        <v>317</v>
      </c>
      <c r="B169" s="125" t="s">
        <v>146</v>
      </c>
      <c r="C169" s="32"/>
      <c r="D169" s="32"/>
      <c r="E169" s="6" t="s">
        <v>69</v>
      </c>
      <c r="F169" s="6">
        <v>1</v>
      </c>
      <c r="G169" s="114">
        <v>0</v>
      </c>
      <c r="H169" s="153">
        <f t="shared" si="9"/>
        <v>0</v>
      </c>
    </row>
    <row r="170" spans="1:8" x14ac:dyDescent="0.2">
      <c r="A170" s="118" t="s">
        <v>318</v>
      </c>
      <c r="B170" s="125" t="s">
        <v>147</v>
      </c>
      <c r="C170" s="32"/>
      <c r="D170" s="32"/>
      <c r="E170" s="6" t="s">
        <v>69</v>
      </c>
      <c r="F170" s="6">
        <v>1</v>
      </c>
      <c r="G170" s="114">
        <v>0</v>
      </c>
      <c r="H170" s="153">
        <f t="shared" si="9"/>
        <v>0</v>
      </c>
    </row>
    <row r="171" spans="1:8" x14ac:dyDescent="0.2">
      <c r="A171" s="118" t="s">
        <v>319</v>
      </c>
      <c r="B171" s="125" t="s">
        <v>148</v>
      </c>
      <c r="C171" s="32"/>
      <c r="D171" s="32"/>
      <c r="E171" s="6" t="s">
        <v>69</v>
      </c>
      <c r="F171" s="6">
        <v>1</v>
      </c>
      <c r="G171" s="114">
        <v>0</v>
      </c>
      <c r="H171" s="153">
        <f t="shared" si="9"/>
        <v>0</v>
      </c>
    </row>
    <row r="172" spans="1:8" x14ac:dyDescent="0.2">
      <c r="A172" s="118" t="s">
        <v>320</v>
      </c>
      <c r="B172" s="125" t="s">
        <v>149</v>
      </c>
      <c r="C172" s="32"/>
      <c r="D172" s="32"/>
      <c r="E172" s="6" t="s">
        <v>69</v>
      </c>
      <c r="F172" s="6">
        <v>1</v>
      </c>
      <c r="G172" s="114">
        <v>0</v>
      </c>
      <c r="H172" s="153">
        <f t="shared" si="9"/>
        <v>0</v>
      </c>
    </row>
    <row r="173" spans="1:8" ht="25.5" x14ac:dyDescent="0.2">
      <c r="A173" s="118" t="s">
        <v>323</v>
      </c>
      <c r="B173" s="125" t="s">
        <v>150</v>
      </c>
      <c r="C173" s="32"/>
      <c r="D173" s="32"/>
      <c r="E173" s="6" t="s">
        <v>69</v>
      </c>
      <c r="F173" s="6">
        <v>1</v>
      </c>
      <c r="G173" s="114">
        <v>0</v>
      </c>
      <c r="H173" s="41">
        <f t="shared" si="9"/>
        <v>0</v>
      </c>
    </row>
    <row r="174" spans="1:8" ht="39" thickBot="1" x14ac:dyDescent="0.25">
      <c r="A174" s="119" t="s">
        <v>324</v>
      </c>
      <c r="B174" s="126" t="s">
        <v>151</v>
      </c>
      <c r="C174" s="23"/>
      <c r="D174" s="23"/>
      <c r="E174" s="24" t="s">
        <v>69</v>
      </c>
      <c r="F174" s="24">
        <v>1</v>
      </c>
      <c r="G174" s="114">
        <v>0</v>
      </c>
      <c r="H174" s="154">
        <f t="shared" si="9"/>
        <v>0</v>
      </c>
    </row>
    <row r="175" spans="1:8" ht="13.5" thickBot="1" x14ac:dyDescent="0.25">
      <c r="A175" s="246"/>
      <c r="B175" s="247"/>
      <c r="C175" s="211" t="s">
        <v>21</v>
      </c>
      <c r="D175" s="248"/>
      <c r="E175" s="249"/>
      <c r="F175" s="249"/>
      <c r="G175" s="228"/>
      <c r="H175" s="214">
        <f>SUM(H161:H174)</f>
        <v>0</v>
      </c>
    </row>
    <row r="176" spans="1:8" ht="13.5" thickBot="1" x14ac:dyDescent="0.25"/>
    <row r="177" spans="1:8" ht="13.5" thickBot="1" x14ac:dyDescent="0.25">
      <c r="A177" s="220" t="s">
        <v>262</v>
      </c>
      <c r="B177" s="244"/>
      <c r="C177" s="236"/>
      <c r="D177" s="236"/>
      <c r="E177" s="236"/>
      <c r="F177" s="236"/>
      <c r="G177" s="237"/>
      <c r="H177" s="238"/>
    </row>
    <row r="178" spans="1:8" ht="39" thickBot="1" x14ac:dyDescent="0.25">
      <c r="A178" s="239" t="s">
        <v>15</v>
      </c>
      <c r="B178" s="240" t="s">
        <v>16</v>
      </c>
      <c r="C178" s="211"/>
      <c r="D178" s="211"/>
      <c r="E178" s="241" t="s">
        <v>17</v>
      </c>
      <c r="F178" s="241" t="s">
        <v>22</v>
      </c>
      <c r="G178" s="242" t="s">
        <v>19</v>
      </c>
      <c r="H178" s="243" t="s">
        <v>20</v>
      </c>
    </row>
    <row r="179" spans="1:8" ht="25.5" x14ac:dyDescent="0.2">
      <c r="A179" s="117">
        <v>1</v>
      </c>
      <c r="B179" s="124" t="s">
        <v>152</v>
      </c>
      <c r="C179" s="21"/>
      <c r="D179" s="21"/>
      <c r="E179" s="22" t="s">
        <v>67</v>
      </c>
      <c r="F179" s="22">
        <v>1</v>
      </c>
      <c r="G179" s="155">
        <v>0</v>
      </c>
      <c r="H179" s="46">
        <f t="shared" ref="H179:H197" si="10">G179*F179</f>
        <v>0</v>
      </c>
    </row>
    <row r="180" spans="1:8" ht="25.5" x14ac:dyDescent="0.2">
      <c r="A180" s="118">
        <v>2</v>
      </c>
      <c r="B180" s="125" t="s">
        <v>153</v>
      </c>
      <c r="C180" s="33"/>
      <c r="D180" s="33"/>
      <c r="E180" s="6" t="s">
        <v>67</v>
      </c>
      <c r="F180" s="6">
        <v>1</v>
      </c>
      <c r="G180" s="114">
        <v>0</v>
      </c>
      <c r="H180" s="41">
        <f t="shared" si="10"/>
        <v>0</v>
      </c>
    </row>
    <row r="181" spans="1:8" ht="25.5" x14ac:dyDescent="0.2">
      <c r="A181" s="118">
        <v>3</v>
      </c>
      <c r="B181" s="125" t="s">
        <v>154</v>
      </c>
      <c r="C181" s="33"/>
      <c r="D181" s="33"/>
      <c r="E181" s="6" t="s">
        <v>67</v>
      </c>
      <c r="F181" s="6">
        <v>1</v>
      </c>
      <c r="G181" s="114">
        <v>0</v>
      </c>
      <c r="H181" s="41">
        <f t="shared" si="10"/>
        <v>0</v>
      </c>
    </row>
    <row r="182" spans="1:8" ht="25.5" x14ac:dyDescent="0.2">
      <c r="A182" s="117">
        <v>4</v>
      </c>
      <c r="B182" s="125" t="s">
        <v>155</v>
      </c>
      <c r="C182" s="33"/>
      <c r="D182" s="33"/>
      <c r="E182" s="6" t="s">
        <v>67</v>
      </c>
      <c r="F182" s="6">
        <v>1</v>
      </c>
      <c r="G182" s="114">
        <v>0</v>
      </c>
      <c r="H182" s="41">
        <f t="shared" si="10"/>
        <v>0</v>
      </c>
    </row>
    <row r="183" spans="1:8" ht="25.5" x14ac:dyDescent="0.2">
      <c r="A183" s="118">
        <v>5</v>
      </c>
      <c r="B183" s="125" t="s">
        <v>156</v>
      </c>
      <c r="C183" s="33"/>
      <c r="D183" s="33"/>
      <c r="E183" s="6" t="s">
        <v>67</v>
      </c>
      <c r="F183" s="6">
        <v>1</v>
      </c>
      <c r="G183" s="114">
        <v>0</v>
      </c>
      <c r="H183" s="41">
        <f t="shared" si="10"/>
        <v>0</v>
      </c>
    </row>
    <row r="184" spans="1:8" ht="25.5" x14ac:dyDescent="0.2">
      <c r="A184" s="118">
        <v>6</v>
      </c>
      <c r="B184" s="125" t="s">
        <v>157</v>
      </c>
      <c r="C184" s="33"/>
      <c r="D184" s="33"/>
      <c r="E184" s="6" t="s">
        <v>158</v>
      </c>
      <c r="F184" s="6">
        <v>1</v>
      </c>
      <c r="G184" s="114">
        <v>0</v>
      </c>
      <c r="H184" s="41">
        <f t="shared" si="10"/>
        <v>0</v>
      </c>
    </row>
    <row r="185" spans="1:8" ht="25.5" x14ac:dyDescent="0.2">
      <c r="A185" s="117">
        <v>7</v>
      </c>
      <c r="B185" s="125" t="s">
        <v>159</v>
      </c>
      <c r="C185" s="33"/>
      <c r="D185" s="33"/>
      <c r="E185" s="6" t="s">
        <v>67</v>
      </c>
      <c r="F185" s="6">
        <v>1</v>
      </c>
      <c r="G185" s="114">
        <v>0</v>
      </c>
      <c r="H185" s="41">
        <f t="shared" si="10"/>
        <v>0</v>
      </c>
    </row>
    <row r="186" spans="1:8" ht="25.5" x14ac:dyDescent="0.2">
      <c r="A186" s="118">
        <v>8</v>
      </c>
      <c r="B186" s="125" t="s">
        <v>160</v>
      </c>
      <c r="C186" s="33"/>
      <c r="D186" s="33"/>
      <c r="E186" s="6" t="s">
        <v>67</v>
      </c>
      <c r="F186" s="6">
        <v>1</v>
      </c>
      <c r="G186" s="114">
        <v>0</v>
      </c>
      <c r="H186" s="41">
        <f t="shared" si="10"/>
        <v>0</v>
      </c>
    </row>
    <row r="187" spans="1:8" ht="25.5" x14ac:dyDescent="0.2">
      <c r="A187" s="118">
        <v>9</v>
      </c>
      <c r="B187" s="125" t="s">
        <v>161</v>
      </c>
      <c r="C187" s="33"/>
      <c r="D187" s="33"/>
      <c r="E187" s="6" t="s">
        <v>67</v>
      </c>
      <c r="F187" s="6">
        <v>1</v>
      </c>
      <c r="G187" s="114">
        <v>0</v>
      </c>
      <c r="H187" s="41">
        <f t="shared" si="10"/>
        <v>0</v>
      </c>
    </row>
    <row r="188" spans="1:8" ht="25.5" x14ac:dyDescent="0.2">
      <c r="A188" s="117">
        <v>10</v>
      </c>
      <c r="B188" s="125" t="s">
        <v>162</v>
      </c>
      <c r="C188" s="33"/>
      <c r="D188" s="33"/>
      <c r="E188" s="6" t="s">
        <v>67</v>
      </c>
      <c r="F188" s="6">
        <v>1</v>
      </c>
      <c r="G188" s="114">
        <v>0</v>
      </c>
      <c r="H188" s="41">
        <f t="shared" si="10"/>
        <v>0</v>
      </c>
    </row>
    <row r="189" spans="1:8" ht="25.5" x14ac:dyDescent="0.2">
      <c r="A189" s="118">
        <v>11</v>
      </c>
      <c r="B189" s="125" t="s">
        <v>163</v>
      </c>
      <c r="C189" s="33"/>
      <c r="D189" s="33"/>
      <c r="E189" s="6" t="s">
        <v>67</v>
      </c>
      <c r="F189" s="6">
        <v>1</v>
      </c>
      <c r="G189" s="114">
        <v>0</v>
      </c>
      <c r="H189" s="41">
        <f t="shared" si="10"/>
        <v>0</v>
      </c>
    </row>
    <row r="190" spans="1:8" ht="25.5" x14ac:dyDescent="0.2">
      <c r="A190" s="118">
        <v>12</v>
      </c>
      <c r="B190" s="125" t="s">
        <v>164</v>
      </c>
      <c r="C190" s="33"/>
      <c r="D190" s="33"/>
      <c r="E190" s="6" t="s">
        <v>69</v>
      </c>
      <c r="F190" s="6">
        <v>1</v>
      </c>
      <c r="G190" s="114">
        <v>0</v>
      </c>
      <c r="H190" s="41">
        <f t="shared" si="10"/>
        <v>0</v>
      </c>
    </row>
    <row r="191" spans="1:8" ht="25.5" x14ac:dyDescent="0.2">
      <c r="A191" s="117">
        <v>13</v>
      </c>
      <c r="B191" s="125" t="s">
        <v>165</v>
      </c>
      <c r="C191" s="33"/>
      <c r="D191" s="33"/>
      <c r="E191" s="6" t="s">
        <v>69</v>
      </c>
      <c r="F191" s="6">
        <v>1</v>
      </c>
      <c r="G191" s="114">
        <v>0</v>
      </c>
      <c r="H191" s="41">
        <f t="shared" si="10"/>
        <v>0</v>
      </c>
    </row>
    <row r="192" spans="1:8" ht="25.5" x14ac:dyDescent="0.2">
      <c r="A192" s="118">
        <v>14</v>
      </c>
      <c r="B192" s="125" t="s">
        <v>166</v>
      </c>
      <c r="C192" s="33"/>
      <c r="D192" s="33"/>
      <c r="E192" s="6" t="s">
        <v>69</v>
      </c>
      <c r="F192" s="6">
        <v>1</v>
      </c>
      <c r="G192" s="114">
        <v>0</v>
      </c>
      <c r="H192" s="41">
        <f t="shared" si="10"/>
        <v>0</v>
      </c>
    </row>
    <row r="193" spans="1:8" ht="25.5" x14ac:dyDescent="0.2">
      <c r="A193" s="118">
        <v>15</v>
      </c>
      <c r="B193" s="125" t="s">
        <v>167</v>
      </c>
      <c r="C193" s="33"/>
      <c r="D193" s="33"/>
      <c r="E193" s="6" t="s">
        <v>69</v>
      </c>
      <c r="F193" s="6">
        <v>1</v>
      </c>
      <c r="G193" s="114">
        <v>0</v>
      </c>
      <c r="H193" s="41">
        <f t="shared" si="10"/>
        <v>0</v>
      </c>
    </row>
    <row r="194" spans="1:8" ht="25.5" x14ac:dyDescent="0.2">
      <c r="A194" s="117">
        <v>16</v>
      </c>
      <c r="B194" s="125" t="s">
        <v>168</v>
      </c>
      <c r="C194" s="33"/>
      <c r="D194" s="33"/>
      <c r="E194" s="6" t="s">
        <v>69</v>
      </c>
      <c r="F194" s="6">
        <v>1</v>
      </c>
      <c r="G194" s="114">
        <v>0</v>
      </c>
      <c r="H194" s="41">
        <f t="shared" si="10"/>
        <v>0</v>
      </c>
    </row>
    <row r="195" spans="1:8" ht="25.5" x14ac:dyDescent="0.2">
      <c r="A195" s="118">
        <v>17</v>
      </c>
      <c r="B195" s="125" t="s">
        <v>169</v>
      </c>
      <c r="C195" s="33"/>
      <c r="D195" s="33"/>
      <c r="E195" s="6" t="s">
        <v>69</v>
      </c>
      <c r="F195" s="6">
        <v>1</v>
      </c>
      <c r="G195" s="114">
        <v>0</v>
      </c>
      <c r="H195" s="41">
        <f t="shared" si="10"/>
        <v>0</v>
      </c>
    </row>
    <row r="196" spans="1:8" ht="25.5" x14ac:dyDescent="0.2">
      <c r="A196" s="118">
        <v>18</v>
      </c>
      <c r="B196" s="125" t="s">
        <v>170</v>
      </c>
      <c r="C196" s="33"/>
      <c r="D196" s="33"/>
      <c r="E196" s="6" t="s">
        <v>69</v>
      </c>
      <c r="F196" s="6">
        <v>1</v>
      </c>
      <c r="G196" s="114">
        <v>0</v>
      </c>
      <c r="H196" s="41">
        <f t="shared" si="10"/>
        <v>0</v>
      </c>
    </row>
    <row r="197" spans="1:8" ht="25.5" x14ac:dyDescent="0.2">
      <c r="A197" s="118">
        <v>19</v>
      </c>
      <c r="B197" s="125" t="s">
        <v>171</v>
      </c>
      <c r="C197" s="33"/>
      <c r="D197" s="33"/>
      <c r="E197" s="6" t="s">
        <v>69</v>
      </c>
      <c r="F197" s="6">
        <v>1</v>
      </c>
      <c r="G197" s="114">
        <v>0</v>
      </c>
      <c r="H197" s="41">
        <f t="shared" si="10"/>
        <v>0</v>
      </c>
    </row>
    <row r="198" spans="1:8" x14ac:dyDescent="0.2">
      <c r="A198" s="118">
        <v>20</v>
      </c>
      <c r="B198" s="125" t="s">
        <v>172</v>
      </c>
      <c r="C198" s="33"/>
      <c r="D198" s="33"/>
      <c r="E198" s="6"/>
      <c r="F198" s="6"/>
      <c r="G198" s="114"/>
      <c r="H198" s="41"/>
    </row>
    <row r="199" spans="1:8" x14ac:dyDescent="0.2">
      <c r="A199" s="118"/>
      <c r="B199" s="125" t="s">
        <v>466</v>
      </c>
      <c r="C199" s="33"/>
      <c r="D199" s="33"/>
      <c r="E199" s="6" t="s">
        <v>69</v>
      </c>
      <c r="F199" s="6">
        <v>1</v>
      </c>
      <c r="G199" s="114">
        <v>0</v>
      </c>
      <c r="H199" s="41">
        <f t="shared" ref="H199:H204" si="11">G199*F199</f>
        <v>0</v>
      </c>
    </row>
    <row r="200" spans="1:8" x14ac:dyDescent="0.2">
      <c r="A200" s="118"/>
      <c r="B200" s="125" t="s">
        <v>467</v>
      </c>
      <c r="C200" s="33"/>
      <c r="D200" s="33"/>
      <c r="E200" s="6" t="s">
        <v>69</v>
      </c>
      <c r="F200" s="6">
        <v>1</v>
      </c>
      <c r="G200" s="114">
        <v>0</v>
      </c>
      <c r="H200" s="41">
        <f t="shared" si="11"/>
        <v>0</v>
      </c>
    </row>
    <row r="201" spans="1:8" x14ac:dyDescent="0.2">
      <c r="A201" s="118"/>
      <c r="B201" s="125" t="s">
        <v>468</v>
      </c>
      <c r="C201" s="33"/>
      <c r="D201" s="33"/>
      <c r="E201" s="6" t="s">
        <v>69</v>
      </c>
      <c r="F201" s="6">
        <v>1</v>
      </c>
      <c r="G201" s="114">
        <v>0</v>
      </c>
      <c r="H201" s="41">
        <f t="shared" si="11"/>
        <v>0</v>
      </c>
    </row>
    <row r="202" spans="1:8" x14ac:dyDescent="0.2">
      <c r="A202" s="118"/>
      <c r="B202" s="125" t="s">
        <v>469</v>
      </c>
      <c r="C202" s="33"/>
      <c r="D202" s="33"/>
      <c r="E202" s="6" t="s">
        <v>69</v>
      </c>
      <c r="F202" s="6">
        <v>1</v>
      </c>
      <c r="G202" s="114">
        <v>0</v>
      </c>
      <c r="H202" s="41">
        <f t="shared" si="11"/>
        <v>0</v>
      </c>
    </row>
    <row r="203" spans="1:8" x14ac:dyDescent="0.2">
      <c r="A203" s="118"/>
      <c r="B203" s="125" t="s">
        <v>173</v>
      </c>
      <c r="C203" s="33"/>
      <c r="D203" s="33"/>
      <c r="E203" s="6" t="s">
        <v>69</v>
      </c>
      <c r="F203" s="6">
        <v>1</v>
      </c>
      <c r="G203" s="114">
        <v>0</v>
      </c>
      <c r="H203" s="153">
        <f t="shared" si="11"/>
        <v>0</v>
      </c>
    </row>
    <row r="204" spans="1:8" x14ac:dyDescent="0.2">
      <c r="B204" s="125" t="s">
        <v>174</v>
      </c>
      <c r="C204" s="33"/>
      <c r="D204" s="33"/>
      <c r="E204" s="6" t="s">
        <v>69</v>
      </c>
      <c r="F204" s="6">
        <v>1</v>
      </c>
      <c r="G204" s="114">
        <v>0</v>
      </c>
      <c r="H204" s="153">
        <f t="shared" si="11"/>
        <v>0</v>
      </c>
    </row>
    <row r="205" spans="1:8" ht="38.25" x14ac:dyDescent="0.2">
      <c r="A205" s="118" t="s">
        <v>337</v>
      </c>
      <c r="B205" s="125" t="s">
        <v>175</v>
      </c>
      <c r="C205" s="33"/>
      <c r="D205" s="33"/>
      <c r="E205" s="6"/>
      <c r="F205" s="6"/>
      <c r="G205" s="114"/>
      <c r="H205" s="153" t="s">
        <v>23</v>
      </c>
    </row>
    <row r="206" spans="1:8" x14ac:dyDescent="0.2">
      <c r="A206" s="118" t="s">
        <v>361</v>
      </c>
      <c r="B206" s="125" t="s">
        <v>176</v>
      </c>
      <c r="C206" s="33" t="s">
        <v>177</v>
      </c>
      <c r="D206" s="33"/>
      <c r="E206" s="6" t="s">
        <v>69</v>
      </c>
      <c r="F206" s="6">
        <v>1</v>
      </c>
      <c r="G206" s="114">
        <v>0</v>
      </c>
      <c r="H206" s="153">
        <f t="shared" ref="H206:H269" si="12">G206*F206</f>
        <v>0</v>
      </c>
    </row>
    <row r="207" spans="1:8" x14ac:dyDescent="0.2">
      <c r="A207" s="118" t="s">
        <v>362</v>
      </c>
      <c r="B207" s="125" t="s">
        <v>176</v>
      </c>
      <c r="C207" s="33" t="s">
        <v>178</v>
      </c>
      <c r="D207" s="33"/>
      <c r="E207" s="6" t="s">
        <v>69</v>
      </c>
      <c r="F207" s="6">
        <v>1</v>
      </c>
      <c r="G207" s="114">
        <v>0</v>
      </c>
      <c r="H207" s="153">
        <f t="shared" si="12"/>
        <v>0</v>
      </c>
    </row>
    <row r="208" spans="1:8" x14ac:dyDescent="0.2">
      <c r="A208" s="118" t="s">
        <v>363</v>
      </c>
      <c r="B208" s="125" t="s">
        <v>176</v>
      </c>
      <c r="C208" s="33" t="s">
        <v>179</v>
      </c>
      <c r="D208" s="33"/>
      <c r="E208" s="6" t="s">
        <v>69</v>
      </c>
      <c r="F208" s="6">
        <v>1</v>
      </c>
      <c r="G208" s="114">
        <v>0</v>
      </c>
      <c r="H208" s="153">
        <f t="shared" si="12"/>
        <v>0</v>
      </c>
    </row>
    <row r="209" spans="1:9" x14ac:dyDescent="0.2">
      <c r="A209" s="118" t="s">
        <v>364</v>
      </c>
      <c r="B209" s="125" t="s">
        <v>176</v>
      </c>
      <c r="C209" s="33" t="s">
        <v>180</v>
      </c>
      <c r="D209" s="33"/>
      <c r="E209" s="6" t="s">
        <v>69</v>
      </c>
      <c r="F209" s="6">
        <v>1</v>
      </c>
      <c r="G209" s="114">
        <v>0</v>
      </c>
      <c r="H209" s="153">
        <f t="shared" si="12"/>
        <v>0</v>
      </c>
    </row>
    <row r="210" spans="1:9" x14ac:dyDescent="0.2">
      <c r="A210" s="118" t="s">
        <v>365</v>
      </c>
      <c r="B210" s="125" t="s">
        <v>176</v>
      </c>
      <c r="C210" s="33" t="s">
        <v>181</v>
      </c>
      <c r="D210" s="33"/>
      <c r="E210" s="6" t="s">
        <v>69</v>
      </c>
      <c r="F210" s="6">
        <v>1</v>
      </c>
      <c r="G210" s="114">
        <v>0</v>
      </c>
      <c r="H210" s="153">
        <f t="shared" si="12"/>
        <v>0</v>
      </c>
    </row>
    <row r="211" spans="1:9" x14ac:dyDescent="0.2">
      <c r="A211" s="118" t="s">
        <v>366</v>
      </c>
      <c r="B211" s="125" t="s">
        <v>176</v>
      </c>
      <c r="C211" s="33" t="s">
        <v>182</v>
      </c>
      <c r="D211" s="33"/>
      <c r="E211" s="6" t="s">
        <v>69</v>
      </c>
      <c r="F211" s="6">
        <v>1</v>
      </c>
      <c r="G211" s="114">
        <v>0</v>
      </c>
      <c r="H211" s="153">
        <f t="shared" si="12"/>
        <v>0</v>
      </c>
    </row>
    <row r="212" spans="1:9" x14ac:dyDescent="0.2">
      <c r="A212" s="118" t="s">
        <v>367</v>
      </c>
      <c r="B212" s="125" t="s">
        <v>176</v>
      </c>
      <c r="C212" s="33" t="s">
        <v>183</v>
      </c>
      <c r="D212" s="33"/>
      <c r="E212" s="6" t="s">
        <v>69</v>
      </c>
      <c r="F212" s="6">
        <v>1</v>
      </c>
      <c r="G212" s="114">
        <v>0</v>
      </c>
      <c r="H212" s="153">
        <f t="shared" si="12"/>
        <v>0</v>
      </c>
    </row>
    <row r="213" spans="1:9" x14ac:dyDescent="0.2">
      <c r="A213" s="118" t="s">
        <v>368</v>
      </c>
      <c r="B213" s="125" t="s">
        <v>176</v>
      </c>
      <c r="C213" s="33" t="s">
        <v>184</v>
      </c>
      <c r="D213" s="33"/>
      <c r="E213" s="6" t="s">
        <v>69</v>
      </c>
      <c r="F213" s="6">
        <v>1</v>
      </c>
      <c r="G213" s="114">
        <v>0</v>
      </c>
      <c r="H213" s="153">
        <f t="shared" si="12"/>
        <v>0</v>
      </c>
    </row>
    <row r="214" spans="1:9" x14ac:dyDescent="0.2">
      <c r="A214" s="118" t="s">
        <v>369</v>
      </c>
      <c r="B214" s="125" t="s">
        <v>176</v>
      </c>
      <c r="C214" s="33" t="s">
        <v>185</v>
      </c>
      <c r="D214" s="33"/>
      <c r="E214" s="6" t="s">
        <v>69</v>
      </c>
      <c r="F214" s="6">
        <v>1</v>
      </c>
      <c r="G214" s="114">
        <v>0</v>
      </c>
      <c r="H214" s="153">
        <f t="shared" si="12"/>
        <v>0</v>
      </c>
    </row>
    <row r="215" spans="1:9" x14ac:dyDescent="0.2">
      <c r="A215" s="118" t="s">
        <v>370</v>
      </c>
      <c r="B215" s="125" t="s">
        <v>176</v>
      </c>
      <c r="C215" s="33" t="s">
        <v>186</v>
      </c>
      <c r="D215" s="33"/>
      <c r="E215" s="6" t="s">
        <v>69</v>
      </c>
      <c r="F215" s="6">
        <v>1</v>
      </c>
      <c r="G215" s="114">
        <v>0</v>
      </c>
      <c r="H215" s="153">
        <f t="shared" si="12"/>
        <v>0</v>
      </c>
    </row>
    <row r="216" spans="1:9" x14ac:dyDescent="0.2">
      <c r="A216" s="118" t="s">
        <v>371</v>
      </c>
      <c r="B216" s="125" t="s">
        <v>176</v>
      </c>
      <c r="C216" s="33" t="s">
        <v>187</v>
      </c>
      <c r="D216" s="33"/>
      <c r="E216" s="6" t="s">
        <v>69</v>
      </c>
      <c r="F216" s="6">
        <v>1</v>
      </c>
      <c r="G216" s="114">
        <v>0</v>
      </c>
      <c r="H216" s="153">
        <f t="shared" si="12"/>
        <v>0</v>
      </c>
    </row>
    <row r="217" spans="1:9" x14ac:dyDescent="0.2">
      <c r="A217" s="118" t="s">
        <v>372</v>
      </c>
      <c r="B217" s="125" t="s">
        <v>176</v>
      </c>
      <c r="C217" s="33" t="s">
        <v>188</v>
      </c>
      <c r="D217" s="33"/>
      <c r="E217" s="6" t="s">
        <v>69</v>
      </c>
      <c r="F217" s="6">
        <v>1</v>
      </c>
      <c r="G217" s="114">
        <v>0</v>
      </c>
      <c r="H217" s="153">
        <f t="shared" si="12"/>
        <v>0</v>
      </c>
    </row>
    <row r="218" spans="1:9" x14ac:dyDescent="0.2">
      <c r="A218" s="118" t="s">
        <v>373</v>
      </c>
      <c r="B218" s="125" t="s">
        <v>176</v>
      </c>
      <c r="C218" s="33" t="s">
        <v>189</v>
      </c>
      <c r="D218" s="33"/>
      <c r="E218" s="6" t="s">
        <v>69</v>
      </c>
      <c r="F218" s="6">
        <v>1</v>
      </c>
      <c r="G218" s="114">
        <v>0</v>
      </c>
      <c r="H218" s="41">
        <f t="shared" si="12"/>
        <v>0</v>
      </c>
    </row>
    <row r="219" spans="1:9" x14ac:dyDescent="0.2">
      <c r="A219" s="118" t="s">
        <v>374</v>
      </c>
      <c r="B219" s="125" t="s">
        <v>190</v>
      </c>
      <c r="C219" s="33">
        <v>50</v>
      </c>
      <c r="D219" s="33"/>
      <c r="E219" s="6" t="s">
        <v>69</v>
      </c>
      <c r="F219" s="6">
        <v>1</v>
      </c>
      <c r="G219" s="114">
        <v>0</v>
      </c>
      <c r="H219" s="153">
        <f t="shared" si="12"/>
        <v>0</v>
      </c>
    </row>
    <row r="220" spans="1:9" x14ac:dyDescent="0.2">
      <c r="A220" s="118" t="s">
        <v>375</v>
      </c>
      <c r="B220" s="125" t="s">
        <v>190</v>
      </c>
      <c r="C220" s="33">
        <v>80</v>
      </c>
      <c r="D220" s="33"/>
      <c r="E220" s="6" t="s">
        <v>69</v>
      </c>
      <c r="F220" s="6">
        <v>1</v>
      </c>
      <c r="G220" s="114">
        <v>0</v>
      </c>
      <c r="H220" s="153">
        <f t="shared" si="12"/>
        <v>0</v>
      </c>
    </row>
    <row r="221" spans="1:9" x14ac:dyDescent="0.2">
      <c r="A221" s="118" t="s">
        <v>376</v>
      </c>
      <c r="B221" s="125" t="s">
        <v>190</v>
      </c>
      <c r="C221" s="33">
        <v>100</v>
      </c>
      <c r="D221" s="33"/>
      <c r="E221" s="6" t="s">
        <v>69</v>
      </c>
      <c r="F221" s="6">
        <v>1</v>
      </c>
      <c r="G221" s="114">
        <v>0</v>
      </c>
      <c r="H221" s="153">
        <f t="shared" si="12"/>
        <v>0</v>
      </c>
    </row>
    <row r="222" spans="1:9" x14ac:dyDescent="0.2">
      <c r="A222" s="118" t="s">
        <v>377</v>
      </c>
      <c r="B222" s="125" t="s">
        <v>191</v>
      </c>
      <c r="C222" s="33">
        <v>50</v>
      </c>
      <c r="D222" s="33"/>
      <c r="E222" s="6" t="s">
        <v>69</v>
      </c>
      <c r="F222" s="6">
        <v>1</v>
      </c>
      <c r="G222" s="114">
        <v>0</v>
      </c>
      <c r="H222" s="153">
        <f t="shared" si="12"/>
        <v>0</v>
      </c>
      <c r="I222" s="13" t="s">
        <v>23</v>
      </c>
    </row>
    <row r="223" spans="1:9" x14ac:dyDescent="0.2">
      <c r="A223" s="118" t="s">
        <v>378</v>
      </c>
      <c r="B223" s="125" t="s">
        <v>191</v>
      </c>
      <c r="C223" s="33">
        <v>80</v>
      </c>
      <c r="D223" s="33"/>
      <c r="E223" s="6" t="s">
        <v>69</v>
      </c>
      <c r="F223" s="6">
        <v>1</v>
      </c>
      <c r="G223" s="114">
        <v>0</v>
      </c>
      <c r="H223" s="153">
        <f t="shared" si="12"/>
        <v>0</v>
      </c>
    </row>
    <row r="224" spans="1:9" x14ac:dyDescent="0.2">
      <c r="A224" s="118" t="s">
        <v>379</v>
      </c>
      <c r="B224" s="125" t="s">
        <v>191</v>
      </c>
      <c r="C224" s="33">
        <v>100</v>
      </c>
      <c r="D224" s="33"/>
      <c r="E224" s="6" t="s">
        <v>69</v>
      </c>
      <c r="F224" s="6">
        <v>1</v>
      </c>
      <c r="G224" s="114">
        <v>0</v>
      </c>
      <c r="H224" s="153">
        <f t="shared" si="12"/>
        <v>0</v>
      </c>
    </row>
    <row r="225" spans="1:8" x14ac:dyDescent="0.2">
      <c r="A225" s="118" t="s">
        <v>380</v>
      </c>
      <c r="B225" s="125" t="s">
        <v>192</v>
      </c>
      <c r="C225" s="33">
        <v>50</v>
      </c>
      <c r="D225" s="33"/>
      <c r="E225" s="6" t="s">
        <v>69</v>
      </c>
      <c r="F225" s="6">
        <v>1</v>
      </c>
      <c r="G225" s="114">
        <v>0</v>
      </c>
      <c r="H225" s="153">
        <f t="shared" si="12"/>
        <v>0</v>
      </c>
    </row>
    <row r="226" spans="1:8" x14ac:dyDescent="0.2">
      <c r="A226" s="118" t="s">
        <v>381</v>
      </c>
      <c r="B226" s="125" t="s">
        <v>192</v>
      </c>
      <c r="C226" s="33">
        <v>80</v>
      </c>
      <c r="D226" s="33"/>
      <c r="E226" s="6" t="s">
        <v>69</v>
      </c>
      <c r="F226" s="6">
        <v>1</v>
      </c>
      <c r="G226" s="114">
        <v>0</v>
      </c>
      <c r="H226" s="153">
        <f t="shared" si="12"/>
        <v>0</v>
      </c>
    </row>
    <row r="227" spans="1:8" x14ac:dyDescent="0.2">
      <c r="A227" s="118" t="s">
        <v>382</v>
      </c>
      <c r="B227" s="125" t="s">
        <v>192</v>
      </c>
      <c r="C227" s="33">
        <v>100</v>
      </c>
      <c r="D227" s="33"/>
      <c r="E227" s="6" t="s">
        <v>69</v>
      </c>
      <c r="F227" s="6">
        <v>1</v>
      </c>
      <c r="G227" s="114">
        <v>0</v>
      </c>
      <c r="H227" s="153">
        <f t="shared" si="12"/>
        <v>0</v>
      </c>
    </row>
    <row r="228" spans="1:8" x14ac:dyDescent="0.2">
      <c r="A228" s="118" t="s">
        <v>383</v>
      </c>
      <c r="B228" s="125" t="s">
        <v>193</v>
      </c>
      <c r="C228" s="33" t="s">
        <v>194</v>
      </c>
      <c r="D228" s="33"/>
      <c r="E228" s="6" t="s">
        <v>69</v>
      </c>
      <c r="F228" s="6">
        <v>1</v>
      </c>
      <c r="G228" s="114">
        <v>0</v>
      </c>
      <c r="H228" s="153">
        <f t="shared" si="12"/>
        <v>0</v>
      </c>
    </row>
    <row r="229" spans="1:8" x14ac:dyDescent="0.2">
      <c r="A229" s="118" t="s">
        <v>384</v>
      </c>
      <c r="B229" s="125" t="s">
        <v>193</v>
      </c>
      <c r="C229" s="33" t="s">
        <v>195</v>
      </c>
      <c r="D229" s="33"/>
      <c r="E229" s="6" t="s">
        <v>69</v>
      </c>
      <c r="F229" s="6">
        <v>1</v>
      </c>
      <c r="G229" s="114">
        <v>0</v>
      </c>
      <c r="H229" s="153">
        <f t="shared" si="12"/>
        <v>0</v>
      </c>
    </row>
    <row r="230" spans="1:8" x14ac:dyDescent="0.2">
      <c r="A230" s="118" t="s">
        <v>385</v>
      </c>
      <c r="B230" s="125" t="s">
        <v>193</v>
      </c>
      <c r="C230" s="33" t="s">
        <v>196</v>
      </c>
      <c r="D230" s="33"/>
      <c r="E230" s="6" t="s">
        <v>69</v>
      </c>
      <c r="F230" s="6">
        <v>1</v>
      </c>
      <c r="G230" s="114">
        <v>0</v>
      </c>
      <c r="H230" s="153">
        <f t="shared" si="12"/>
        <v>0</v>
      </c>
    </row>
    <row r="231" spans="1:8" x14ac:dyDescent="0.2">
      <c r="A231" s="118" t="s">
        <v>386</v>
      </c>
      <c r="B231" s="125" t="s">
        <v>197</v>
      </c>
      <c r="C231" s="33">
        <v>50</v>
      </c>
      <c r="D231" s="33"/>
      <c r="E231" s="6" t="s">
        <v>69</v>
      </c>
      <c r="F231" s="6">
        <v>1</v>
      </c>
      <c r="G231" s="114">
        <v>0</v>
      </c>
      <c r="H231" s="153">
        <f t="shared" si="12"/>
        <v>0</v>
      </c>
    </row>
    <row r="232" spans="1:8" x14ac:dyDescent="0.2">
      <c r="A232" s="118" t="s">
        <v>387</v>
      </c>
      <c r="B232" s="125" t="s">
        <v>197</v>
      </c>
      <c r="C232" s="33">
        <v>80</v>
      </c>
      <c r="D232" s="33"/>
      <c r="E232" s="6" t="s">
        <v>69</v>
      </c>
      <c r="F232" s="6">
        <v>1</v>
      </c>
      <c r="G232" s="114">
        <v>0</v>
      </c>
      <c r="H232" s="153">
        <f t="shared" si="12"/>
        <v>0</v>
      </c>
    </row>
    <row r="233" spans="1:8" x14ac:dyDescent="0.2">
      <c r="A233" s="118" t="s">
        <v>388</v>
      </c>
      <c r="B233" s="125" t="s">
        <v>197</v>
      </c>
      <c r="C233" s="33">
        <v>100</v>
      </c>
      <c r="D233" s="33"/>
      <c r="E233" s="6" t="s">
        <v>69</v>
      </c>
      <c r="F233" s="6">
        <v>1</v>
      </c>
      <c r="G233" s="114">
        <v>0</v>
      </c>
      <c r="H233" s="153">
        <f t="shared" si="12"/>
        <v>0</v>
      </c>
    </row>
    <row r="234" spans="1:8" x14ac:dyDescent="0.2">
      <c r="A234" s="118" t="s">
        <v>389</v>
      </c>
      <c r="B234" s="125" t="s">
        <v>198</v>
      </c>
      <c r="C234" s="33" t="s">
        <v>199</v>
      </c>
      <c r="D234" s="33"/>
      <c r="E234" s="6" t="s">
        <v>69</v>
      </c>
      <c r="F234" s="6">
        <v>1</v>
      </c>
      <c r="G234" s="114">
        <v>0</v>
      </c>
      <c r="H234" s="153">
        <f t="shared" si="12"/>
        <v>0</v>
      </c>
    </row>
    <row r="235" spans="1:8" x14ac:dyDescent="0.2">
      <c r="A235" s="118" t="s">
        <v>390</v>
      </c>
      <c r="B235" s="125" t="s">
        <v>198</v>
      </c>
      <c r="C235" s="33" t="s">
        <v>200</v>
      </c>
      <c r="D235" s="33"/>
      <c r="E235" s="6" t="s">
        <v>69</v>
      </c>
      <c r="F235" s="6">
        <v>1</v>
      </c>
      <c r="G235" s="114">
        <v>0</v>
      </c>
      <c r="H235" s="153">
        <f t="shared" si="12"/>
        <v>0</v>
      </c>
    </row>
    <row r="236" spans="1:8" x14ac:dyDescent="0.2">
      <c r="A236" s="118" t="s">
        <v>391</v>
      </c>
      <c r="B236" s="125" t="s">
        <v>198</v>
      </c>
      <c r="C236" s="33" t="s">
        <v>194</v>
      </c>
      <c r="D236" s="33"/>
      <c r="E236" s="6" t="s">
        <v>69</v>
      </c>
      <c r="F236" s="6">
        <v>1</v>
      </c>
      <c r="G236" s="114">
        <v>0</v>
      </c>
      <c r="H236" s="153">
        <f t="shared" si="12"/>
        <v>0</v>
      </c>
    </row>
    <row r="237" spans="1:8" x14ac:dyDescent="0.2">
      <c r="A237" s="118" t="s">
        <v>392</v>
      </c>
      <c r="B237" s="125" t="s">
        <v>198</v>
      </c>
      <c r="C237" s="33" t="s">
        <v>201</v>
      </c>
      <c r="D237" s="33"/>
      <c r="E237" s="6" t="s">
        <v>69</v>
      </c>
      <c r="F237" s="6">
        <v>1</v>
      </c>
      <c r="G237" s="114">
        <v>0</v>
      </c>
      <c r="H237" s="153">
        <f t="shared" si="12"/>
        <v>0</v>
      </c>
    </row>
    <row r="238" spans="1:8" x14ac:dyDescent="0.2">
      <c r="A238" s="118" t="s">
        <v>393</v>
      </c>
      <c r="B238" s="125" t="s">
        <v>198</v>
      </c>
      <c r="C238" s="33" t="s">
        <v>195</v>
      </c>
      <c r="D238" s="33"/>
      <c r="E238" s="6" t="s">
        <v>69</v>
      </c>
      <c r="F238" s="6">
        <v>1</v>
      </c>
      <c r="G238" s="114">
        <v>0</v>
      </c>
      <c r="H238" s="153">
        <f t="shared" si="12"/>
        <v>0</v>
      </c>
    </row>
    <row r="239" spans="1:8" x14ac:dyDescent="0.2">
      <c r="A239" s="118" t="s">
        <v>394</v>
      </c>
      <c r="B239" s="125" t="s">
        <v>198</v>
      </c>
      <c r="C239" s="33" t="s">
        <v>196</v>
      </c>
      <c r="D239" s="33"/>
      <c r="E239" s="6" t="s">
        <v>69</v>
      </c>
      <c r="F239" s="6">
        <v>1</v>
      </c>
      <c r="G239" s="114">
        <v>0</v>
      </c>
      <c r="H239" s="153">
        <f t="shared" si="12"/>
        <v>0</v>
      </c>
    </row>
    <row r="240" spans="1:8" x14ac:dyDescent="0.2">
      <c r="A240" s="118" t="s">
        <v>395</v>
      </c>
      <c r="B240" s="125" t="s">
        <v>198</v>
      </c>
      <c r="C240" s="33" t="s">
        <v>199</v>
      </c>
      <c r="D240" s="33"/>
      <c r="E240" s="6" t="s">
        <v>69</v>
      </c>
      <c r="F240" s="6">
        <v>1</v>
      </c>
      <c r="G240" s="114">
        <v>0</v>
      </c>
      <c r="H240" s="153">
        <f t="shared" si="12"/>
        <v>0</v>
      </c>
    </row>
    <row r="241" spans="1:8" x14ac:dyDescent="0.2">
      <c r="A241" s="118" t="s">
        <v>396</v>
      </c>
      <c r="B241" s="125" t="s">
        <v>198</v>
      </c>
      <c r="C241" s="33" t="s">
        <v>200</v>
      </c>
      <c r="D241" s="33"/>
      <c r="E241" s="6" t="s">
        <v>69</v>
      </c>
      <c r="F241" s="6">
        <v>1</v>
      </c>
      <c r="G241" s="114">
        <v>0</v>
      </c>
      <c r="H241" s="153">
        <f t="shared" si="12"/>
        <v>0</v>
      </c>
    </row>
    <row r="242" spans="1:8" x14ac:dyDescent="0.2">
      <c r="A242" s="118" t="s">
        <v>397</v>
      </c>
      <c r="B242" s="125" t="s">
        <v>198</v>
      </c>
      <c r="C242" s="33" t="s">
        <v>201</v>
      </c>
      <c r="D242" s="33"/>
      <c r="E242" s="6" t="s">
        <v>69</v>
      </c>
      <c r="F242" s="6">
        <v>1</v>
      </c>
      <c r="G242" s="114">
        <v>0</v>
      </c>
      <c r="H242" s="153">
        <f t="shared" si="12"/>
        <v>0</v>
      </c>
    </row>
    <row r="243" spans="1:8" x14ac:dyDescent="0.2">
      <c r="A243" s="118" t="s">
        <v>398</v>
      </c>
      <c r="B243" s="125" t="s">
        <v>202</v>
      </c>
      <c r="C243" s="33">
        <v>50</v>
      </c>
      <c r="D243" s="33"/>
      <c r="E243" s="6" t="s">
        <v>69</v>
      </c>
      <c r="F243" s="6">
        <v>1</v>
      </c>
      <c r="G243" s="114">
        <v>0</v>
      </c>
      <c r="H243" s="153">
        <f t="shared" si="12"/>
        <v>0</v>
      </c>
    </row>
    <row r="244" spans="1:8" x14ac:dyDescent="0.2">
      <c r="A244" s="118" t="s">
        <v>399</v>
      </c>
      <c r="B244" s="125" t="s">
        <v>202</v>
      </c>
      <c r="C244" s="33">
        <v>80</v>
      </c>
      <c r="D244" s="33"/>
      <c r="E244" s="6" t="s">
        <v>69</v>
      </c>
      <c r="F244" s="6">
        <v>1</v>
      </c>
      <c r="G244" s="114">
        <v>0</v>
      </c>
      <c r="H244" s="153">
        <f t="shared" si="12"/>
        <v>0</v>
      </c>
    </row>
    <row r="245" spans="1:8" x14ac:dyDescent="0.2">
      <c r="A245" s="118" t="s">
        <v>400</v>
      </c>
      <c r="B245" s="125" t="s">
        <v>202</v>
      </c>
      <c r="C245" s="33">
        <v>100</v>
      </c>
      <c r="D245" s="33"/>
      <c r="E245" s="6" t="s">
        <v>69</v>
      </c>
      <c r="F245" s="6">
        <v>1</v>
      </c>
      <c r="G245" s="114">
        <v>0</v>
      </c>
      <c r="H245" s="153">
        <f t="shared" si="12"/>
        <v>0</v>
      </c>
    </row>
    <row r="246" spans="1:8" x14ac:dyDescent="0.2">
      <c r="A246" s="118" t="s">
        <v>401</v>
      </c>
      <c r="B246" s="125" t="s">
        <v>203</v>
      </c>
      <c r="C246" s="33">
        <v>80</v>
      </c>
      <c r="D246" s="33"/>
      <c r="E246" s="6" t="s">
        <v>69</v>
      </c>
      <c r="F246" s="6">
        <v>1</v>
      </c>
      <c r="G246" s="114">
        <v>0</v>
      </c>
      <c r="H246" s="153">
        <f t="shared" si="12"/>
        <v>0</v>
      </c>
    </row>
    <row r="247" spans="1:8" x14ac:dyDescent="0.2">
      <c r="A247" s="118" t="s">
        <v>402</v>
      </c>
      <c r="B247" s="125" t="s">
        <v>203</v>
      </c>
      <c r="C247" s="33">
        <v>100</v>
      </c>
      <c r="D247" s="33"/>
      <c r="E247" s="6" t="s">
        <v>69</v>
      </c>
      <c r="F247" s="6">
        <v>1</v>
      </c>
      <c r="G247" s="114">
        <v>0</v>
      </c>
      <c r="H247" s="153">
        <f t="shared" si="12"/>
        <v>0</v>
      </c>
    </row>
    <row r="248" spans="1:8" x14ac:dyDescent="0.2">
      <c r="A248" s="118" t="s">
        <v>403</v>
      </c>
      <c r="B248" s="125" t="s">
        <v>203</v>
      </c>
      <c r="C248" s="33">
        <v>150</v>
      </c>
      <c r="D248" s="33"/>
      <c r="E248" s="6" t="s">
        <v>69</v>
      </c>
      <c r="F248" s="6">
        <v>1</v>
      </c>
      <c r="G248" s="114">
        <v>0</v>
      </c>
      <c r="H248" s="153">
        <f t="shared" si="12"/>
        <v>0</v>
      </c>
    </row>
    <row r="249" spans="1:8" x14ac:dyDescent="0.2">
      <c r="A249" s="118" t="s">
        <v>404</v>
      </c>
      <c r="B249" s="125" t="s">
        <v>203</v>
      </c>
      <c r="C249" s="33">
        <v>200</v>
      </c>
      <c r="D249" s="33"/>
      <c r="E249" s="6" t="s">
        <v>69</v>
      </c>
      <c r="F249" s="6">
        <v>1</v>
      </c>
      <c r="G249" s="114">
        <v>0</v>
      </c>
      <c r="H249" s="153">
        <f t="shared" si="12"/>
        <v>0</v>
      </c>
    </row>
    <row r="250" spans="1:8" x14ac:dyDescent="0.2">
      <c r="A250" s="118" t="s">
        <v>405</v>
      </c>
      <c r="B250" s="125" t="s">
        <v>203</v>
      </c>
      <c r="C250" s="33">
        <v>250</v>
      </c>
      <c r="D250" s="33"/>
      <c r="E250" s="6" t="s">
        <v>69</v>
      </c>
      <c r="F250" s="6">
        <v>1</v>
      </c>
      <c r="G250" s="114">
        <v>0</v>
      </c>
      <c r="H250" s="153">
        <f t="shared" si="12"/>
        <v>0</v>
      </c>
    </row>
    <row r="251" spans="1:8" x14ac:dyDescent="0.2">
      <c r="A251" s="118" t="s">
        <v>406</v>
      </c>
      <c r="B251" s="125" t="s">
        <v>204</v>
      </c>
      <c r="C251" s="33" t="s">
        <v>200</v>
      </c>
      <c r="D251" s="33"/>
      <c r="E251" s="6" t="s">
        <v>69</v>
      </c>
      <c r="F251" s="6">
        <v>1</v>
      </c>
      <c r="G251" s="114">
        <v>0</v>
      </c>
      <c r="H251" s="153">
        <f t="shared" si="12"/>
        <v>0</v>
      </c>
    </row>
    <row r="252" spans="1:8" x14ac:dyDescent="0.2">
      <c r="A252" s="118" t="s">
        <v>407</v>
      </c>
      <c r="B252" s="125" t="s">
        <v>204</v>
      </c>
      <c r="C252" s="33" t="s">
        <v>201</v>
      </c>
      <c r="D252" s="33"/>
      <c r="E252" s="6" t="s">
        <v>69</v>
      </c>
      <c r="F252" s="6">
        <v>1</v>
      </c>
      <c r="G252" s="114">
        <v>0</v>
      </c>
      <c r="H252" s="153">
        <f t="shared" si="12"/>
        <v>0</v>
      </c>
    </row>
    <row r="253" spans="1:8" x14ac:dyDescent="0.2">
      <c r="A253" s="118" t="s">
        <v>408</v>
      </c>
      <c r="B253" s="125" t="s">
        <v>204</v>
      </c>
      <c r="C253" s="33" t="s">
        <v>205</v>
      </c>
      <c r="D253" s="33"/>
      <c r="E253" s="6" t="s">
        <v>69</v>
      </c>
      <c r="F253" s="6">
        <v>1</v>
      </c>
      <c r="G253" s="114">
        <v>0</v>
      </c>
      <c r="H253" s="153">
        <f t="shared" si="12"/>
        <v>0</v>
      </c>
    </row>
    <row r="254" spans="1:8" x14ac:dyDescent="0.2">
      <c r="A254" s="118" t="s">
        <v>409</v>
      </c>
      <c r="B254" s="125" t="s">
        <v>204</v>
      </c>
      <c r="C254" s="33" t="s">
        <v>206</v>
      </c>
      <c r="D254" s="33"/>
      <c r="E254" s="6" t="s">
        <v>69</v>
      </c>
      <c r="F254" s="6">
        <v>1</v>
      </c>
      <c r="G254" s="114">
        <v>0</v>
      </c>
      <c r="H254" s="153">
        <f t="shared" si="12"/>
        <v>0</v>
      </c>
    </row>
    <row r="255" spans="1:8" x14ac:dyDescent="0.2">
      <c r="A255" s="118" t="s">
        <v>410</v>
      </c>
      <c r="B255" s="125" t="s">
        <v>207</v>
      </c>
      <c r="C255" s="33" t="s">
        <v>196</v>
      </c>
      <c r="D255" s="33"/>
      <c r="E255" s="6" t="s">
        <v>69</v>
      </c>
      <c r="F255" s="6">
        <v>1</v>
      </c>
      <c r="G255" s="114">
        <v>0</v>
      </c>
      <c r="H255" s="153">
        <f t="shared" si="12"/>
        <v>0</v>
      </c>
    </row>
    <row r="256" spans="1:8" x14ac:dyDescent="0.2">
      <c r="A256" s="118" t="s">
        <v>411</v>
      </c>
      <c r="B256" s="125" t="s">
        <v>207</v>
      </c>
      <c r="C256" s="33" t="s">
        <v>208</v>
      </c>
      <c r="D256" s="33"/>
      <c r="E256" s="6" t="s">
        <v>69</v>
      </c>
      <c r="F256" s="6">
        <v>1</v>
      </c>
      <c r="G256" s="114">
        <v>0</v>
      </c>
      <c r="H256" s="153">
        <f t="shared" si="12"/>
        <v>0</v>
      </c>
    </row>
    <row r="257" spans="1:8" x14ac:dyDescent="0.2">
      <c r="A257" s="118" t="s">
        <v>412</v>
      </c>
      <c r="B257" s="125" t="s">
        <v>207</v>
      </c>
      <c r="C257" s="33" t="s">
        <v>209</v>
      </c>
      <c r="D257" s="33"/>
      <c r="E257" s="6" t="s">
        <v>69</v>
      </c>
      <c r="F257" s="6">
        <v>1</v>
      </c>
      <c r="G257" s="114">
        <v>0</v>
      </c>
      <c r="H257" s="153">
        <f t="shared" si="12"/>
        <v>0</v>
      </c>
    </row>
    <row r="258" spans="1:8" x14ac:dyDescent="0.2">
      <c r="A258" s="118" t="s">
        <v>413</v>
      </c>
      <c r="B258" s="126" t="s">
        <v>207</v>
      </c>
      <c r="C258" s="1" t="s">
        <v>210</v>
      </c>
      <c r="D258" s="1"/>
      <c r="E258" s="24" t="s">
        <v>69</v>
      </c>
      <c r="F258" s="24">
        <v>1</v>
      </c>
      <c r="G258" s="139">
        <v>0</v>
      </c>
      <c r="H258" s="153">
        <f t="shared" si="12"/>
        <v>0</v>
      </c>
    </row>
    <row r="259" spans="1:8" x14ac:dyDescent="0.2">
      <c r="A259" s="118" t="s">
        <v>414</v>
      </c>
      <c r="B259" s="125" t="s">
        <v>211</v>
      </c>
      <c r="C259" s="33">
        <v>63</v>
      </c>
      <c r="D259" s="33"/>
      <c r="E259" s="6" t="s">
        <v>69</v>
      </c>
      <c r="F259" s="6">
        <v>1</v>
      </c>
      <c r="G259" s="114">
        <v>0</v>
      </c>
      <c r="H259" s="153">
        <f t="shared" si="12"/>
        <v>0</v>
      </c>
    </row>
    <row r="260" spans="1:8" x14ac:dyDescent="0.2">
      <c r="A260" s="118" t="s">
        <v>415</v>
      </c>
      <c r="B260" s="125" t="s">
        <v>211</v>
      </c>
      <c r="C260" s="33">
        <v>90</v>
      </c>
      <c r="D260" s="33"/>
      <c r="E260" s="6" t="s">
        <v>69</v>
      </c>
      <c r="F260" s="6">
        <v>1</v>
      </c>
      <c r="G260" s="114">
        <v>0</v>
      </c>
      <c r="H260" s="153">
        <f t="shared" si="12"/>
        <v>0</v>
      </c>
    </row>
    <row r="261" spans="1:8" x14ac:dyDescent="0.2">
      <c r="A261" s="118" t="s">
        <v>416</v>
      </c>
      <c r="B261" s="125" t="s">
        <v>211</v>
      </c>
      <c r="C261" s="33">
        <v>110</v>
      </c>
      <c r="D261" s="33"/>
      <c r="E261" s="6" t="s">
        <v>69</v>
      </c>
      <c r="F261" s="6">
        <v>1</v>
      </c>
      <c r="G261" s="114">
        <v>0</v>
      </c>
      <c r="H261" s="153">
        <f t="shared" si="12"/>
        <v>0</v>
      </c>
    </row>
    <row r="262" spans="1:8" x14ac:dyDescent="0.2">
      <c r="A262" s="118" t="s">
        <v>417</v>
      </c>
      <c r="B262" s="125" t="s">
        <v>212</v>
      </c>
      <c r="C262" s="33">
        <v>50</v>
      </c>
      <c r="D262" s="33"/>
      <c r="E262" s="6" t="s">
        <v>69</v>
      </c>
      <c r="F262" s="6">
        <v>1</v>
      </c>
      <c r="G262" s="114">
        <v>0</v>
      </c>
      <c r="H262" s="153">
        <f t="shared" si="12"/>
        <v>0</v>
      </c>
    </row>
    <row r="263" spans="1:8" x14ac:dyDescent="0.2">
      <c r="A263" s="118" t="s">
        <v>418</v>
      </c>
      <c r="B263" s="125" t="s">
        <v>212</v>
      </c>
      <c r="C263" s="33">
        <v>80</v>
      </c>
      <c r="D263" s="33"/>
      <c r="E263" s="6" t="s">
        <v>69</v>
      </c>
      <c r="F263" s="6">
        <v>1</v>
      </c>
      <c r="G263" s="114">
        <v>0</v>
      </c>
      <c r="H263" s="153">
        <f t="shared" si="12"/>
        <v>0</v>
      </c>
    </row>
    <row r="264" spans="1:8" x14ac:dyDescent="0.2">
      <c r="A264" s="118" t="s">
        <v>419</v>
      </c>
      <c r="B264" s="125" t="s">
        <v>212</v>
      </c>
      <c r="C264" s="33">
        <v>100</v>
      </c>
      <c r="D264" s="33"/>
      <c r="E264" s="6" t="s">
        <v>69</v>
      </c>
      <c r="F264" s="6">
        <v>1</v>
      </c>
      <c r="G264" s="114">
        <v>0</v>
      </c>
      <c r="H264" s="153">
        <f t="shared" si="12"/>
        <v>0</v>
      </c>
    </row>
    <row r="265" spans="1:8" x14ac:dyDescent="0.2">
      <c r="A265" s="118" t="s">
        <v>420</v>
      </c>
      <c r="B265" s="125" t="s">
        <v>212</v>
      </c>
      <c r="C265" s="33">
        <v>150</v>
      </c>
      <c r="D265" s="33"/>
      <c r="E265" s="6" t="s">
        <v>69</v>
      </c>
      <c r="F265" s="6">
        <v>1</v>
      </c>
      <c r="G265" s="114">
        <v>0</v>
      </c>
      <c r="H265" s="153">
        <f t="shared" si="12"/>
        <v>0</v>
      </c>
    </row>
    <row r="266" spans="1:8" x14ac:dyDescent="0.2">
      <c r="A266" s="118" t="s">
        <v>421</v>
      </c>
      <c r="B266" s="125" t="s">
        <v>212</v>
      </c>
      <c r="C266" s="33">
        <v>200</v>
      </c>
      <c r="D266" s="33"/>
      <c r="E266" s="6" t="s">
        <v>69</v>
      </c>
      <c r="F266" s="6">
        <v>1</v>
      </c>
      <c r="G266" s="114">
        <v>0</v>
      </c>
      <c r="H266" s="153">
        <f t="shared" si="12"/>
        <v>0</v>
      </c>
    </row>
    <row r="267" spans="1:8" x14ac:dyDescent="0.2">
      <c r="A267" s="118" t="s">
        <v>422</v>
      </c>
      <c r="B267" s="125" t="s">
        <v>213</v>
      </c>
      <c r="C267" s="33"/>
      <c r="D267" s="33"/>
      <c r="E267" s="6" t="s">
        <v>69</v>
      </c>
      <c r="F267" s="6">
        <v>1</v>
      </c>
      <c r="G267" s="114">
        <v>0</v>
      </c>
      <c r="H267" s="153">
        <f t="shared" si="12"/>
        <v>0</v>
      </c>
    </row>
    <row r="268" spans="1:8" x14ac:dyDescent="0.2">
      <c r="A268" s="118" t="s">
        <v>423</v>
      </c>
      <c r="B268" s="125" t="s">
        <v>214</v>
      </c>
      <c r="C268" s="33"/>
      <c r="D268" s="33"/>
      <c r="E268" s="6" t="s">
        <v>69</v>
      </c>
      <c r="F268" s="6">
        <v>1</v>
      </c>
      <c r="G268" s="114">
        <v>0</v>
      </c>
      <c r="H268" s="153">
        <f t="shared" si="12"/>
        <v>0</v>
      </c>
    </row>
    <row r="269" spans="1:8" x14ac:dyDescent="0.2">
      <c r="A269" s="118" t="s">
        <v>424</v>
      </c>
      <c r="B269" s="125" t="s">
        <v>215</v>
      </c>
      <c r="C269" s="33"/>
      <c r="D269" s="33"/>
      <c r="E269" s="6" t="s">
        <v>69</v>
      </c>
      <c r="F269" s="6">
        <v>1</v>
      </c>
      <c r="G269" s="114">
        <v>0</v>
      </c>
      <c r="H269" s="153">
        <f t="shared" si="12"/>
        <v>0</v>
      </c>
    </row>
    <row r="270" spans="1:8" x14ac:dyDescent="0.2">
      <c r="A270" s="118" t="s">
        <v>425</v>
      </c>
      <c r="B270" s="125" t="s">
        <v>216</v>
      </c>
      <c r="C270" s="33"/>
      <c r="D270" s="33"/>
      <c r="E270" s="6" t="s">
        <v>69</v>
      </c>
      <c r="F270" s="6">
        <v>1</v>
      </c>
      <c r="G270" s="114">
        <v>0</v>
      </c>
      <c r="H270" s="153">
        <f t="shared" ref="H270:H291" si="13">G270*F270</f>
        <v>0</v>
      </c>
    </row>
    <row r="271" spans="1:8" x14ac:dyDescent="0.2">
      <c r="A271" s="118" t="s">
        <v>426</v>
      </c>
      <c r="B271" s="125" t="s">
        <v>217</v>
      </c>
      <c r="C271" s="33"/>
      <c r="D271" s="33"/>
      <c r="E271" s="6" t="s">
        <v>69</v>
      </c>
      <c r="F271" s="6">
        <v>1</v>
      </c>
      <c r="G271" s="114">
        <v>0</v>
      </c>
      <c r="H271" s="153">
        <f t="shared" si="13"/>
        <v>0</v>
      </c>
    </row>
    <row r="272" spans="1:8" x14ac:dyDescent="0.2">
      <c r="A272" s="118" t="s">
        <v>427</v>
      </c>
      <c r="B272" s="125" t="s">
        <v>218</v>
      </c>
      <c r="C272" s="33"/>
      <c r="D272" s="33"/>
      <c r="E272" s="6" t="s">
        <v>69</v>
      </c>
      <c r="F272" s="6">
        <v>1</v>
      </c>
      <c r="G272" s="114">
        <v>0</v>
      </c>
      <c r="H272" s="153">
        <f t="shared" si="13"/>
        <v>0</v>
      </c>
    </row>
    <row r="273" spans="1:8" x14ac:dyDescent="0.2">
      <c r="A273" s="118" t="s">
        <v>428</v>
      </c>
      <c r="B273" s="125" t="s">
        <v>219</v>
      </c>
      <c r="C273" s="33"/>
      <c r="D273" s="33"/>
      <c r="E273" s="6" t="s">
        <v>69</v>
      </c>
      <c r="F273" s="6">
        <v>1</v>
      </c>
      <c r="G273" s="114">
        <v>0</v>
      </c>
      <c r="H273" s="153">
        <f t="shared" si="13"/>
        <v>0</v>
      </c>
    </row>
    <row r="274" spans="1:8" x14ac:dyDescent="0.2">
      <c r="A274" s="118" t="s">
        <v>429</v>
      </c>
      <c r="B274" s="125" t="s">
        <v>220</v>
      </c>
      <c r="C274" s="33"/>
      <c r="D274" s="33"/>
      <c r="E274" s="6" t="s">
        <v>69</v>
      </c>
      <c r="F274" s="6">
        <v>1</v>
      </c>
      <c r="G274" s="114">
        <v>0</v>
      </c>
      <c r="H274" s="153">
        <f t="shared" si="13"/>
        <v>0</v>
      </c>
    </row>
    <row r="275" spans="1:8" x14ac:dyDescent="0.2">
      <c r="A275" s="118" t="s">
        <v>430</v>
      </c>
      <c r="B275" s="125" t="s">
        <v>221</v>
      </c>
      <c r="C275" s="33"/>
      <c r="D275" s="33"/>
      <c r="E275" s="6" t="s">
        <v>69</v>
      </c>
      <c r="F275" s="6">
        <v>1</v>
      </c>
      <c r="G275" s="114">
        <v>0</v>
      </c>
      <c r="H275" s="153">
        <f t="shared" si="13"/>
        <v>0</v>
      </c>
    </row>
    <row r="276" spans="1:8" x14ac:dyDescent="0.2">
      <c r="A276" s="118" t="s">
        <v>431</v>
      </c>
      <c r="B276" s="125" t="s">
        <v>222</v>
      </c>
      <c r="C276" s="33">
        <v>63</v>
      </c>
      <c r="D276" s="33"/>
      <c r="E276" s="6" t="s">
        <v>69</v>
      </c>
      <c r="F276" s="6">
        <v>1</v>
      </c>
      <c r="G276" s="114">
        <v>0</v>
      </c>
      <c r="H276" s="153">
        <f t="shared" si="13"/>
        <v>0</v>
      </c>
    </row>
    <row r="277" spans="1:8" x14ac:dyDescent="0.2">
      <c r="A277" s="118" t="s">
        <v>432</v>
      </c>
      <c r="B277" s="125" t="s">
        <v>222</v>
      </c>
      <c r="C277" s="33">
        <v>82</v>
      </c>
      <c r="D277" s="33"/>
      <c r="E277" s="6" t="s">
        <v>69</v>
      </c>
      <c r="F277" s="6">
        <v>1</v>
      </c>
      <c r="G277" s="114">
        <v>0</v>
      </c>
      <c r="H277" s="153">
        <f t="shared" si="13"/>
        <v>0</v>
      </c>
    </row>
    <row r="278" spans="1:8" x14ac:dyDescent="0.2">
      <c r="A278" s="118" t="s">
        <v>433</v>
      </c>
      <c r="B278" s="125" t="s">
        <v>222</v>
      </c>
      <c r="C278" s="33">
        <v>95</v>
      </c>
      <c r="D278" s="33"/>
      <c r="E278" s="6" t="s">
        <v>69</v>
      </c>
      <c r="F278" s="6">
        <v>1</v>
      </c>
      <c r="G278" s="114">
        <v>0</v>
      </c>
      <c r="H278" s="153">
        <f t="shared" si="13"/>
        <v>0</v>
      </c>
    </row>
    <row r="279" spans="1:8" x14ac:dyDescent="0.2">
      <c r="A279" s="118" t="s">
        <v>470</v>
      </c>
      <c r="B279" s="125" t="s">
        <v>222</v>
      </c>
      <c r="C279" s="33">
        <v>104</v>
      </c>
      <c r="D279" s="33"/>
      <c r="E279" s="6" t="s">
        <v>69</v>
      </c>
      <c r="F279" s="6">
        <v>1</v>
      </c>
      <c r="G279" s="114">
        <v>0</v>
      </c>
      <c r="H279" s="153">
        <f t="shared" si="13"/>
        <v>0</v>
      </c>
    </row>
    <row r="280" spans="1:8" ht="25.5" x14ac:dyDescent="0.2">
      <c r="A280" s="118" t="s">
        <v>338</v>
      </c>
      <c r="B280" s="125" t="s">
        <v>223</v>
      </c>
      <c r="C280" s="33"/>
      <c r="D280" s="33"/>
      <c r="E280" s="6" t="s">
        <v>69</v>
      </c>
      <c r="F280" s="6">
        <v>1</v>
      </c>
      <c r="G280" s="114">
        <v>0</v>
      </c>
      <c r="H280" s="153">
        <f t="shared" si="13"/>
        <v>0</v>
      </c>
    </row>
    <row r="281" spans="1:8" ht="25.5" x14ac:dyDescent="0.2">
      <c r="A281" s="118" t="s">
        <v>339</v>
      </c>
      <c r="B281" s="125" t="s">
        <v>224</v>
      </c>
      <c r="C281" s="33"/>
      <c r="D281" s="33"/>
      <c r="E281" s="6" t="s">
        <v>69</v>
      </c>
      <c r="F281" s="6">
        <v>1</v>
      </c>
      <c r="G281" s="114">
        <v>0</v>
      </c>
      <c r="H281" s="153">
        <f t="shared" si="13"/>
        <v>0</v>
      </c>
    </row>
    <row r="282" spans="1:8" ht="25.5" x14ac:dyDescent="0.2">
      <c r="A282" s="118" t="s">
        <v>340</v>
      </c>
      <c r="B282" s="125" t="s">
        <v>225</v>
      </c>
      <c r="C282" s="33"/>
      <c r="D282" s="33"/>
      <c r="E282" s="6" t="s">
        <v>69</v>
      </c>
      <c r="F282" s="6">
        <v>1</v>
      </c>
      <c r="G282" s="114">
        <v>0</v>
      </c>
      <c r="H282" s="153">
        <f t="shared" si="13"/>
        <v>0</v>
      </c>
    </row>
    <row r="283" spans="1:8" ht="25.5" x14ac:dyDescent="0.2">
      <c r="A283" s="118" t="s">
        <v>341</v>
      </c>
      <c r="B283" s="125" t="s">
        <v>226</v>
      </c>
      <c r="C283" s="33"/>
      <c r="D283" s="33"/>
      <c r="E283" s="6" t="s">
        <v>69</v>
      </c>
      <c r="F283" s="6">
        <v>1</v>
      </c>
      <c r="G283" s="114">
        <v>0</v>
      </c>
      <c r="H283" s="153">
        <f t="shared" si="13"/>
        <v>0</v>
      </c>
    </row>
    <row r="284" spans="1:8" ht="38.25" x14ac:dyDescent="0.2">
      <c r="A284" s="118" t="s">
        <v>342</v>
      </c>
      <c r="B284" s="125" t="s">
        <v>227</v>
      </c>
      <c r="C284" s="33"/>
      <c r="D284" s="33"/>
      <c r="E284" s="6" t="s">
        <v>69</v>
      </c>
      <c r="F284" s="6">
        <v>1</v>
      </c>
      <c r="G284" s="114">
        <v>0</v>
      </c>
      <c r="H284" s="41">
        <f t="shared" si="13"/>
        <v>0</v>
      </c>
    </row>
    <row r="285" spans="1:8" ht="38.25" x14ac:dyDescent="0.2">
      <c r="A285" s="118" t="s">
        <v>343</v>
      </c>
      <c r="B285" s="125" t="s">
        <v>228</v>
      </c>
      <c r="C285" s="33"/>
      <c r="D285" s="33"/>
      <c r="E285" s="6" t="s">
        <v>69</v>
      </c>
      <c r="F285" s="6">
        <v>1</v>
      </c>
      <c r="G285" s="114">
        <v>0</v>
      </c>
      <c r="H285" s="41">
        <f t="shared" si="13"/>
        <v>0</v>
      </c>
    </row>
    <row r="286" spans="1:8" ht="38.25" x14ac:dyDescent="0.2">
      <c r="A286" s="118" t="s">
        <v>344</v>
      </c>
      <c r="B286" s="125" t="s">
        <v>229</v>
      </c>
      <c r="C286" s="33"/>
      <c r="D286" s="33"/>
      <c r="E286" s="6" t="s">
        <v>69</v>
      </c>
      <c r="F286" s="6">
        <v>1</v>
      </c>
      <c r="G286" s="114">
        <v>0</v>
      </c>
      <c r="H286" s="41">
        <f t="shared" si="13"/>
        <v>0</v>
      </c>
    </row>
    <row r="287" spans="1:8" ht="30" customHeight="1" x14ac:dyDescent="0.2">
      <c r="A287" s="118" t="s">
        <v>345</v>
      </c>
      <c r="B287" s="125" t="s">
        <v>230</v>
      </c>
      <c r="C287" s="33"/>
      <c r="D287" s="33"/>
      <c r="E287" s="6" t="s">
        <v>69</v>
      </c>
      <c r="F287" s="6">
        <v>1</v>
      </c>
      <c r="G287" s="114">
        <v>0</v>
      </c>
      <c r="H287" s="41">
        <f t="shared" si="13"/>
        <v>0</v>
      </c>
    </row>
    <row r="288" spans="1:8" ht="38.25" x14ac:dyDescent="0.2">
      <c r="A288" s="118" t="s">
        <v>346</v>
      </c>
      <c r="B288" s="125" t="s">
        <v>231</v>
      </c>
      <c r="C288" s="33"/>
      <c r="D288" s="33"/>
      <c r="E288" s="6" t="s">
        <v>69</v>
      </c>
      <c r="F288" s="6">
        <v>1</v>
      </c>
      <c r="G288" s="114">
        <v>0</v>
      </c>
      <c r="H288" s="41">
        <f t="shared" si="13"/>
        <v>0</v>
      </c>
    </row>
    <row r="289" spans="1:8" ht="38.25" x14ac:dyDescent="0.2">
      <c r="A289" s="118" t="s">
        <v>347</v>
      </c>
      <c r="B289" s="125" t="s">
        <v>232</v>
      </c>
      <c r="C289" s="33"/>
      <c r="D289" s="33"/>
      <c r="E289" s="6" t="s">
        <v>69</v>
      </c>
      <c r="F289" s="6">
        <v>1</v>
      </c>
      <c r="G289" s="114">
        <v>0</v>
      </c>
      <c r="H289" s="41">
        <f t="shared" si="13"/>
        <v>0</v>
      </c>
    </row>
    <row r="290" spans="1:8" x14ac:dyDescent="0.2">
      <c r="A290" s="118" t="s">
        <v>348</v>
      </c>
      <c r="B290" s="134" t="s">
        <v>233</v>
      </c>
      <c r="C290" s="33">
        <v>65</v>
      </c>
      <c r="D290" s="33"/>
      <c r="E290" s="6" t="s">
        <v>69</v>
      </c>
      <c r="F290" s="6">
        <v>1</v>
      </c>
      <c r="G290" s="114">
        <v>0</v>
      </c>
      <c r="H290" s="153">
        <f t="shared" si="13"/>
        <v>0</v>
      </c>
    </row>
    <row r="291" spans="1:8" x14ac:dyDescent="0.2">
      <c r="A291" s="118" t="s">
        <v>349</v>
      </c>
      <c r="B291" s="134" t="s">
        <v>233</v>
      </c>
      <c r="C291" s="33">
        <v>80</v>
      </c>
      <c r="D291" s="33"/>
      <c r="E291" s="6" t="s">
        <v>69</v>
      </c>
      <c r="F291" s="6">
        <v>1</v>
      </c>
      <c r="G291" s="114">
        <v>0</v>
      </c>
      <c r="H291" s="153">
        <f t="shared" si="13"/>
        <v>0</v>
      </c>
    </row>
    <row r="292" spans="1:8" ht="25.5" x14ac:dyDescent="0.2">
      <c r="A292" s="118" t="s">
        <v>350</v>
      </c>
      <c r="B292" s="125" t="s">
        <v>234</v>
      </c>
      <c r="C292" s="33">
        <v>50</v>
      </c>
      <c r="D292" s="33"/>
      <c r="E292" s="6" t="s">
        <v>69</v>
      </c>
      <c r="F292" s="6">
        <v>1</v>
      </c>
      <c r="G292" s="114">
        <v>0</v>
      </c>
      <c r="H292" s="41">
        <f>G292*F292</f>
        <v>0</v>
      </c>
    </row>
    <row r="293" spans="1:8" ht="25.5" x14ac:dyDescent="0.2">
      <c r="A293" s="118" t="s">
        <v>351</v>
      </c>
      <c r="B293" s="125" t="s">
        <v>234</v>
      </c>
      <c r="C293" s="33">
        <v>80</v>
      </c>
      <c r="D293" s="33"/>
      <c r="E293" s="6" t="s">
        <v>69</v>
      </c>
      <c r="F293" s="6">
        <v>1</v>
      </c>
      <c r="G293" s="114">
        <v>0</v>
      </c>
      <c r="H293" s="41">
        <f>G293*F293</f>
        <v>0</v>
      </c>
    </row>
    <row r="294" spans="1:8" ht="25.5" x14ac:dyDescent="0.2">
      <c r="A294" s="118" t="s">
        <v>352</v>
      </c>
      <c r="B294" s="125" t="s">
        <v>234</v>
      </c>
      <c r="C294" s="33">
        <v>100</v>
      </c>
      <c r="D294" s="33"/>
      <c r="E294" s="6" t="s">
        <v>69</v>
      </c>
      <c r="F294" s="6">
        <v>1</v>
      </c>
      <c r="G294" s="114">
        <v>0</v>
      </c>
      <c r="H294" s="41">
        <f>G294*F294</f>
        <v>0</v>
      </c>
    </row>
    <row r="295" spans="1:8" ht="25.5" x14ac:dyDescent="0.2">
      <c r="A295" s="118" t="s">
        <v>353</v>
      </c>
      <c r="B295" s="125" t="s">
        <v>235</v>
      </c>
      <c r="C295" s="33">
        <v>100</v>
      </c>
      <c r="D295" s="33"/>
      <c r="E295" s="6" t="s">
        <v>69</v>
      </c>
      <c r="F295" s="6">
        <v>1</v>
      </c>
      <c r="G295" s="114">
        <v>0</v>
      </c>
      <c r="H295" s="41">
        <f t="shared" ref="H295:H309" si="14">G295*F295</f>
        <v>0</v>
      </c>
    </row>
    <row r="296" spans="1:8" ht="25.5" x14ac:dyDescent="0.2">
      <c r="A296" s="118" t="s">
        <v>354</v>
      </c>
      <c r="B296" s="125" t="s">
        <v>235</v>
      </c>
      <c r="C296" s="33">
        <v>50</v>
      </c>
      <c r="D296" s="33"/>
      <c r="E296" s="6" t="s">
        <v>69</v>
      </c>
      <c r="F296" s="6">
        <v>1</v>
      </c>
      <c r="G296" s="114">
        <v>0</v>
      </c>
      <c r="H296" s="153">
        <f t="shared" si="14"/>
        <v>0</v>
      </c>
    </row>
    <row r="297" spans="1:8" ht="25.5" x14ac:dyDescent="0.2">
      <c r="A297" s="118" t="s">
        <v>355</v>
      </c>
      <c r="B297" s="125" t="s">
        <v>235</v>
      </c>
      <c r="C297" s="33">
        <v>80</v>
      </c>
      <c r="D297" s="33"/>
      <c r="E297" s="6" t="s">
        <v>69</v>
      </c>
      <c r="F297" s="6">
        <v>1</v>
      </c>
      <c r="G297" s="114">
        <v>0</v>
      </c>
      <c r="H297" s="153">
        <f t="shared" si="14"/>
        <v>0</v>
      </c>
    </row>
    <row r="298" spans="1:8" x14ac:dyDescent="0.2">
      <c r="A298" s="118" t="s">
        <v>356</v>
      </c>
      <c r="B298" s="125" t="s">
        <v>236</v>
      </c>
      <c r="C298" s="33">
        <v>50</v>
      </c>
      <c r="D298" s="33"/>
      <c r="E298" s="6" t="s">
        <v>69</v>
      </c>
      <c r="F298" s="6">
        <v>1</v>
      </c>
      <c r="G298" s="114">
        <v>0</v>
      </c>
      <c r="H298" s="153">
        <f t="shared" si="14"/>
        <v>0</v>
      </c>
    </row>
    <row r="299" spans="1:8" x14ac:dyDescent="0.2">
      <c r="A299" s="118" t="s">
        <v>434</v>
      </c>
      <c r="B299" s="126" t="s">
        <v>236</v>
      </c>
      <c r="C299" s="1">
        <v>80</v>
      </c>
      <c r="D299" s="1"/>
      <c r="E299" s="24" t="s">
        <v>69</v>
      </c>
      <c r="F299" s="24">
        <v>1</v>
      </c>
      <c r="G299" s="139">
        <v>0</v>
      </c>
      <c r="H299" s="154">
        <f t="shared" si="14"/>
        <v>0</v>
      </c>
    </row>
    <row r="300" spans="1:8" x14ac:dyDescent="0.2">
      <c r="A300" s="118" t="s">
        <v>435</v>
      </c>
      <c r="B300" s="125" t="s">
        <v>237</v>
      </c>
      <c r="C300" s="33"/>
      <c r="D300" s="33"/>
      <c r="E300" s="6" t="s">
        <v>69</v>
      </c>
      <c r="F300" s="6">
        <v>1</v>
      </c>
      <c r="G300" s="114">
        <v>0</v>
      </c>
      <c r="H300" s="154">
        <f t="shared" si="14"/>
        <v>0</v>
      </c>
    </row>
    <row r="301" spans="1:8" x14ac:dyDescent="0.2">
      <c r="A301" s="118" t="s">
        <v>436</v>
      </c>
      <c r="B301" s="125" t="s">
        <v>238</v>
      </c>
      <c r="C301" s="33"/>
      <c r="D301" s="33"/>
      <c r="E301" s="6" t="s">
        <v>69</v>
      </c>
      <c r="F301" s="6">
        <v>1</v>
      </c>
      <c r="G301" s="114">
        <v>0</v>
      </c>
      <c r="H301" s="154">
        <f t="shared" si="14"/>
        <v>0</v>
      </c>
    </row>
    <row r="302" spans="1:8" x14ac:dyDescent="0.2">
      <c r="A302" s="118" t="s">
        <v>437</v>
      </c>
      <c r="B302" s="125" t="s">
        <v>239</v>
      </c>
      <c r="C302" s="33"/>
      <c r="D302" s="33"/>
      <c r="E302" s="6" t="s">
        <v>69</v>
      </c>
      <c r="F302" s="6">
        <v>1</v>
      </c>
      <c r="G302" s="114">
        <v>0</v>
      </c>
      <c r="H302" s="154">
        <f t="shared" si="14"/>
        <v>0</v>
      </c>
    </row>
    <row r="303" spans="1:8" x14ac:dyDescent="0.2">
      <c r="A303" s="118" t="s">
        <v>438</v>
      </c>
      <c r="B303" s="125" t="s">
        <v>240</v>
      </c>
      <c r="C303" s="33"/>
      <c r="D303" s="33"/>
      <c r="E303" s="6" t="s">
        <v>69</v>
      </c>
      <c r="F303" s="6">
        <v>1</v>
      </c>
      <c r="G303" s="114">
        <v>0</v>
      </c>
      <c r="H303" s="154">
        <f t="shared" si="14"/>
        <v>0</v>
      </c>
    </row>
    <row r="304" spans="1:8" x14ac:dyDescent="0.2">
      <c r="A304" s="118" t="s">
        <v>439</v>
      </c>
      <c r="B304" s="125" t="s">
        <v>241</v>
      </c>
      <c r="C304" s="33"/>
      <c r="D304" s="33"/>
      <c r="E304" s="6" t="s">
        <v>69</v>
      </c>
      <c r="F304" s="6">
        <v>1</v>
      </c>
      <c r="G304" s="114">
        <v>0</v>
      </c>
      <c r="H304" s="154">
        <f t="shared" si="14"/>
        <v>0</v>
      </c>
    </row>
    <row r="305" spans="1:10" x14ac:dyDescent="0.2">
      <c r="A305" s="118" t="s">
        <v>440</v>
      </c>
      <c r="B305" s="125" t="s">
        <v>242</v>
      </c>
      <c r="C305" s="33"/>
      <c r="D305" s="33"/>
      <c r="E305" s="6" t="s">
        <v>69</v>
      </c>
      <c r="F305" s="6">
        <v>1</v>
      </c>
      <c r="G305" s="114">
        <v>0</v>
      </c>
      <c r="H305" s="154">
        <f t="shared" si="14"/>
        <v>0</v>
      </c>
    </row>
    <row r="306" spans="1:10" x14ac:dyDescent="0.2">
      <c r="A306" s="118" t="s">
        <v>441</v>
      </c>
      <c r="B306" s="125" t="s">
        <v>243</v>
      </c>
      <c r="C306" s="33"/>
      <c r="D306" s="33"/>
      <c r="E306" s="6" t="s">
        <v>69</v>
      </c>
      <c r="F306" s="6">
        <v>1</v>
      </c>
      <c r="G306" s="114">
        <v>0</v>
      </c>
      <c r="H306" s="154">
        <f t="shared" si="14"/>
        <v>0</v>
      </c>
    </row>
    <row r="307" spans="1:10" x14ac:dyDescent="0.2">
      <c r="A307" s="118" t="s">
        <v>442</v>
      </c>
      <c r="B307" s="124" t="s">
        <v>244</v>
      </c>
      <c r="C307" s="33"/>
      <c r="D307" s="33"/>
      <c r="E307" s="6" t="s">
        <v>69</v>
      </c>
      <c r="F307" s="6">
        <v>1</v>
      </c>
      <c r="G307" s="114">
        <v>0</v>
      </c>
      <c r="H307" s="153">
        <f t="shared" si="14"/>
        <v>0</v>
      </c>
    </row>
    <row r="308" spans="1:10" x14ac:dyDescent="0.2">
      <c r="A308" s="118" t="s">
        <v>443</v>
      </c>
      <c r="B308" s="125" t="s">
        <v>254</v>
      </c>
      <c r="C308" s="33"/>
      <c r="D308" s="33"/>
      <c r="E308" s="6" t="s">
        <v>69</v>
      </c>
      <c r="F308" s="6">
        <v>1</v>
      </c>
      <c r="G308" s="114">
        <v>0</v>
      </c>
      <c r="H308" s="154">
        <f t="shared" si="14"/>
        <v>0</v>
      </c>
      <c r="J308" s="13" t="s">
        <v>23</v>
      </c>
    </row>
    <row r="309" spans="1:10" ht="13.5" thickBot="1" x14ac:dyDescent="0.25">
      <c r="A309" s="117" t="s">
        <v>450</v>
      </c>
      <c r="B309" s="125" t="s">
        <v>449</v>
      </c>
      <c r="C309" s="33"/>
      <c r="D309" s="33"/>
      <c r="E309" s="6" t="s">
        <v>82</v>
      </c>
      <c r="F309" s="6">
        <v>1</v>
      </c>
      <c r="G309" s="114">
        <v>0</v>
      </c>
      <c r="H309" s="154">
        <f t="shared" si="14"/>
        <v>0</v>
      </c>
    </row>
    <row r="310" spans="1:10" ht="13.5" thickBot="1" x14ac:dyDescent="0.25">
      <c r="A310" s="209"/>
      <c r="B310" s="233"/>
      <c r="C310" s="212" t="s">
        <v>21</v>
      </c>
      <c r="D310" s="212"/>
      <c r="E310" s="212"/>
      <c r="F310" s="212"/>
      <c r="G310" s="213"/>
      <c r="H310" s="214">
        <f>SUM(H179:H309)</f>
        <v>0</v>
      </c>
    </row>
  </sheetData>
  <pageMargins left="0.98425196850393704" right="0.59055118110236227" top="0.78740157480314965" bottom="0.59055118110236227" header="0.31496062992125984" footer="0.31496062992125984"/>
  <pageSetup scale="71" fitToHeight="0" orientation="portrait" r:id="rId1"/>
  <rowBreaks count="8" manualBreakCount="8">
    <brk id="44" max="7" man="1"/>
    <brk id="86" max="7" man="1"/>
    <brk id="107" max="7" man="1"/>
    <brk id="138" max="7" man="1"/>
    <brk id="158" max="7" man="1"/>
    <brk id="176" max="7" man="1"/>
    <brk id="204" max="7" man="1"/>
    <brk id="276" max="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H24"/>
  <sheetViews>
    <sheetView tabSelected="1" view="pageBreakPreview" zoomScaleNormal="100" zoomScaleSheetLayoutView="100" workbookViewId="0">
      <selection activeCell="C22" sqref="C22"/>
    </sheetView>
  </sheetViews>
  <sheetFormatPr defaultColWidth="9.140625" defaultRowHeight="15" x14ac:dyDescent="0.25"/>
  <cols>
    <col min="1" max="1" width="9.140625" style="96" customWidth="1"/>
    <col min="2" max="2" width="57.7109375" style="97" bestFit="1" customWidth="1"/>
    <col min="3" max="3" width="22.28515625" style="98" customWidth="1"/>
    <col min="4" max="5" width="9.140625" style="84"/>
    <col min="6" max="6" width="9.140625" style="85"/>
    <col min="7" max="16384" width="9.140625" style="84"/>
  </cols>
  <sheetData>
    <row r="1" spans="1:8" ht="18.75" customHeight="1" thickBot="1" x14ac:dyDescent="0.35">
      <c r="A1" s="256"/>
      <c r="B1" s="257" t="s">
        <v>471</v>
      </c>
      <c r="C1" s="257"/>
      <c r="D1" s="94"/>
      <c r="E1" s="94"/>
      <c r="F1" s="94"/>
      <c r="G1" s="94"/>
      <c r="H1" s="94"/>
    </row>
    <row r="2" spans="1:8" x14ac:dyDescent="0.25">
      <c r="A2" s="96" t="s">
        <v>263</v>
      </c>
      <c r="B2" s="135" t="s">
        <v>256</v>
      </c>
      <c r="C2" s="136">
        <f>'A. Tuji Grm'!F10</f>
        <v>0</v>
      </c>
      <c r="D2" s="86"/>
      <c r="E2" s="86"/>
      <c r="F2" s="87"/>
    </row>
    <row r="3" spans="1:8" x14ac:dyDescent="0.25">
      <c r="A3" s="96" t="s">
        <v>264</v>
      </c>
      <c r="B3" s="135" t="s">
        <v>283</v>
      </c>
      <c r="C3" s="136">
        <f>'B. Brezje pri Lipoglavu'!F13</f>
        <v>0</v>
      </c>
      <c r="E3" s="86"/>
      <c r="F3" s="87"/>
    </row>
    <row r="4" spans="1:8" x14ac:dyDescent="0.25">
      <c r="A4" s="96" t="s">
        <v>266</v>
      </c>
      <c r="B4" s="135" t="s">
        <v>284</v>
      </c>
      <c r="C4" s="136">
        <f>'C. Podlipoglav'!F10</f>
        <v>0</v>
      </c>
      <c r="E4" s="86"/>
      <c r="F4" s="87"/>
    </row>
    <row r="5" spans="1:8" x14ac:dyDescent="0.25">
      <c r="A5" s="96" t="s">
        <v>265</v>
      </c>
      <c r="B5" s="135" t="s">
        <v>285</v>
      </c>
      <c r="C5" s="136">
        <f>'D. Šentpavel'!F13</f>
        <v>0</v>
      </c>
      <c r="D5" s="86"/>
      <c r="E5" s="86"/>
      <c r="F5" s="87"/>
    </row>
    <row r="6" spans="1:8" x14ac:dyDescent="0.25">
      <c r="A6" s="96" t="s">
        <v>271</v>
      </c>
      <c r="B6" s="135" t="s">
        <v>286</v>
      </c>
      <c r="C6" s="136">
        <f>'E. Sadinja vas'!F10</f>
        <v>0</v>
      </c>
      <c r="E6" s="86"/>
      <c r="F6" s="87"/>
    </row>
    <row r="7" spans="1:8" x14ac:dyDescent="0.25">
      <c r="A7" s="96" t="s">
        <v>272</v>
      </c>
      <c r="B7" s="135" t="s">
        <v>287</v>
      </c>
      <c r="C7" s="136">
        <f>'F. Podmolnik'!F13</f>
        <v>0</v>
      </c>
      <c r="E7" s="86"/>
      <c r="F7" s="87"/>
    </row>
    <row r="8" spans="1:8" x14ac:dyDescent="0.25">
      <c r="A8" s="96" t="s">
        <v>273</v>
      </c>
      <c r="B8" s="135" t="s">
        <v>288</v>
      </c>
      <c r="C8" s="136">
        <f>'G. Sostro barake'!F10</f>
        <v>0</v>
      </c>
      <c r="D8" s="86"/>
      <c r="E8" s="86"/>
      <c r="F8" s="87"/>
    </row>
    <row r="9" spans="1:8" x14ac:dyDescent="0.25">
      <c r="A9" s="96" t="s">
        <v>274</v>
      </c>
      <c r="B9" s="135" t="s">
        <v>461</v>
      </c>
      <c r="C9" s="136">
        <f>'H. Češnjica Zagradišče'!F11</f>
        <v>0</v>
      </c>
      <c r="E9" s="86"/>
      <c r="F9" s="87"/>
    </row>
    <row r="10" spans="1:8" x14ac:dyDescent="0.25">
      <c r="A10" s="96" t="s">
        <v>275</v>
      </c>
      <c r="B10" s="135" t="s">
        <v>495</v>
      </c>
      <c r="C10" s="136">
        <f>'I. Bajdovna'!F10</f>
        <v>0</v>
      </c>
      <c r="E10" s="86"/>
      <c r="F10" s="87"/>
    </row>
    <row r="11" spans="1:8" x14ac:dyDescent="0.25">
      <c r="A11" s="96" t="s">
        <v>276</v>
      </c>
      <c r="B11" s="135" t="s">
        <v>493</v>
      </c>
      <c r="C11" s="136">
        <f>'J. Besnica šola, Besnica vas'!F13</f>
        <v>0</v>
      </c>
      <c r="D11" s="86"/>
      <c r="E11" s="86"/>
      <c r="F11" s="87"/>
    </row>
    <row r="12" spans="1:8" x14ac:dyDescent="0.25">
      <c r="A12" s="96" t="s">
        <v>277</v>
      </c>
      <c r="B12" s="135" t="s">
        <v>289</v>
      </c>
      <c r="C12" s="136">
        <f>'K. Zg. Besnica'!F12</f>
        <v>0</v>
      </c>
      <c r="E12" s="86"/>
      <c r="F12" s="87"/>
    </row>
    <row r="13" spans="1:8" x14ac:dyDescent="0.25">
      <c r="A13" s="96" t="s">
        <v>278</v>
      </c>
      <c r="B13" s="135" t="s">
        <v>290</v>
      </c>
      <c r="C13" s="136">
        <f>'L. Žagarski vrh'!F10</f>
        <v>0</v>
      </c>
      <c r="E13" s="86"/>
      <c r="F13" s="87"/>
    </row>
    <row r="14" spans="1:8" x14ac:dyDescent="0.25">
      <c r="A14" s="96" t="s">
        <v>279</v>
      </c>
      <c r="B14" s="135" t="s">
        <v>496</v>
      </c>
      <c r="C14" s="136">
        <f>'M. Javor vas in Javor vrh'!F13</f>
        <v>0</v>
      </c>
      <c r="D14" s="86"/>
      <c r="E14" s="86"/>
      <c r="F14" s="87"/>
    </row>
    <row r="15" spans="1:8" x14ac:dyDescent="0.25">
      <c r="A15" s="96" t="s">
        <v>280</v>
      </c>
      <c r="B15" s="135" t="s">
        <v>291</v>
      </c>
      <c r="C15" s="136">
        <f>'N. Vnajnarje'!F11</f>
        <v>0</v>
      </c>
      <c r="E15" s="86"/>
      <c r="F15" s="87"/>
    </row>
    <row r="16" spans="1:8" x14ac:dyDescent="0.25">
      <c r="A16" s="96" t="s">
        <v>281</v>
      </c>
      <c r="B16" s="135" t="s">
        <v>292</v>
      </c>
      <c r="C16" s="136">
        <f>'O. Dolgo Brdo'!F10</f>
        <v>0</v>
      </c>
      <c r="E16" s="86"/>
      <c r="F16" s="87"/>
    </row>
    <row r="17" spans="1:8" ht="15.75" thickBot="1" x14ac:dyDescent="0.3">
      <c r="A17" s="96" t="s">
        <v>282</v>
      </c>
      <c r="B17" s="137" t="s">
        <v>255</v>
      </c>
      <c r="C17" s="138">
        <f>'R. DEŽURSTVO'!G4</f>
        <v>0</v>
      </c>
      <c r="E17" s="86"/>
      <c r="F17" s="87"/>
    </row>
    <row r="18" spans="1:8" x14ac:dyDescent="0.25">
      <c r="B18" s="250" t="s">
        <v>451</v>
      </c>
      <c r="C18" s="251">
        <f>SUM(C2:C17)</f>
        <v>0</v>
      </c>
      <c r="D18" s="92"/>
      <c r="E18" s="92"/>
      <c r="F18" s="93"/>
      <c r="G18" s="93"/>
      <c r="H18" s="93"/>
    </row>
    <row r="19" spans="1:8" ht="15.75" thickBot="1" x14ac:dyDescent="0.3">
      <c r="B19" s="252" t="s">
        <v>452</v>
      </c>
      <c r="C19" s="253">
        <f>C18*0.22</f>
        <v>0</v>
      </c>
    </row>
    <row r="20" spans="1:8" ht="16.5" thickBot="1" x14ac:dyDescent="0.3">
      <c r="A20" s="97"/>
      <c r="B20" s="254" t="s">
        <v>453</v>
      </c>
      <c r="C20" s="255">
        <f>SUM(C18:C19)</f>
        <v>0</v>
      </c>
      <c r="F20" s="84"/>
    </row>
    <row r="21" spans="1:8" ht="15.75" thickBot="1" x14ac:dyDescent="0.3"/>
    <row r="22" spans="1:8" x14ac:dyDescent="0.25">
      <c r="B22" s="250" t="s">
        <v>462</v>
      </c>
      <c r="C22" s="251">
        <f>C18*2</f>
        <v>0</v>
      </c>
    </row>
    <row r="23" spans="1:8" ht="15.75" thickBot="1" x14ac:dyDescent="0.3">
      <c r="B23" s="252" t="s">
        <v>452</v>
      </c>
      <c r="C23" s="253">
        <f>C22*0.22</f>
        <v>0</v>
      </c>
    </row>
    <row r="24" spans="1:8" ht="16.5" thickBot="1" x14ac:dyDescent="0.3">
      <c r="B24" s="254" t="s">
        <v>463</v>
      </c>
      <c r="C24" s="255">
        <f>SUM(C22:C23)</f>
        <v>0</v>
      </c>
    </row>
  </sheetData>
  <mergeCells count="1">
    <mergeCell ref="B1:C1"/>
  </mergeCells>
  <pageMargins left="0.98425196850393704" right="0.59055118110236227" top="0.78740157480314965" bottom="0.59055118110236227" header="0.31496062992125984" footer="0.31496062992125984"/>
  <pageSetup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3"/>
  <sheetViews>
    <sheetView view="pageBreakPreview" zoomScaleNormal="100" zoomScaleSheetLayoutView="100" workbookViewId="0">
      <selection activeCell="A11" sqref="A11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5.85546875" customWidth="1"/>
    <col min="6" max="6" width="27.85546875" style="115" customWidth="1"/>
  </cols>
  <sheetData>
    <row r="1" spans="1:6" ht="15.75" x14ac:dyDescent="0.25">
      <c r="A1" s="174" t="s">
        <v>473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3</v>
      </c>
      <c r="D3" s="197">
        <v>0</v>
      </c>
      <c r="E3" s="187">
        <v>36</v>
      </c>
      <c r="F3" s="198">
        <f>E3*D3</f>
        <v>0</v>
      </c>
    </row>
    <row r="4" spans="1:6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f>C4*52</f>
        <v>52</v>
      </c>
      <c r="F4" s="101">
        <f t="shared" ref="F4:F12" si="0">E4*D4</f>
        <v>0</v>
      </c>
    </row>
    <row r="5" spans="1:6" ht="25.5" x14ac:dyDescent="0.25">
      <c r="A5" s="75" t="s">
        <v>8</v>
      </c>
      <c r="B5" s="76" t="s">
        <v>252</v>
      </c>
      <c r="C5" s="77">
        <v>1</v>
      </c>
      <c r="D5" s="108">
        <v>0</v>
      </c>
      <c r="E5" s="78">
        <v>1</v>
      </c>
      <c r="F5" s="101">
        <f t="shared" si="0"/>
        <v>0</v>
      </c>
    </row>
    <row r="6" spans="1:6" ht="38.25" x14ac:dyDescent="0.25">
      <c r="A6" s="75" t="s">
        <v>10</v>
      </c>
      <c r="B6" s="76" t="s">
        <v>11</v>
      </c>
      <c r="C6" s="77">
        <v>2</v>
      </c>
      <c r="D6" s="110">
        <v>0</v>
      </c>
      <c r="E6" s="78">
        <f>5*C6</f>
        <v>10</v>
      </c>
      <c r="F6" s="101">
        <f t="shared" si="0"/>
        <v>0</v>
      </c>
    </row>
    <row r="7" spans="1:6" ht="51" x14ac:dyDescent="0.25">
      <c r="A7" s="75" t="s">
        <v>12</v>
      </c>
      <c r="B7" s="76" t="s">
        <v>9</v>
      </c>
      <c r="C7" s="77">
        <v>1</v>
      </c>
      <c r="D7" s="108">
        <v>0</v>
      </c>
      <c r="E7" s="78">
        <f>2*C7</f>
        <v>2</v>
      </c>
      <c r="F7" s="101">
        <f t="shared" si="0"/>
        <v>0</v>
      </c>
    </row>
    <row r="8" spans="1:6" ht="38.25" x14ac:dyDescent="0.25">
      <c r="A8" s="75" t="s">
        <v>246</v>
      </c>
      <c r="B8" s="76" t="s">
        <v>250</v>
      </c>
      <c r="C8" s="77">
        <v>2</v>
      </c>
      <c r="D8" s="108">
        <v>0</v>
      </c>
      <c r="E8" s="78">
        <f>4*C8</f>
        <v>8</v>
      </c>
      <c r="F8" s="101">
        <f t="shared" si="0"/>
        <v>0</v>
      </c>
    </row>
    <row r="9" spans="1:6" ht="25.5" x14ac:dyDescent="0.25">
      <c r="A9" s="75" t="s">
        <v>268</v>
      </c>
      <c r="B9" s="76" t="s">
        <v>269</v>
      </c>
      <c r="C9" s="77">
        <v>1</v>
      </c>
      <c r="D9" s="108">
        <v>0</v>
      </c>
      <c r="E9" s="78">
        <v>1</v>
      </c>
      <c r="F9" s="101">
        <f t="shared" si="0"/>
        <v>0</v>
      </c>
    </row>
    <row r="10" spans="1:6" ht="25.5" x14ac:dyDescent="0.25">
      <c r="A10" s="75" t="s">
        <v>245</v>
      </c>
      <c r="B10" s="76" t="s">
        <v>253</v>
      </c>
      <c r="C10" s="77">
        <v>2</v>
      </c>
      <c r="D10" s="108">
        <v>0</v>
      </c>
      <c r="E10" s="78">
        <f>12*C10</f>
        <v>24</v>
      </c>
      <c r="F10" s="101">
        <f t="shared" si="0"/>
        <v>0</v>
      </c>
    </row>
    <row r="11" spans="1:6" ht="38.25" x14ac:dyDescent="0.25">
      <c r="A11" s="75" t="s">
        <v>454</v>
      </c>
      <c r="B11" s="76" t="s">
        <v>253</v>
      </c>
      <c r="C11" s="77">
        <v>1</v>
      </c>
      <c r="D11" s="108">
        <v>0</v>
      </c>
      <c r="E11" s="78">
        <v>12</v>
      </c>
      <c r="F11" s="101">
        <f t="shared" si="0"/>
        <v>0</v>
      </c>
    </row>
    <row r="12" spans="1:6" ht="26.25" thickBot="1" x14ac:dyDescent="0.3">
      <c r="A12" s="188" t="s">
        <v>455</v>
      </c>
      <c r="B12" s="189" t="s">
        <v>252</v>
      </c>
      <c r="C12" s="190">
        <v>1</v>
      </c>
      <c r="D12" s="199">
        <v>0</v>
      </c>
      <c r="E12" s="191">
        <v>1</v>
      </c>
      <c r="F12" s="200">
        <f t="shared" si="0"/>
        <v>0</v>
      </c>
    </row>
    <row r="13" spans="1:6" ht="15.75" thickBot="1" x14ac:dyDescent="0.3">
      <c r="A13" s="192" t="s">
        <v>294</v>
      </c>
      <c r="B13" s="193"/>
      <c r="C13" s="194"/>
      <c r="D13" s="195"/>
      <c r="E13" s="194"/>
      <c r="F13" s="196">
        <f>SUM(F3:F12)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5.85546875" customWidth="1"/>
    <col min="6" max="6" width="27.85546875" style="115" customWidth="1"/>
  </cols>
  <sheetData>
    <row r="1" spans="1:6" ht="15.75" x14ac:dyDescent="0.25">
      <c r="A1" s="174" t="s">
        <v>474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3</v>
      </c>
      <c r="D3" s="197">
        <v>0</v>
      </c>
      <c r="E3" s="187">
        <v>36</v>
      </c>
      <c r="F3" s="198">
        <f>E3*D3</f>
        <v>0</v>
      </c>
    </row>
    <row r="4" spans="1:6" ht="38.25" x14ac:dyDescent="0.25">
      <c r="A4" s="75" t="s">
        <v>10</v>
      </c>
      <c r="B4" s="76" t="s">
        <v>11</v>
      </c>
      <c r="C4" s="77">
        <v>3</v>
      </c>
      <c r="D4" s="110">
        <v>0</v>
      </c>
      <c r="E4" s="78">
        <f>C4*5</f>
        <v>15</v>
      </c>
      <c r="F4" s="101">
        <f t="shared" ref="F4:F9" si="0">E4*D4</f>
        <v>0</v>
      </c>
    </row>
    <row r="5" spans="1:6" ht="51" x14ac:dyDescent="0.25">
      <c r="A5" s="75" t="s">
        <v>12</v>
      </c>
      <c r="B5" s="76" t="s">
        <v>9</v>
      </c>
      <c r="C5" s="77">
        <v>1</v>
      </c>
      <c r="D5" s="108">
        <v>0</v>
      </c>
      <c r="E5" s="78">
        <f>2*C5</f>
        <v>2</v>
      </c>
      <c r="F5" s="101">
        <f t="shared" si="0"/>
        <v>0</v>
      </c>
    </row>
    <row r="6" spans="1:6" ht="38.25" x14ac:dyDescent="0.25">
      <c r="A6" s="75" t="s">
        <v>246</v>
      </c>
      <c r="B6" s="76" t="s">
        <v>250</v>
      </c>
      <c r="C6" s="77">
        <v>1</v>
      </c>
      <c r="D6" s="108">
        <v>0</v>
      </c>
      <c r="E6" s="78">
        <f>4*C6</f>
        <v>4</v>
      </c>
      <c r="F6" s="101">
        <f t="shared" si="0"/>
        <v>0</v>
      </c>
    </row>
    <row r="7" spans="1:6" ht="25.5" x14ac:dyDescent="0.25">
      <c r="A7" s="75" t="s">
        <v>268</v>
      </c>
      <c r="B7" s="76" t="s">
        <v>269</v>
      </c>
      <c r="C7" s="77">
        <v>1</v>
      </c>
      <c r="D7" s="108">
        <v>0</v>
      </c>
      <c r="E7" s="78">
        <v>1</v>
      </c>
      <c r="F7" s="101">
        <f t="shared" si="0"/>
        <v>0</v>
      </c>
    </row>
    <row r="8" spans="1:6" ht="25.5" x14ac:dyDescent="0.25">
      <c r="A8" s="75" t="s">
        <v>245</v>
      </c>
      <c r="B8" s="76" t="s">
        <v>253</v>
      </c>
      <c r="C8" s="77">
        <v>3</v>
      </c>
      <c r="D8" s="108">
        <v>0</v>
      </c>
      <c r="E8" s="78">
        <f>12*C8</f>
        <v>36</v>
      </c>
      <c r="F8" s="101">
        <f t="shared" si="0"/>
        <v>0</v>
      </c>
    </row>
    <row r="9" spans="1:6" ht="39" thickBot="1" x14ac:dyDescent="0.3">
      <c r="A9" s="188" t="s">
        <v>454</v>
      </c>
      <c r="B9" s="189" t="s">
        <v>253</v>
      </c>
      <c r="C9" s="190">
        <v>1</v>
      </c>
      <c r="D9" s="199">
        <v>0</v>
      </c>
      <c r="E9" s="191">
        <f>C9*12</f>
        <v>12</v>
      </c>
      <c r="F9" s="200">
        <f t="shared" si="0"/>
        <v>0</v>
      </c>
    </row>
    <row r="10" spans="1:6" ht="15.75" thickBot="1" x14ac:dyDescent="0.3">
      <c r="A10" s="192" t="s">
        <v>295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3"/>
  <sheetViews>
    <sheetView view="pageBreakPreview" zoomScaleNormal="100" zoomScaleSheetLayoutView="100" workbookViewId="0"/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5.85546875" customWidth="1"/>
    <col min="6" max="6" width="27.85546875" style="115" customWidth="1"/>
  </cols>
  <sheetData>
    <row r="1" spans="1:7" ht="15.75" x14ac:dyDescent="0.25">
      <c r="A1" s="174" t="s">
        <v>475</v>
      </c>
      <c r="B1" s="175"/>
      <c r="C1" s="176"/>
      <c r="D1" s="177"/>
      <c r="E1" s="176"/>
      <c r="F1" s="178"/>
    </row>
    <row r="2" spans="1:7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7" ht="51" x14ac:dyDescent="0.25">
      <c r="A3" s="184" t="s">
        <v>456</v>
      </c>
      <c r="B3" s="185" t="s">
        <v>253</v>
      </c>
      <c r="C3" s="186">
        <v>4</v>
      </c>
      <c r="D3" s="197">
        <v>0</v>
      </c>
      <c r="E3" s="187">
        <v>48</v>
      </c>
      <c r="F3" s="198">
        <f>E3*D3</f>
        <v>0</v>
      </c>
    </row>
    <row r="4" spans="1:7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f>C4*52</f>
        <v>52</v>
      </c>
      <c r="F4" s="101">
        <f t="shared" ref="F4:F12" si="0">E4*D4</f>
        <v>0</v>
      </c>
      <c r="G4" s="91"/>
    </row>
    <row r="5" spans="1:7" ht="25.5" x14ac:dyDescent="0.25">
      <c r="A5" s="75" t="s">
        <v>8</v>
      </c>
      <c r="B5" s="76" t="s">
        <v>252</v>
      </c>
      <c r="C5" s="77">
        <v>1</v>
      </c>
      <c r="D5" s="108">
        <v>0</v>
      </c>
      <c r="E5" s="78">
        <f>C5*1</f>
        <v>1</v>
      </c>
      <c r="F5" s="101">
        <f t="shared" si="0"/>
        <v>0</v>
      </c>
    </row>
    <row r="6" spans="1:7" ht="38.25" x14ac:dyDescent="0.25">
      <c r="A6" s="75" t="s">
        <v>10</v>
      </c>
      <c r="B6" s="76" t="s">
        <v>11</v>
      </c>
      <c r="C6" s="77">
        <v>4</v>
      </c>
      <c r="D6" s="110">
        <v>0</v>
      </c>
      <c r="E6" s="78">
        <f>C6*5</f>
        <v>20</v>
      </c>
      <c r="F6" s="101">
        <f t="shared" si="0"/>
        <v>0</v>
      </c>
    </row>
    <row r="7" spans="1:7" ht="51" x14ac:dyDescent="0.25">
      <c r="A7" s="75" t="s">
        <v>12</v>
      </c>
      <c r="B7" s="76" t="s">
        <v>9</v>
      </c>
      <c r="C7" s="77">
        <v>2</v>
      </c>
      <c r="D7" s="108">
        <v>0</v>
      </c>
      <c r="E7" s="78">
        <f>2*C7</f>
        <v>4</v>
      </c>
      <c r="F7" s="101">
        <f t="shared" si="0"/>
        <v>0</v>
      </c>
    </row>
    <row r="8" spans="1:7" ht="38.25" x14ac:dyDescent="0.25">
      <c r="A8" s="75" t="s">
        <v>246</v>
      </c>
      <c r="B8" s="76" t="s">
        <v>250</v>
      </c>
      <c r="C8" s="77">
        <v>2</v>
      </c>
      <c r="D8" s="108">
        <v>0</v>
      </c>
      <c r="E8" s="78">
        <f>4*C8</f>
        <v>8</v>
      </c>
      <c r="F8" s="101">
        <f t="shared" si="0"/>
        <v>0</v>
      </c>
    </row>
    <row r="9" spans="1:7" ht="25.5" x14ac:dyDescent="0.25">
      <c r="A9" s="75" t="s">
        <v>268</v>
      </c>
      <c r="B9" s="76" t="s">
        <v>269</v>
      </c>
      <c r="C9" s="77">
        <v>1</v>
      </c>
      <c r="D9" s="108">
        <v>0</v>
      </c>
      <c r="E9" s="78">
        <v>1</v>
      </c>
      <c r="F9" s="101">
        <f t="shared" si="0"/>
        <v>0</v>
      </c>
    </row>
    <row r="10" spans="1:7" ht="25.5" x14ac:dyDescent="0.25">
      <c r="A10" s="75" t="s">
        <v>245</v>
      </c>
      <c r="B10" s="76" t="s">
        <v>253</v>
      </c>
      <c r="C10" s="77">
        <v>4</v>
      </c>
      <c r="D10" s="108">
        <v>0</v>
      </c>
      <c r="E10" s="78">
        <f>12*C10</f>
        <v>48</v>
      </c>
      <c r="F10" s="101">
        <f t="shared" si="0"/>
        <v>0</v>
      </c>
    </row>
    <row r="11" spans="1:7" ht="38.25" x14ac:dyDescent="0.25">
      <c r="A11" s="75" t="s">
        <v>454</v>
      </c>
      <c r="B11" s="76" t="s">
        <v>253</v>
      </c>
      <c r="C11" s="77">
        <v>1</v>
      </c>
      <c r="D11" s="108">
        <v>0</v>
      </c>
      <c r="E11" s="78">
        <f>C11*12</f>
        <v>12</v>
      </c>
      <c r="F11" s="101">
        <f t="shared" si="0"/>
        <v>0</v>
      </c>
    </row>
    <row r="12" spans="1:7" ht="26.25" thickBot="1" x14ac:dyDescent="0.3">
      <c r="A12" s="188" t="s">
        <v>455</v>
      </c>
      <c r="B12" s="189" t="s">
        <v>252</v>
      </c>
      <c r="C12" s="190">
        <v>1</v>
      </c>
      <c r="D12" s="199">
        <v>0</v>
      </c>
      <c r="E12" s="191">
        <f>1*C12</f>
        <v>1</v>
      </c>
      <c r="F12" s="200">
        <f t="shared" si="0"/>
        <v>0</v>
      </c>
    </row>
    <row r="13" spans="1:7" ht="15.75" thickBot="1" x14ac:dyDescent="0.3">
      <c r="A13" s="192" t="s">
        <v>296</v>
      </c>
      <c r="B13" s="193"/>
      <c r="C13" s="194"/>
      <c r="D13" s="195">
        <v>0</v>
      </c>
      <c r="E13" s="194"/>
      <c r="F13" s="196">
        <f>SUM(F3:F12)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0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5.85546875" customWidth="1"/>
    <col min="6" max="6" width="27.85546875" style="115" customWidth="1"/>
  </cols>
  <sheetData>
    <row r="1" spans="1:6" ht="15.75" x14ac:dyDescent="0.25">
      <c r="A1" s="174" t="s">
        <v>476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4</v>
      </c>
      <c r="D3" s="197">
        <v>0</v>
      </c>
      <c r="E3" s="187">
        <v>48</v>
      </c>
      <c r="F3" s="198">
        <f>E3*D3</f>
        <v>0</v>
      </c>
    </row>
    <row r="4" spans="1:6" ht="38.25" x14ac:dyDescent="0.25">
      <c r="A4" s="75" t="s">
        <v>10</v>
      </c>
      <c r="B4" s="76" t="s">
        <v>11</v>
      </c>
      <c r="C4" s="77">
        <v>4</v>
      </c>
      <c r="D4" s="110">
        <v>0</v>
      </c>
      <c r="E4" s="78">
        <f>C4*5</f>
        <v>20</v>
      </c>
      <c r="F4" s="101">
        <f t="shared" ref="F4:F9" si="0">E4*D4</f>
        <v>0</v>
      </c>
    </row>
    <row r="5" spans="1:6" ht="51" x14ac:dyDescent="0.25">
      <c r="A5" s="75" t="s">
        <v>12</v>
      </c>
      <c r="B5" s="76" t="s">
        <v>9</v>
      </c>
      <c r="C5" s="77">
        <v>1</v>
      </c>
      <c r="D5" s="108">
        <v>0</v>
      </c>
      <c r="E5" s="78">
        <f>2*C5</f>
        <v>2</v>
      </c>
      <c r="F5" s="101">
        <f t="shared" si="0"/>
        <v>0</v>
      </c>
    </row>
    <row r="6" spans="1:6" ht="38.25" x14ac:dyDescent="0.25">
      <c r="A6" s="75" t="s">
        <v>246</v>
      </c>
      <c r="B6" s="76" t="s">
        <v>250</v>
      </c>
      <c r="C6" s="77">
        <v>1</v>
      </c>
      <c r="D6" s="108">
        <v>0</v>
      </c>
      <c r="E6" s="78">
        <f>4*C6</f>
        <v>4</v>
      </c>
      <c r="F6" s="101">
        <f t="shared" si="0"/>
        <v>0</v>
      </c>
    </row>
    <row r="7" spans="1:6" ht="25.5" x14ac:dyDescent="0.25">
      <c r="A7" s="75" t="s">
        <v>268</v>
      </c>
      <c r="B7" s="76" t="s">
        <v>269</v>
      </c>
      <c r="C7" s="77">
        <v>1</v>
      </c>
      <c r="D7" s="108">
        <v>0</v>
      </c>
      <c r="E7" s="78">
        <v>1</v>
      </c>
      <c r="F7" s="101">
        <f t="shared" si="0"/>
        <v>0</v>
      </c>
    </row>
    <row r="8" spans="1:6" ht="25.5" x14ac:dyDescent="0.25">
      <c r="A8" s="75" t="s">
        <v>245</v>
      </c>
      <c r="B8" s="76" t="s">
        <v>253</v>
      </c>
      <c r="C8" s="77">
        <v>4</v>
      </c>
      <c r="D8" s="108">
        <v>0</v>
      </c>
      <c r="E8" s="78">
        <f>12*C8</f>
        <v>48</v>
      </c>
      <c r="F8" s="101">
        <f t="shared" si="0"/>
        <v>0</v>
      </c>
    </row>
    <row r="9" spans="1:6" ht="39" thickBot="1" x14ac:dyDescent="0.3">
      <c r="A9" s="188" t="s">
        <v>454</v>
      </c>
      <c r="B9" s="189" t="s">
        <v>253</v>
      </c>
      <c r="C9" s="190">
        <v>1</v>
      </c>
      <c r="D9" s="199">
        <v>0</v>
      </c>
      <c r="E9" s="191">
        <f>C9*12</f>
        <v>12</v>
      </c>
      <c r="F9" s="200">
        <f t="shared" si="0"/>
        <v>0</v>
      </c>
    </row>
    <row r="10" spans="1:6" ht="15.75" thickBot="1" x14ac:dyDescent="0.3">
      <c r="A10" s="192" t="s">
        <v>297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3"/>
  <sheetViews>
    <sheetView view="pageBreakPreview" zoomScaleNormal="100" zoomScaleSheetLayoutView="100" workbookViewId="0">
      <selection activeCell="F29" sqref="F29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5.85546875" customWidth="1"/>
    <col min="6" max="6" width="27.85546875" style="115" customWidth="1"/>
  </cols>
  <sheetData>
    <row r="1" spans="1:7" ht="15.75" x14ac:dyDescent="0.25">
      <c r="A1" s="174" t="s">
        <v>477</v>
      </c>
      <c r="B1" s="175"/>
      <c r="C1" s="176"/>
      <c r="D1" s="177"/>
      <c r="E1" s="176"/>
      <c r="F1" s="178"/>
    </row>
    <row r="2" spans="1:7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7" ht="51" x14ac:dyDescent="0.25">
      <c r="A3" s="184" t="s">
        <v>456</v>
      </c>
      <c r="B3" s="185" t="s">
        <v>253</v>
      </c>
      <c r="C3" s="186">
        <v>5</v>
      </c>
      <c r="D3" s="197">
        <v>0</v>
      </c>
      <c r="E3" s="187">
        <v>60</v>
      </c>
      <c r="F3" s="198">
        <f>E3*D3</f>
        <v>0</v>
      </c>
    </row>
    <row r="4" spans="1:7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v>52</v>
      </c>
      <c r="F4" s="198">
        <f t="shared" ref="F4:F12" si="0">E4*D4</f>
        <v>0</v>
      </c>
      <c r="G4" s="91"/>
    </row>
    <row r="5" spans="1:7" ht="25.5" x14ac:dyDescent="0.25">
      <c r="A5" s="75" t="s">
        <v>8</v>
      </c>
      <c r="B5" s="76" t="s">
        <v>252</v>
      </c>
      <c r="C5" s="77">
        <v>1</v>
      </c>
      <c r="D5" s="108">
        <v>0</v>
      </c>
      <c r="E5" s="78">
        <v>1</v>
      </c>
      <c r="F5" s="198">
        <f t="shared" si="0"/>
        <v>0</v>
      </c>
    </row>
    <row r="6" spans="1:7" ht="38.25" x14ac:dyDescent="0.25">
      <c r="A6" s="75" t="s">
        <v>10</v>
      </c>
      <c r="B6" s="76" t="s">
        <v>11</v>
      </c>
      <c r="C6" s="77">
        <v>5</v>
      </c>
      <c r="D6" s="110">
        <v>0</v>
      </c>
      <c r="E6" s="78">
        <f>C6*5</f>
        <v>25</v>
      </c>
      <c r="F6" s="198">
        <f t="shared" si="0"/>
        <v>0</v>
      </c>
    </row>
    <row r="7" spans="1:7" ht="51" x14ac:dyDescent="0.25">
      <c r="A7" s="75" t="s">
        <v>12</v>
      </c>
      <c r="B7" s="76" t="s">
        <v>9</v>
      </c>
      <c r="C7" s="77">
        <v>1</v>
      </c>
      <c r="D7" s="108">
        <v>0</v>
      </c>
      <c r="E7" s="78">
        <f>2*C7</f>
        <v>2</v>
      </c>
      <c r="F7" s="198">
        <f t="shared" si="0"/>
        <v>0</v>
      </c>
    </row>
    <row r="8" spans="1:7" ht="38.25" x14ac:dyDescent="0.25">
      <c r="A8" s="75" t="s">
        <v>246</v>
      </c>
      <c r="B8" s="76" t="s">
        <v>250</v>
      </c>
      <c r="C8" s="77">
        <v>2</v>
      </c>
      <c r="D8" s="108">
        <v>0</v>
      </c>
      <c r="E8" s="78">
        <f>4*C8</f>
        <v>8</v>
      </c>
      <c r="F8" s="198">
        <f t="shared" si="0"/>
        <v>0</v>
      </c>
    </row>
    <row r="9" spans="1:7" ht="25.5" x14ac:dyDescent="0.25">
      <c r="A9" s="75" t="s">
        <v>268</v>
      </c>
      <c r="B9" s="76" t="s">
        <v>269</v>
      </c>
      <c r="C9" s="77">
        <v>1</v>
      </c>
      <c r="D9" s="108">
        <v>0</v>
      </c>
      <c r="E9" s="78">
        <v>1</v>
      </c>
      <c r="F9" s="198">
        <f t="shared" si="0"/>
        <v>0</v>
      </c>
    </row>
    <row r="10" spans="1:7" ht="25.5" x14ac:dyDescent="0.25">
      <c r="A10" s="140" t="s">
        <v>270</v>
      </c>
      <c r="B10" s="141" t="s">
        <v>445</v>
      </c>
      <c r="C10" s="142">
        <v>1</v>
      </c>
      <c r="D10" s="143">
        <v>0</v>
      </c>
      <c r="E10" s="78">
        <f>12*C10</f>
        <v>12</v>
      </c>
      <c r="F10" s="198">
        <f t="shared" si="0"/>
        <v>0</v>
      </c>
    </row>
    <row r="11" spans="1:7" ht="38.25" x14ac:dyDescent="0.25">
      <c r="A11" s="75" t="s">
        <v>454</v>
      </c>
      <c r="B11" s="76" t="s">
        <v>253</v>
      </c>
      <c r="C11" s="77">
        <v>1</v>
      </c>
      <c r="D11" s="108">
        <v>0</v>
      </c>
      <c r="E11" s="78">
        <f>C11*12</f>
        <v>12</v>
      </c>
      <c r="F11" s="198">
        <f t="shared" si="0"/>
        <v>0</v>
      </c>
    </row>
    <row r="12" spans="1:7" ht="26.25" thickBot="1" x14ac:dyDescent="0.3">
      <c r="A12" s="188" t="s">
        <v>457</v>
      </c>
      <c r="B12" s="189" t="s">
        <v>252</v>
      </c>
      <c r="C12" s="190">
        <v>1</v>
      </c>
      <c r="D12" s="199">
        <v>0</v>
      </c>
      <c r="E12" s="191">
        <v>1</v>
      </c>
      <c r="F12" s="198">
        <f t="shared" si="0"/>
        <v>0</v>
      </c>
    </row>
    <row r="13" spans="1:7" ht="15.75" thickBot="1" x14ac:dyDescent="0.3">
      <c r="A13" s="192" t="s">
        <v>298</v>
      </c>
      <c r="B13" s="193"/>
      <c r="C13" s="194"/>
      <c r="D13" s="195"/>
      <c r="E13" s="194"/>
      <c r="F13" s="196">
        <f>SUM(F3:F12)</f>
        <v>0</v>
      </c>
    </row>
  </sheetData>
  <pageMargins left="0.98425196850393704" right="0.59055118110236227" top="0.78740157480314965" bottom="0.59055118110236227" header="0.31496062992125984" footer="0.31496062992125984"/>
  <pageSetup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0"/>
  <sheetViews>
    <sheetView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6.5" thickBot="1" x14ac:dyDescent="0.3">
      <c r="A1" s="95" t="s">
        <v>478</v>
      </c>
      <c r="B1" s="79"/>
      <c r="C1" s="80"/>
      <c r="D1" s="107"/>
      <c r="E1" s="80"/>
      <c r="F1" s="99"/>
    </row>
    <row r="2" spans="1:6" ht="51.75" thickBot="1" x14ac:dyDescent="0.3">
      <c r="A2" s="201" t="s">
        <v>2</v>
      </c>
      <c r="B2" s="202" t="s">
        <v>3</v>
      </c>
      <c r="C2" s="203" t="s">
        <v>4</v>
      </c>
      <c r="D2" s="204" t="s">
        <v>5</v>
      </c>
      <c r="E2" s="203" t="s">
        <v>6</v>
      </c>
      <c r="F2" s="205" t="s">
        <v>267</v>
      </c>
    </row>
    <row r="3" spans="1:6" ht="51" x14ac:dyDescent="0.25">
      <c r="A3" s="184" t="s">
        <v>456</v>
      </c>
      <c r="B3" s="185" t="s">
        <v>253</v>
      </c>
      <c r="C3" s="186">
        <v>1</v>
      </c>
      <c r="D3" s="197">
        <v>0</v>
      </c>
      <c r="E3" s="187">
        <v>12</v>
      </c>
      <c r="F3" s="198">
        <f>E3*D3</f>
        <v>0</v>
      </c>
    </row>
    <row r="4" spans="1:6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v>52</v>
      </c>
      <c r="F4" s="198">
        <f t="shared" ref="F4:F9" si="0">E4*D4</f>
        <v>0</v>
      </c>
    </row>
    <row r="5" spans="1:6" ht="38.25" x14ac:dyDescent="0.25">
      <c r="A5" s="75" t="s">
        <v>10</v>
      </c>
      <c r="B5" s="76" t="s">
        <v>11</v>
      </c>
      <c r="C5" s="77">
        <v>1</v>
      </c>
      <c r="D5" s="110">
        <v>0</v>
      </c>
      <c r="E5" s="78">
        <f>C5*5</f>
        <v>5</v>
      </c>
      <c r="F5" s="198">
        <f t="shared" si="0"/>
        <v>0</v>
      </c>
    </row>
    <row r="6" spans="1:6" ht="38.25" x14ac:dyDescent="0.25">
      <c r="A6" s="75" t="s">
        <v>246</v>
      </c>
      <c r="B6" s="76" t="s">
        <v>250</v>
      </c>
      <c r="C6" s="77">
        <v>1</v>
      </c>
      <c r="D6" s="108">
        <v>0</v>
      </c>
      <c r="E6" s="78">
        <f>4*C6</f>
        <v>4</v>
      </c>
      <c r="F6" s="198">
        <f t="shared" si="0"/>
        <v>0</v>
      </c>
    </row>
    <row r="7" spans="1:6" ht="25.5" x14ac:dyDescent="0.25">
      <c r="A7" s="75" t="s">
        <v>268</v>
      </c>
      <c r="B7" s="76" t="s">
        <v>269</v>
      </c>
      <c r="C7" s="77">
        <v>1</v>
      </c>
      <c r="D7" s="108">
        <v>0</v>
      </c>
      <c r="E7" s="78">
        <v>1</v>
      </c>
      <c r="F7" s="198">
        <f t="shared" si="0"/>
        <v>0</v>
      </c>
    </row>
    <row r="8" spans="1:6" ht="25.5" x14ac:dyDescent="0.25">
      <c r="A8" s="140" t="s">
        <v>270</v>
      </c>
      <c r="B8" s="141" t="s">
        <v>253</v>
      </c>
      <c r="C8" s="142">
        <v>1</v>
      </c>
      <c r="D8" s="143">
        <v>0</v>
      </c>
      <c r="E8" s="78">
        <f>12*C8</f>
        <v>12</v>
      </c>
      <c r="F8" s="198">
        <f t="shared" si="0"/>
        <v>0</v>
      </c>
    </row>
    <row r="9" spans="1:6" ht="39" thickBot="1" x14ac:dyDescent="0.3">
      <c r="A9" s="188" t="s">
        <v>454</v>
      </c>
      <c r="B9" s="189" t="s">
        <v>253</v>
      </c>
      <c r="C9" s="190">
        <v>1</v>
      </c>
      <c r="D9" s="199">
        <v>0</v>
      </c>
      <c r="E9" s="191">
        <v>12</v>
      </c>
      <c r="F9" s="198">
        <f t="shared" si="0"/>
        <v>0</v>
      </c>
    </row>
    <row r="10" spans="1:6" ht="15.75" thickBot="1" x14ac:dyDescent="0.3">
      <c r="A10" s="192" t="s">
        <v>299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1"/>
  <sheetViews>
    <sheetView view="pageBreakPreview" zoomScaleNormal="100" zoomScaleSheetLayoutView="100" workbookViewId="0"/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95" t="s">
        <v>479</v>
      </c>
      <c r="B1" s="79"/>
      <c r="C1" s="80"/>
      <c r="D1" s="107"/>
      <c r="E1" s="80"/>
      <c r="F1" s="99"/>
    </row>
    <row r="2" spans="1:6" ht="51" x14ac:dyDescent="0.25">
      <c r="A2" s="81" t="s">
        <v>2</v>
      </c>
      <c r="B2" s="82" t="s">
        <v>3</v>
      </c>
      <c r="C2" s="83" t="s">
        <v>4</v>
      </c>
      <c r="D2" s="100" t="s">
        <v>5</v>
      </c>
      <c r="E2" s="83" t="s">
        <v>6</v>
      </c>
      <c r="F2" s="100" t="s">
        <v>267</v>
      </c>
    </row>
    <row r="3" spans="1:6" ht="51" x14ac:dyDescent="0.25">
      <c r="A3" s="75" t="s">
        <v>456</v>
      </c>
      <c r="B3" s="76" t="s">
        <v>253</v>
      </c>
      <c r="C3" s="77">
        <v>7</v>
      </c>
      <c r="D3" s="108">
        <v>0</v>
      </c>
      <c r="E3" s="78">
        <v>84</v>
      </c>
      <c r="F3" s="116">
        <f>E3*D3</f>
        <v>0</v>
      </c>
    </row>
    <row r="4" spans="1:6" ht="25.5" x14ac:dyDescent="0.25">
      <c r="A4" s="75" t="s">
        <v>7</v>
      </c>
      <c r="B4" s="76" t="s">
        <v>251</v>
      </c>
      <c r="C4" s="77">
        <v>1</v>
      </c>
      <c r="D4" s="108">
        <v>0</v>
      </c>
      <c r="E4" s="78">
        <v>52</v>
      </c>
      <c r="F4" s="116">
        <f t="shared" ref="F4:F10" si="0">E4*D4</f>
        <v>0</v>
      </c>
    </row>
    <row r="5" spans="1:6" ht="38.25" x14ac:dyDescent="0.25">
      <c r="A5" s="75" t="s">
        <v>10</v>
      </c>
      <c r="B5" s="76" t="s">
        <v>11</v>
      </c>
      <c r="C5" s="77">
        <v>7</v>
      </c>
      <c r="D5" s="110">
        <v>0</v>
      </c>
      <c r="E5" s="78">
        <f>C5*5</f>
        <v>35</v>
      </c>
      <c r="F5" s="116">
        <f t="shared" si="0"/>
        <v>0</v>
      </c>
    </row>
    <row r="6" spans="1:6" ht="51" x14ac:dyDescent="0.25">
      <c r="A6" s="75" t="s">
        <v>12</v>
      </c>
      <c r="B6" s="76" t="s">
        <v>9</v>
      </c>
      <c r="C6" s="77">
        <v>4</v>
      </c>
      <c r="D6" s="108">
        <v>0</v>
      </c>
      <c r="E6" s="78">
        <f>2*C6</f>
        <v>8</v>
      </c>
      <c r="F6" s="116">
        <f t="shared" si="0"/>
        <v>0</v>
      </c>
    </row>
    <row r="7" spans="1:6" ht="38.25" x14ac:dyDescent="0.25">
      <c r="A7" s="75" t="s">
        <v>246</v>
      </c>
      <c r="B7" s="76" t="s">
        <v>250</v>
      </c>
      <c r="C7" s="77">
        <v>4</v>
      </c>
      <c r="D7" s="108">
        <v>0</v>
      </c>
      <c r="E7" s="78">
        <f>4*C7</f>
        <v>16</v>
      </c>
      <c r="F7" s="116">
        <f t="shared" si="0"/>
        <v>0</v>
      </c>
    </row>
    <row r="8" spans="1:6" ht="25.5" x14ac:dyDescent="0.25">
      <c r="A8" s="75" t="s">
        <v>268</v>
      </c>
      <c r="B8" s="76" t="s">
        <v>269</v>
      </c>
      <c r="C8" s="77">
        <v>1</v>
      </c>
      <c r="D8" s="108">
        <v>0</v>
      </c>
      <c r="E8" s="78">
        <v>1</v>
      </c>
      <c r="F8" s="116">
        <f t="shared" si="0"/>
        <v>0</v>
      </c>
    </row>
    <row r="9" spans="1:6" ht="25.5" x14ac:dyDescent="0.25">
      <c r="A9" s="140" t="s">
        <v>270</v>
      </c>
      <c r="B9" s="141" t="s">
        <v>253</v>
      </c>
      <c r="C9" s="142">
        <v>1</v>
      </c>
      <c r="D9" s="143">
        <v>0</v>
      </c>
      <c r="E9" s="78">
        <f>12*C9</f>
        <v>12</v>
      </c>
      <c r="F9" s="116">
        <f t="shared" si="0"/>
        <v>0</v>
      </c>
    </row>
    <row r="10" spans="1:6" ht="38.25" x14ac:dyDescent="0.25">
      <c r="A10" s="75" t="s">
        <v>454</v>
      </c>
      <c r="B10" s="76" t="s">
        <v>253</v>
      </c>
      <c r="C10" s="77">
        <v>1</v>
      </c>
      <c r="D10" s="108">
        <v>0</v>
      </c>
      <c r="E10" s="78">
        <f>C10*12</f>
        <v>12</v>
      </c>
      <c r="F10" s="116">
        <f t="shared" si="0"/>
        <v>0</v>
      </c>
    </row>
    <row r="11" spans="1:6" x14ac:dyDescent="0.25">
      <c r="A11" s="103" t="s">
        <v>464</v>
      </c>
      <c r="B11" s="104"/>
      <c r="C11" s="105"/>
      <c r="D11" s="112"/>
      <c r="E11" s="105"/>
      <c r="F11" s="106"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0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1" max="1" width="37" customWidth="1"/>
    <col min="2" max="2" width="23.140625" customWidth="1"/>
    <col min="4" max="4" width="21.5703125" style="115" customWidth="1"/>
    <col min="5" max="5" width="17.5703125" customWidth="1"/>
    <col min="6" max="6" width="27.85546875" style="115" customWidth="1"/>
  </cols>
  <sheetData>
    <row r="1" spans="1:6" ht="15.75" x14ac:dyDescent="0.25">
      <c r="A1" s="174" t="s">
        <v>480</v>
      </c>
      <c r="B1" s="175"/>
      <c r="C1" s="176"/>
      <c r="D1" s="177"/>
      <c r="E1" s="176"/>
      <c r="F1" s="178"/>
    </row>
    <row r="2" spans="1:6" ht="51.75" thickBot="1" x14ac:dyDescent="0.3">
      <c r="A2" s="179" t="s">
        <v>2</v>
      </c>
      <c r="B2" s="180" t="s">
        <v>3</v>
      </c>
      <c r="C2" s="181" t="s">
        <v>4</v>
      </c>
      <c r="D2" s="182" t="s">
        <v>5</v>
      </c>
      <c r="E2" s="181" t="s">
        <v>6</v>
      </c>
      <c r="F2" s="183" t="s">
        <v>267</v>
      </c>
    </row>
    <row r="3" spans="1:6" ht="51" x14ac:dyDescent="0.25">
      <c r="A3" s="184" t="s">
        <v>456</v>
      </c>
      <c r="B3" s="185" t="s">
        <v>253</v>
      </c>
      <c r="C3" s="186">
        <v>4</v>
      </c>
      <c r="D3" s="197">
        <v>0</v>
      </c>
      <c r="E3" s="187">
        <v>48</v>
      </c>
      <c r="F3" s="206">
        <f>E3*D3</f>
        <v>0</v>
      </c>
    </row>
    <row r="4" spans="1:6" ht="38.25" x14ac:dyDescent="0.25">
      <c r="A4" s="75" t="s">
        <v>10</v>
      </c>
      <c r="B4" s="76" t="s">
        <v>11</v>
      </c>
      <c r="C4" s="77">
        <v>4</v>
      </c>
      <c r="D4" s="110">
        <v>0</v>
      </c>
      <c r="E4" s="78">
        <f>C4*5</f>
        <v>20</v>
      </c>
      <c r="F4" s="206">
        <f t="shared" ref="F4:F9" si="0">E4*D4</f>
        <v>0</v>
      </c>
    </row>
    <row r="5" spans="1:6" ht="51" x14ac:dyDescent="0.25">
      <c r="A5" s="75" t="s">
        <v>12</v>
      </c>
      <c r="B5" s="76" t="s">
        <v>9</v>
      </c>
      <c r="C5" s="77">
        <v>1</v>
      </c>
      <c r="D5" s="108">
        <v>0</v>
      </c>
      <c r="E5" s="78">
        <f>2*C5</f>
        <v>2</v>
      </c>
      <c r="F5" s="206">
        <f t="shared" si="0"/>
        <v>0</v>
      </c>
    </row>
    <row r="6" spans="1:6" ht="38.25" x14ac:dyDescent="0.25">
      <c r="A6" s="75" t="s">
        <v>246</v>
      </c>
      <c r="B6" s="76" t="s">
        <v>250</v>
      </c>
      <c r="C6" s="77">
        <v>1</v>
      </c>
      <c r="D6" s="108">
        <v>0</v>
      </c>
      <c r="E6" s="78">
        <f>4*C6</f>
        <v>4</v>
      </c>
      <c r="F6" s="206">
        <f t="shared" si="0"/>
        <v>0</v>
      </c>
    </row>
    <row r="7" spans="1:6" ht="25.5" x14ac:dyDescent="0.25">
      <c r="A7" s="75" t="s">
        <v>268</v>
      </c>
      <c r="B7" s="76" t="s">
        <v>269</v>
      </c>
      <c r="C7" s="77">
        <v>1</v>
      </c>
      <c r="D7" s="108">
        <v>0</v>
      </c>
      <c r="E7" s="78">
        <v>1</v>
      </c>
      <c r="F7" s="206">
        <f t="shared" si="0"/>
        <v>0</v>
      </c>
    </row>
    <row r="8" spans="1:6" ht="25.5" x14ac:dyDescent="0.25">
      <c r="A8" s="140" t="s">
        <v>270</v>
      </c>
      <c r="B8" s="141" t="s">
        <v>253</v>
      </c>
      <c r="C8" s="142">
        <v>1</v>
      </c>
      <c r="D8" s="143">
        <v>0</v>
      </c>
      <c r="E8" s="144">
        <f>12*C8</f>
        <v>12</v>
      </c>
      <c r="F8" s="206">
        <f t="shared" si="0"/>
        <v>0</v>
      </c>
    </row>
    <row r="9" spans="1:6" ht="39" thickBot="1" x14ac:dyDescent="0.3">
      <c r="A9" s="188" t="s">
        <v>454</v>
      </c>
      <c r="B9" s="189" t="s">
        <v>253</v>
      </c>
      <c r="C9" s="190">
        <v>1</v>
      </c>
      <c r="D9" s="199">
        <v>0</v>
      </c>
      <c r="E9" s="191">
        <v>12</v>
      </c>
      <c r="F9" s="206">
        <f t="shared" si="0"/>
        <v>0</v>
      </c>
    </row>
    <row r="10" spans="1:6" ht="15.75" thickBot="1" x14ac:dyDescent="0.3">
      <c r="A10" s="192" t="s">
        <v>300</v>
      </c>
      <c r="B10" s="193"/>
      <c r="C10" s="194"/>
      <c r="D10" s="195"/>
      <c r="E10" s="194"/>
      <c r="F10" s="196">
        <f>SUM(F3:F9)</f>
        <v>0</v>
      </c>
    </row>
  </sheetData>
  <pageMargins left="0.98425196850393704" right="0.59055118110236227" top="0.78740157480314965" bottom="0.59055118110236227" header="0.31496062992125984" footer="0.31496062992125984"/>
  <pageSetup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18</vt:i4>
      </vt:variant>
      <vt:variant>
        <vt:lpstr>Imenovani obsegi</vt:lpstr>
      </vt:variant>
      <vt:variant>
        <vt:i4>17</vt:i4>
      </vt:variant>
    </vt:vector>
  </HeadingPairs>
  <TitlesOfParts>
    <vt:vector size="35" baseType="lpstr">
      <vt:lpstr>A. Tuji Grm</vt:lpstr>
      <vt:lpstr>B. Brezje pri Lipoglavu</vt:lpstr>
      <vt:lpstr>C. Podlipoglav</vt:lpstr>
      <vt:lpstr>D. Šentpavel</vt:lpstr>
      <vt:lpstr>E. Sadinja vas</vt:lpstr>
      <vt:lpstr>F. Podmolnik</vt:lpstr>
      <vt:lpstr>G. Sostro barake</vt:lpstr>
      <vt:lpstr>H. Češnjica Zagradišče</vt:lpstr>
      <vt:lpstr>I. Bajdovna</vt:lpstr>
      <vt:lpstr>J. Besnica šola, Besnica vas</vt:lpstr>
      <vt:lpstr>K. Zg. Besnica</vt:lpstr>
      <vt:lpstr>L. Žagarski vrh</vt:lpstr>
      <vt:lpstr>M. Javor vas in Javor vrh</vt:lpstr>
      <vt:lpstr>N. Vnajnarje</vt:lpstr>
      <vt:lpstr>O. Dolgo Brdo</vt:lpstr>
      <vt:lpstr>R. DEŽURSTVO</vt:lpstr>
      <vt:lpstr>Cenik</vt:lpstr>
      <vt:lpstr>SKUPNA REKAPITULACIJA</vt:lpstr>
      <vt:lpstr>'A. Tuji Grm'!Področje_tiskanja</vt:lpstr>
      <vt:lpstr>'B. Brezje pri Lipoglavu'!Področje_tiskanja</vt:lpstr>
      <vt:lpstr>'C. Podlipoglav'!Področje_tiskanja</vt:lpstr>
      <vt:lpstr>Cenik!Področje_tiskanja</vt:lpstr>
      <vt:lpstr>'D. Šentpavel'!Področje_tiskanja</vt:lpstr>
      <vt:lpstr>'E. Sadinja vas'!Področje_tiskanja</vt:lpstr>
      <vt:lpstr>'F. Podmolnik'!Področje_tiskanja</vt:lpstr>
      <vt:lpstr>'G. Sostro barake'!Področje_tiskanja</vt:lpstr>
      <vt:lpstr>'H. Češnjica Zagradišče'!Področje_tiskanja</vt:lpstr>
      <vt:lpstr>'I. Bajdovna'!Področje_tiskanja</vt:lpstr>
      <vt:lpstr>'J. Besnica šola, Besnica vas'!Področje_tiskanja</vt:lpstr>
      <vt:lpstr>'K. Zg. Besnica'!Področje_tiskanja</vt:lpstr>
      <vt:lpstr>'L. Žagarski vrh'!Področje_tiskanja</vt:lpstr>
      <vt:lpstr>'M. Javor vas in Javor vrh'!Področje_tiskanja</vt:lpstr>
      <vt:lpstr>'N. Vnajnarje'!Področje_tiskanja</vt:lpstr>
      <vt:lpstr>'O. Dolgo Brdo'!Področje_tiskanja</vt:lpstr>
      <vt:lpstr>'SKUPNA REKAPITULACIJA'!Področje_tiskanja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Gašper Malovrh</dc:creator>
  <cp:lastModifiedBy>Miha Zorn</cp:lastModifiedBy>
  <cp:lastPrinted>2019-12-30T11:34:22Z</cp:lastPrinted>
  <dcterms:created xsi:type="dcterms:W3CDTF">2015-07-21T11:19:10Z</dcterms:created>
  <dcterms:modified xsi:type="dcterms:W3CDTF">2021-12-02T09:54:33Z</dcterms:modified>
</cp:coreProperties>
</file>