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extended-properties+xml" PartName="/docProps/app.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Vrtički MUSTE" sheetId="1" r:id="rId4"/>
    <sheet state="visible" name="VODOVOD vrtički Muste" sheetId="2" r:id="rId5"/>
  </sheets>
  <definedNames>
    <definedName localSheetId="1" name="zastavka">#REF!</definedName>
    <definedName localSheetId="1" name="izvesek">#REF!</definedName>
    <definedName name="izves">#REF!</definedName>
    <definedName localSheetId="0" name="totm">#REF!</definedName>
    <definedName localSheetId="1" name="oprema">#REF!</definedName>
    <definedName localSheetId="1" name="oddusek">#REF!</definedName>
    <definedName localSheetId="1" name="svetilka">#REF!</definedName>
    <definedName localSheetId="0" name="izves">#REF!</definedName>
    <definedName name="totm">#REF!</definedName>
    <definedName name="oprema">#REF!</definedName>
    <definedName localSheetId="0" name="totem">#REF!</definedName>
    <definedName name="zastavka">#REF!</definedName>
    <definedName localSheetId="1" name="agregat">#REF!</definedName>
    <definedName name="agregat">#REF!</definedName>
    <definedName name="svetilka">#REF!</definedName>
    <definedName localSheetId="1" name="izves">#REF!</definedName>
    <definedName name="izvesek">#REF!</definedName>
    <definedName name="oddusek">#REF!</definedName>
    <definedName name="totem">#REF!</definedName>
    <definedName localSheetId="1" name="totem">#REF!</definedName>
  </definedNames>
  <calcPr/>
</workbook>
</file>

<file path=xl/sharedStrings.xml><?xml version="1.0" encoding="utf-8"?>
<sst xmlns="http://schemas.openxmlformats.org/spreadsheetml/2006/main" count="487" uniqueCount="317">
  <si>
    <t>POPIS ZA UREDITEV VRTIČKOV V PARKU MUSTE</t>
  </si>
  <si>
    <t>z.2</t>
  </si>
  <si>
    <t>UTRJENE POVRSINE</t>
  </si>
  <si>
    <t>REKAPITULACIJA - UTRJENE POVRŠINE</t>
  </si>
  <si>
    <t>z.2.1</t>
  </si>
  <si>
    <t xml:space="preserve">Preddela </t>
  </si>
  <si>
    <t>z.2.2</t>
  </si>
  <si>
    <t>Zemeljska dela</t>
  </si>
  <si>
    <t>z.2.3.</t>
  </si>
  <si>
    <t>Zgornji ustroj</t>
  </si>
  <si>
    <t>z.2.4</t>
  </si>
  <si>
    <t>Robni elementi, robniki</t>
  </si>
  <si>
    <t>z.2.7</t>
  </si>
  <si>
    <t>Oprema</t>
  </si>
  <si>
    <t>z.2.8</t>
  </si>
  <si>
    <t>Zasaditev</t>
  </si>
  <si>
    <t>Z.2.10.</t>
  </si>
  <si>
    <t>Tuje storitve</t>
  </si>
  <si>
    <t>VODOVOD Vrtički Muste</t>
  </si>
  <si>
    <t>SKUPAJ</t>
  </si>
  <si>
    <t>DDV</t>
  </si>
  <si>
    <t>SKUPAJ Z DDV</t>
  </si>
  <si>
    <t>šifra</t>
  </si>
  <si>
    <t>Opis del</t>
  </si>
  <si>
    <t>enota</t>
  </si>
  <si>
    <t>količina</t>
  </si>
  <si>
    <t>cena/enoto</t>
  </si>
  <si>
    <t>cena</t>
  </si>
  <si>
    <t>Preddela</t>
  </si>
  <si>
    <t>z.2.1.1</t>
  </si>
  <si>
    <t>Geodetski posnetek obstoječega stanja (upošteviti je potrebno območje velikosti 6.500m2).</t>
  </si>
  <si>
    <t>kpl</t>
  </si>
  <si>
    <t>z.2.1.2</t>
  </si>
  <si>
    <t>Zakoličba objekta in mej parcel.</t>
  </si>
  <si>
    <t>z.2.1.3</t>
  </si>
  <si>
    <t>Obnova in zavarovanje zunanje ureditve  - točka</t>
  </si>
  <si>
    <t>točka</t>
  </si>
  <si>
    <t>z.2.1.4</t>
  </si>
  <si>
    <t>Rušenje vseh vrst vozišč do debeline 20 cm vključno z robnimi elementi in odvoz odpadnega materiala na trajno deponijo izvajalca. Vštete so vse utrjene površine znotraj meje obdelave.</t>
  </si>
  <si>
    <t>m2</t>
  </si>
  <si>
    <t>z.2.1.5</t>
  </si>
  <si>
    <t>Rušenje obstoječe ograje za potrebe izvedbe dostopa.</t>
  </si>
  <si>
    <t>m1</t>
  </si>
  <si>
    <t>z.2.1.6</t>
  </si>
  <si>
    <t>Čiščenje, košnja in podiranje grmičevja ter odvoz odpadnega materiala na trajno deponijo.</t>
  </si>
  <si>
    <t>z.2.1.7</t>
  </si>
  <si>
    <t>Podiranje dreves premera do 30cm, v ceni je potrebno zajeti tudi odstranitev panja in odvoz na ustrezno deponijo s plačilom vseh stroškov.</t>
  </si>
  <si>
    <t>kom</t>
  </si>
  <si>
    <t>z.2.1.8</t>
  </si>
  <si>
    <t>Podiranje dreves premera od 30cm do 60cm, v ceni je potrebno zajeti tudi odstranitev panja in odvoz na ustrezno deponijo s plačilom vseh stroškov.</t>
  </si>
  <si>
    <t>z.2.1.9</t>
  </si>
  <si>
    <t>Čiščenje obstoječih vrtičkov, ločevanje odpadkov in odvoz na stalno komunalno deponijo.</t>
  </si>
  <si>
    <t>z.2.1.10</t>
  </si>
  <si>
    <t>Zaščita obstoječih drevesnih debel in koreninskega sestava pred poškodbami z gradbeno mehanizacijov. Uporabi se OSB plošče in folijo po navodilih arburista.</t>
  </si>
  <si>
    <t>Preddela - skupaj</t>
  </si>
  <si>
    <t>z.2.2.1.</t>
  </si>
  <si>
    <t>Izkopi</t>
  </si>
  <si>
    <t>z.2.2.1.1</t>
  </si>
  <si>
    <t xml:space="preserve">Planiranje obstoječega terena v smislu izravnava zemeljskih mas poravanavanje obstoječega terena po izkopu humusa v debelini do 50cm. </t>
  </si>
  <si>
    <t>z.2.2.1.2</t>
  </si>
  <si>
    <t>Povrsinski izkop plodne zemlje (humusa) z odvozm materiala na lokalno deponijo do 5km.</t>
  </si>
  <si>
    <t>m3</t>
  </si>
  <si>
    <t>z.2.2.1.3</t>
  </si>
  <si>
    <t>Široki izkop lahke zemljine III.-IV. ktg z odvozom do 15km na stalno deponijo izvajalca, v ceni upoštevati vse pristojbine in stroške za deponiranje.</t>
  </si>
  <si>
    <t>z.2.2.1.4</t>
  </si>
  <si>
    <t>Siroki izkop težke zemljine III.-IV. ktg z odvozom do 15km na stalno deponijo izvajalca, v ceni upoštevati vse pristojbine in stroške za deponiranje - izkop za potrebe izvedbe poti.</t>
  </si>
  <si>
    <t>z.2.2.1.5</t>
  </si>
  <si>
    <t>Planiranje reliefa z natančnostjo +-2cm, 50% strojno, 50% ročno.</t>
  </si>
  <si>
    <t>z.2.2.2.</t>
  </si>
  <si>
    <t>Nasipi</t>
  </si>
  <si>
    <t>z.2.2.2.1</t>
  </si>
  <si>
    <t xml:space="preserve">Nabava, dobava in vgraditev nasipa iz gramoznega materiala ali drobljenca 8-63mm in planiranje. </t>
  </si>
  <si>
    <t>z.2.2.3.</t>
  </si>
  <si>
    <t>Planum temeljnih tal</t>
  </si>
  <si>
    <t>z.2.2.3.1</t>
  </si>
  <si>
    <t>Planiranje in valjanje planuma spodnjega ustroja do 60 MPa, tocnosti +- 3,0 cm. Nagib planuma min 1%. Površine pod dovozno cesto in v območju barak ter pešpoti.</t>
  </si>
  <si>
    <t>z.2.2.4.</t>
  </si>
  <si>
    <t>Zelenice, vrtički</t>
  </si>
  <si>
    <t>z.2.2.4.1</t>
  </si>
  <si>
    <t>Dobava iz gradbiščne deponije in razstiranje  zemljine za zelenico (kvalitetni humus), vključno s humuziranjem brežin.</t>
  </si>
  <si>
    <t>z.2.2.4.2</t>
  </si>
  <si>
    <t>Nabava, dobava in razstiranje peščene zemljine za zelenico v debelini 20 cm.</t>
  </si>
  <si>
    <t>z.2.2.4.3</t>
  </si>
  <si>
    <t>Fino planiranje in sejanje zemljine, natančnost +-2cm.</t>
  </si>
  <si>
    <t>z.2.2.4.4</t>
  </si>
  <si>
    <t>Nabava, dobava in setev trave. Uporabi se mešanica semen za senčno in sončno lego po navodilih vzdrževalca parka. Setev se izvede kot vodno setev.</t>
  </si>
  <si>
    <t>z.2.2.4.5</t>
  </si>
  <si>
    <t>Nabava, dobava in razstiranje  kvalitetnega humusa za vrtičke v debelini 40 cm, vključno z oblikovanjem gredic.</t>
  </si>
  <si>
    <t>Zemeljska dela-skupaj</t>
  </si>
  <si>
    <t xml:space="preserve">Zgornji ustroj </t>
  </si>
  <si>
    <t>z.2.3.1</t>
  </si>
  <si>
    <t>Nosilne nevezane plasti</t>
  </si>
  <si>
    <t>z.2.3.1.1</t>
  </si>
  <si>
    <t>Nabava, dobava materiala in izdelava nevezane nosilne plasti drobljenca TD32 v deb. 30 cm za potrebe pešpoti med vrtički in pohodnih poti ter 40 cm za povozne površine in območje lop.</t>
  </si>
  <si>
    <t>z.2.3.1.2</t>
  </si>
  <si>
    <t>Nabava, dobava materiala in izdelava nevezane plasti finega peska frakcije 0/8 mm, v debelini 10 cm, kot zaključne zaporne obrabne plasit, vključno z nevibracijskim uvaljenajem na 80 Mpa.</t>
  </si>
  <si>
    <t>z.2.3.1.3</t>
  </si>
  <si>
    <t>Nabava, dobava materiala in izdelava nevezane plasti prodca frakcije 8/32 mm, v debelini 30 cm, kot zaključne plasti igrišča.</t>
  </si>
  <si>
    <t>z.2.3.1.4</t>
  </si>
  <si>
    <t>Nabava, dobava materiala in polaganje geofilca na mestih utrjenih površin. Uporabi se geofilc gramature 300g/m2</t>
  </si>
  <si>
    <t>Zgornji ustroj- voziscna konstrukcija - skupaj</t>
  </si>
  <si>
    <t>Robni elementi- robniki, obrobe</t>
  </si>
  <si>
    <t>z.2.4.1</t>
  </si>
  <si>
    <t>Nabava, dobava in vgraditev lesenih robnikov dimenzij 5/20 cm, vključno s pritrdilnimi u-zankami. Linijske obrobe se polaga kot ločnico med zelnico in ostalimi utrjenimi površinami na predpisano višinsko koto zunanje ureditve in po navodilih dobavitelja, npr. pritrjevanje z u zankami z utiskavanjem v terensko podlago.</t>
  </si>
  <si>
    <t>Robni elementi- robniki, obrobe -skupaj</t>
  </si>
  <si>
    <t>z.2.7.</t>
  </si>
  <si>
    <t>OPREMA</t>
  </si>
  <si>
    <t>z.2.7.1</t>
  </si>
  <si>
    <t xml:space="preserve">Lesena lopa z omaricami za vrtičkarje. Nabava, dobava in montaža lesene nadstrešnice kot napr. Tip Vrtički 1, Igraš igrla d.o.o. </t>
  </si>
  <si>
    <t>Lesena lopa je dimenzije min. 6,60x2,85m in višine 3,10m. Svetla višina v lopi je 2,5m. Vhod v lopo je narejen iz kovinskih vrat s kljuko in ključavnico obloženih enako kot fasada. Vsi kovinski elementi so pocinkani in prašno barvani. Lopa ima 16 kovinskih omaric za shranjevanje orodja in opreme, vsaka omarica ima možnost zaklepa z žabico. V lopi je tudi skupni prostor dostopen vsem uporabnikom. Oblika in izgled lope v skladu s katalogom urbane opreme MOL oz. po predhodni potrditvi investitorja.</t>
  </si>
  <si>
    <t>Fasada lope je deloma iz termično obdelanega lesa jelke in mora zagotavljati dolgo življensko dobo brez vzdrževanja lesa in deloma iz fasadnih vlaknocementnih plošč debeline 8 mm.</t>
  </si>
  <si>
    <t>z.2.7.2</t>
  </si>
  <si>
    <t>Nadstrešnica med lopama</t>
  </si>
  <si>
    <t>Lesena nadstrešnica med lopama je dimenzij 6,60x2,85m in višine 3,10m. Konstrukcija je lesena. Streha lop in nadstrešnice je povezana, z enovito kritino in podkonstrukcijo.</t>
  </si>
  <si>
    <t>z.2.7.3</t>
  </si>
  <si>
    <t>Zaslon za sanitarije</t>
  </si>
  <si>
    <t>Nabava, dobava in montaža lesenaga zaslona v enakem izgledu kot fasada lope, višine 2,10m. Zaslon je sestavljen iz nosilnega lesenga okvirja (macesen) in fasadnih letvic iz termično obdelanega lesa jelke ali fasadnik vlaknocementnih plošč debeline 8 mm. Ves les je mizarsko obdelan. V ceni je potrebno upoštevati ves pritrdilni material in sidranje zaslona v tla. (v območju lope; po katalogu opreme MOL)</t>
  </si>
  <si>
    <t>z.2.7.4</t>
  </si>
  <si>
    <t>Zbiralnik za vodo. Nabava dobava in postavitev zbiralnkia za vodo dim. 1000l, kot napr. IBC Container plastic 225/50. Zbiralnik stoji na podstavku in ima tipsko pipo na ročko. V ceni je potrebno upoštevati nabavo 3 dodatnih pip in pokrovov za potrebe zamenjave. V ceni se upošteva tudi priklop na vertikalo lope, povezavo med zbiralniki in podloga po 8 zidakov na posamezen rezervoar, da je možna podstavitev posode za zalivanje pod pipo.</t>
  </si>
  <si>
    <t>z.2.7.5</t>
  </si>
  <si>
    <r>
      <t>Nabava, dobava in montaža kovinske ograje, sestavljene iz mrežnih plošč, višine 2000 mm ter dolžine 2000 mm (zanka 127 x 68mm) in iz toplotno cinkanih cevastih nosilcev višine 2600 cm, ki se jih vgradi v točkovni temelj na razdalji 2m. Ograjo se vgradi s pomočjo točkovih betonskih temeljev. Oblika in barva ograje po predhodni potrditivi investitorja!</t>
    </r>
    <r>
      <rPr>
        <rFont val="Calibri"/>
        <b/>
        <sz val="11.0"/>
      </rPr>
      <t xml:space="preserve"> NOVA OGRAJA !!!</t>
    </r>
  </si>
  <si>
    <t>m</t>
  </si>
  <si>
    <t>z.2.7.6</t>
  </si>
  <si>
    <t xml:space="preserve">Nabava, dobava in montaža dvokrilnih asimetričnih vrat širne 3900 mm in 11000 mm v izgledu kovinske ograje, sestavljene iz mrežnih plošč, višine 2000 mm (zanka 127 x 68mm) in iz toplotno cinkanih cevastih nosilcev višine 2600 cm. Vrata morajo vsebovati ves materila in potrbne tečaje za zapiranje vključno s cilindričnim vložkom za zaklepanje. Krajše krilo se bo dnevno odpiralo in mora imeti sistem za zaklep v poziciji odprtih vrat, daljše krilo se odpira samo po potrebi. Oblika in barva ograje po predhodni potrditivi investitorja! </t>
  </si>
  <si>
    <t>z.2.7.7</t>
  </si>
  <si>
    <t xml:space="preserve">Nabava, dobava in montaža dvokrilnih asimetričnih vrat širne 2000 mm in 1100 mm v izgledu kovinske ograje, sestavljene iz mrežnih plošč, višine 2000 mm (zanka 127 x 68mm) in iz toplotno cinkanih cevastih nosilcev višine 2600 cm. Vrata morajo vsebovati ves materila in potrbne tečaje za zapiranje vključno s cilindričnim vložkom za zaklepanje. Krajše krilo se bo dnevno odpiralo in mora imeti sistem za zaklep v poziciji odprtih vrat, daljše krilo se odpira samo po potrebi. Oblika in barva ograje po predhodni potrditivi investitorja! </t>
  </si>
  <si>
    <t>z.2.7.8</t>
  </si>
  <si>
    <t>Vodnjak "Komfort"- pitnik, izvedba v štokanem betonu bele barve</t>
  </si>
  <si>
    <t>kos</t>
  </si>
  <si>
    <t>z.2.7.9</t>
  </si>
  <si>
    <t>Klop</t>
  </si>
  <si>
    <t>nabava, dobava in izvedba klopi iz AB nog dim. 40/25 cm (poraba betona na nogo skupaj s temeljem cca. 0,18m3 in cca. 20 kg armature) in prečnih lesenih leg 8/10 cm za sedalo iz sibirskega macesna. Pritrjevanje lesa na beton z RF kotniki min. deb. 5mm. V ceni na komad je potrebno upoštevati tudi vsa zemeljska dela, pomožna in druga dela ter ves material, ki je potreben za izvedbo. Klop se dobavi skaldno z katalogom urbane opreme MOL - klop z leseno ploskvijo</t>
  </si>
  <si>
    <t>z.2.7.10</t>
  </si>
  <si>
    <t>Miza</t>
  </si>
  <si>
    <t>dobava, nabava in izvedba mize iz AB (teraco, uporaba granulata 5-12 - enaka izvedba kot "Ljubljanska klop") nog dim. 95/12 cm  in prečnih lesenih leg 5/4 cm za nastavno ploskev iz sibirskega macesna. Pritrjevanje lesa na beton z RF ploščatim železon min. deb. 10mm in RF sidri za beton (kot npr. sistem Hilti HIT-HY 170). V ceni na komad je potrebno upoštevati tudi vsa zemeljska dela, temeljenje, pomožna in druga dela ter ves material, ki je potreben za izvedbo. Miza se dobavi skaldno z katalogom urbane opreme MOL - miza z leseno ploskvijo - izpeljanka "Ljubljanske klopi".</t>
  </si>
  <si>
    <t>z.2.7.11</t>
  </si>
  <si>
    <t>Plošča za šah iz HPL materiala z visoko življenkso dobo. (kot. npr. LAPPSET Nr. P04052). Ploščo se pritrdi na mizo po navodilih dobavitelja. Dimenzije 60x60cm, debeline 10mm.</t>
  </si>
  <si>
    <t>z.2.7.12</t>
  </si>
  <si>
    <t>Stojalo za kolo</t>
  </si>
  <si>
    <t>Nabava, dobava in montaža lesenega stojala za kolo iz macesnovega lesa, tramovi 14/14cm dolžine 1,8m. Les je na zunanji strani ožgan. Les je med seboj povezan s sidrnimi palicami (kot npr. Betomax uni 15) in maticami (kot napr. Waler wing nut fi110). Kot pritrdilni material se uporabijo krovski žeblji dolžine 120mm in matice deb. 3mm fi 17mm. tramovi so zabiti v tla. Poraba lesa je 0,08 m3/kos.; izvedba po priloženem detajlu</t>
  </si>
  <si>
    <t>z.2.7.13</t>
  </si>
  <si>
    <t>Kompostnik-dvojni</t>
  </si>
  <si>
    <t>Nabava, dobava in sestavljenje rezanih desk iz borovega lesa. Les je ožgan. Deske dimenzije 2,6cm/14,6cm dolžine 3,5m in 0,95m. Poraba lesa je 0,14m3/kos. Za sidranje se uporabi armaturna palica fi12 dolžine 2,6m, ukrivljena. Poraba armature 8,5kg/kos.; Izvedba po priloženem detajlu;</t>
  </si>
  <si>
    <t>z.2.7.14</t>
  </si>
  <si>
    <t>Kompostnik-enojni</t>
  </si>
  <si>
    <t>Nabava, dobava in sestavljenje rezanih desk iz borovega lesa. Les je ožgan. Deske dimenzije 2,6cm/14,6cm dolžine 1,95m in 0,95m. Poraba lesa je 0,14m3/kos. Za sidranje se uporabi armaturna palica fi12 dolžine 2,6m, ukrivljena. Poraba armature 8,5kg/kos.; Izvedba po priloženem detajlu;</t>
  </si>
  <si>
    <t>z.2.7.15</t>
  </si>
  <si>
    <t>Mejnik</t>
  </si>
  <si>
    <t>nabava dobava in izvedba po priloženem detajlu</t>
  </si>
  <si>
    <t>z.2.7.16</t>
  </si>
  <si>
    <t>Informacijska tabla</t>
  </si>
  <si>
    <t>Nabava, dobava in montaža informacijske table pred vhodi v vrtičkarsko območje. (Kot npr. Lappset Info sign 137556M)</t>
  </si>
  <si>
    <t>z.2.7.17</t>
  </si>
  <si>
    <t>Dobava, nabava in namestitev toaletne kabine, kot npr. KAKIS; postavitev po navodilih proizvajalca.</t>
  </si>
  <si>
    <t>IGRALA</t>
  </si>
  <si>
    <t>Nabava, dobava in vgradnja kakovostnih igral (kot. npr. igrala proizvajalca LAPPSET), ki imajo dolgo življensko dobo (pričakovana življenska doba 15 letali več) in zagotavljajo protivandalno odpornost. V ceni na komad je potrebno upoštevati tudi vsa zemeljska dela, pomožna in druga dela ter ves material, ki je potreben za vgradnjo. Varovalni pesek in robniki okrog igral so zajeti v zemeljskih delih.</t>
  </si>
  <si>
    <t xml:space="preserve">Igrala morajo biti pretežno iz naravnega lesa, obstojnega, kot je npr. severni bor. Izjema so kovinski drogovi in prečke, ki morajo biti vročinsko ali elektronsko galvanizirano ter dodatno s pudrom obdano jeklo ter drsna površina tobogana, ki mora biti vsaj 2 mm debela plošča iz nerjavečega jekla. Ograje in ostali deli igral ne smejo imeti ostrih robov. Igrala morajo biti primerna za  postavitev na površini brez varovanja, saj morajo biti varna in odporna na vandalizem. Zaradi preglednosti nad uporabniki morajo biti igrala na večjem delu transparentna. </t>
  </si>
  <si>
    <t>Les mora biti impregniran in obdelan z obstojno in neškodljivo zaščito. Dodatki lesne zaščite ne smejo vsebovati arzena, kroma ali ostalih zdravju škodljivih primesi. Drevesni belini mora biti trajnost dvignjena z modernimi tehnikami tlačne impregnacije in varnimi dodatki lesne zaščite. Za izboljšanje lastnosti drevesne beline in dodatno zaščito pred ultravijoličnim sevanjem in plesnijo se sme uporabljati barve in lake, ki so topljivi v vodi. Plastične komponente je moč reciklirati po uporabi.</t>
  </si>
  <si>
    <t>Leseni elementi ne smejo biti neposredno v stiku s podlago zaradi vpliva vlage. Postavljeni morajo biti na nerjavečih kovinskih stojalih (vročinsko galvanizirano jeklo), ki segajo iz tal vsaj 10 cm in 60 cm v globino. Vertikalna prelomna sila povezanosti kovinskega stojala in lesenega stebra ustreza minimalnemu pogoju  60000 N (6000 kg), upogibna sila stebra pa 2200 Nm (220 kg). Stebri igral morajo biti zaščiteni s plastičnimi kapicami, odpornimi na vodo in na udarce. Posamezne komponente igrala morajo biti testirane (po definiciji EN 1176 -1 standarda) pod visokimi obremenitvami (betonskimi bloki). Vrvi morajo biti izdelane iz obstojnega materiala, ki je odporen na mehanske poškodbe, kot npr. predhodno raztegnjenega perlona (poliamidnega vlakna), ojačanega z jeklom, z minimalno lomno silo 2200 kg. Konci vezi morajo biti zaviti z aluminijastimi spoji. Pritrdilni vijaki morajo biti zaščiteni z odpornimi plastičnimi zaščitnimi čepki.</t>
  </si>
  <si>
    <t>Dobavitelj igral mora dati minimalne garancije na posamezne del oz. posamezne materiale:</t>
  </si>
  <si>
    <t>20 let:
• jekleni deli
• elementi iz visokotlačnega laminata
15 let:
• aluminijasti deli
• plastični elementi, ojačeni z dolgimi steklenimi vlakni 
10 let:
• leseni deli, konzervirani glede na razred AB, ki imajo stik s tlemi
• površinska zaščita jeklenih delov, vročinska galvanizacija
• površinska zaščita aluminijastih delov, anodna oksidacija, barvanje</t>
  </si>
  <si>
    <t>5 let:
• pobarvani ali lakirani leseni deli, ki so brez dodatne zaščite
• plastični deli
• mreže in vrvi, ojačene z jeklenimi žicami
• ploščate spiralne vzmeti
• kompresijske vzmeti
3 leta:
• pobarvane ali prekrite vezane plošče
• površinska obdelava lesa
• gume in z gumo obloženi deli ter deli iz poliuretana
• slabo delovanje gibljivih delov
• leseno telo nihajnih igral
• jeklene vrvi
1 leto:
• mreže športnega orodja 
• tekstil, kot so jadra in zastave</t>
  </si>
  <si>
    <t>z.2.7.18</t>
  </si>
  <si>
    <t>Gugalnica</t>
  </si>
  <si>
    <t>Gugalnica gnezdo, dimenzije min. višina 2,60m, dolžina 3,90m in širnina 1,70m; kot. npr. LAPPSET FINNO Bird's nest swing Nr. 137417M)</t>
  </si>
  <si>
    <t>Gugalnica mora biti primerna za otroke starejše od enega leta starosti in je namenjena individualni ali skupinski uporabi. Sedež je namenjen uporabi vsaj 4 oseb hkrati.</t>
  </si>
  <si>
    <t>Gugalnica otrokom pripomore k urjenju motoričnih spretnosti kot so ritem in ravnotežje, moč in prostorska percepcija. Gugalnica naj bo primerna tudi za otoke s posebnimi potrebami, brez pomoči jo lahko uporabljajo slepi otroci, s pomočjo spremstva pa tudi otroci, ki so sicer na invalidskih vozičkih.</t>
  </si>
  <si>
    <t>Gugalnico tvorijo štirje stebri, ki merijo min. 90x90mm in morajo biti narejeni iz impregniranega lepljenega laminata iz stavbnega lesu, obarvanega z apreturo.  Jeklena noga dolžine min. 700 mm je izdelana iz vročinsko galvaniziranega jekla. Galvanizacija se izvaja z obzirom na zahteve EN ISO 1461. Premer cevi je min. 60 mm. Plastične kapice morajo biti odporna na udarce, izdelane iz ABS -plastike in nameščena na vrh vsakega stebra.
Ogrodje gugalnice mora vsebovati gugalnične zanke (obešalnike) za pritrjevanje sedeža. Vidni deli gugalničnega obešalnika morajo biti izdelani iz nerjavečega jekla. Ostali deli so lahko narejeni iz vročinsko galvaniziranega jekla. Jarem gugalnične zanke mora biti izdelan iz plastike, ojačane s steklenimi vlakni. Življensk doba samo-podmazovalnega drsnega ležaja mora biti vsja 10,000 delovnih ur. Drsni ležaji so standardnega tipa in jih je enostavno zamenjati. Oblika obešalnika gugalnice mora dopušča gugalni verigi vrtenje tudi okoli vertikalnih osi.</t>
  </si>
  <si>
    <t>Sedež gugalnice je premera 1200 mm in sestoji iz jeklenega obroča, oblazinjenega z membrano, iz materiala z dolgo življenjsko dobo -  USACORD Long-Life (16 mm) in štirih vrvi za pritrjevanje obroča z verigami. Verige so izdelane iz nerjavačega jekla.</t>
  </si>
  <si>
    <t>OPREMA - skupaj</t>
  </si>
  <si>
    <t>z.2.8.</t>
  </si>
  <si>
    <t>Nabava, dobava in saditev različnih vrst grmovnic in dreves.</t>
  </si>
  <si>
    <t>V ceni je potrebno upoštevati tudi vzdrževanje posajenih raslin za obdobje treh let. Vzdrževanje zajema redno obrezovanje, okopavanje, gnojenje in v začetni fazi tudi zalivanje. Rasline, ki odmrejo je potrebno zamenjati z novimi.</t>
  </si>
  <si>
    <t>CENA SAJENJA SADNIH DREVES zajema 1X opora (stebriček) fi 6cm, 1x trak za varnostni privez,  0,5m3 substrat za sajenje, dodajanje mineralnega gnojila, mreža za zaščito pred voluharjem in zaščitna mreža proti zajcem. Sadilna jama 80x80x80cm. Zalivanje in vso potrebno delo.</t>
  </si>
  <si>
    <t>CENA SAJENJA GRMOVNIC zajema sadilna jama 30x30x30cm, substrat za sajenje. Zalivanje in vso potrebno delo.</t>
  </si>
  <si>
    <t>z.2.8.1</t>
  </si>
  <si>
    <t>Grmovnice</t>
  </si>
  <si>
    <t>ribez, 2 sadiki na m1</t>
  </si>
  <si>
    <t>malina, 5 sadik na m1</t>
  </si>
  <si>
    <t>aronija, 2 sadiki na m1</t>
  </si>
  <si>
    <t xml:space="preserve">borovnica (ameriška, sibirska), 2 sadiki na m1, zamenjavo zemlje - šota upoštevati v ceni </t>
  </si>
  <si>
    <t>robida, 2 sadiki na m1, v ceni upoštevati tudi oporo iz lesene konstrukcije, uporabi se obstojen les</t>
  </si>
  <si>
    <t>kosmulja, 2 sadiki na m1</t>
  </si>
  <si>
    <t>Grmovnice skupaj</t>
  </si>
  <si>
    <t>z.2.8.2</t>
  </si>
  <si>
    <t>Sadna drevesa</t>
  </si>
  <si>
    <t>jabolko beličnik</t>
  </si>
  <si>
    <t>hruška junijska lepotica</t>
  </si>
  <si>
    <t>hruška viljamovka</t>
  </si>
  <si>
    <t>jablana elstar</t>
  </si>
  <si>
    <t>šmarna hrušica</t>
  </si>
  <si>
    <t>jablana topaz</t>
  </si>
  <si>
    <t>češnja: van</t>
  </si>
  <si>
    <t>jablana carjevič</t>
  </si>
  <si>
    <t>jablana mantet</t>
  </si>
  <si>
    <t>domača sliva</t>
  </si>
  <si>
    <t>češnja burlat</t>
  </si>
  <si>
    <t>višnja gorsemska</t>
  </si>
  <si>
    <t>Drevesa skupaj</t>
  </si>
  <si>
    <t>Zasaditev - skupaj</t>
  </si>
  <si>
    <t>z.2.10.</t>
  </si>
  <si>
    <t>Tuje stortitve</t>
  </si>
  <si>
    <t>z.2.10.1</t>
  </si>
  <si>
    <t>Preskusi nadzor in tehnična dokumnetacija</t>
  </si>
  <si>
    <t>z.2.10.1.1</t>
  </si>
  <si>
    <t>Geotehnični nadzor</t>
  </si>
  <si>
    <t>ur</t>
  </si>
  <si>
    <t>z.2.10.1.2</t>
  </si>
  <si>
    <t>Projektatski nadzor</t>
  </si>
  <si>
    <t>z.2.10.1.3</t>
  </si>
  <si>
    <t>Izvedba geodetskega posnetka izvedenga stanja.</t>
  </si>
  <si>
    <t>z.2.10.1.4</t>
  </si>
  <si>
    <t>Izdelava projektne dokumentacije za projekt izvedenih del in navodil za uporabo in vzdrževanje</t>
  </si>
  <si>
    <t>Tuje storitve - skupaj</t>
  </si>
  <si>
    <t>REKAPITULACIJA-VODOVOD</t>
  </si>
  <si>
    <t>A.</t>
  </si>
  <si>
    <t>B.</t>
  </si>
  <si>
    <t>Montažna dela</t>
  </si>
  <si>
    <t>C.</t>
  </si>
  <si>
    <t>Vodovodni material</t>
  </si>
  <si>
    <t>D.</t>
  </si>
  <si>
    <t>Interni Vodovod</t>
  </si>
  <si>
    <t>S K U P A J:</t>
  </si>
  <si>
    <t>VODOVODNI PRIKLJUČEK</t>
  </si>
  <si>
    <t>ZEMELJSKA DELA</t>
  </si>
  <si>
    <t>1.</t>
  </si>
  <si>
    <t>Zakoličba osi cevovoda z zavarovanjem osi,oznako horizontalnih in vertikalnih lomov,
oznako vozlišč, odcepov in zakoličba mesta
prevezave na obstoječi cevovod ter vris v
kataster in izdelava geodetskega posnetka.</t>
  </si>
  <si>
    <t>2.</t>
  </si>
  <si>
    <t>Priprava gradbišča, odstranitev
eventuelnih ovir in ureditev delovnega platoja.
Po končanh delih se gradbišče pospravi in 
vzpostavi prvotno stanje.</t>
  </si>
  <si>
    <t>ocena</t>
  </si>
  <si>
    <t>3.</t>
  </si>
  <si>
    <t>Zapora ceste in zavarovanje gradbene jame in 
gradbišča, ter postavitev prometne signalizacije. 
Po končanih delih prometno signalizacijo
odstraniti in prometni režim vzpostaviti
v prvotno stanje. V ceni zajti vsi stroški povezani z zaporo in posegom v cestišče. Znesek je v ponudbi fiksen, in sicer 2.450,00€.</t>
  </si>
  <si>
    <t>4.</t>
  </si>
  <si>
    <t>Zavarovanje gradbišča s predpisanio prometno 
signalizacijo, kot so letve, opozorilne vrvice, znaki,
svetlobna telesa, ....
Znesek je v ponudbi fiksen, in sicer 850€.</t>
  </si>
  <si>
    <t>5.</t>
  </si>
  <si>
    <t>Postavitev gradbenih profilov na vzpostavljeno os
trase cevovoda ter določitev nivoja za merjenje
globine izkopa in polaganje cevovoda</t>
  </si>
  <si>
    <t>6.</t>
  </si>
  <si>
    <t>Rušenje asfalta v debelini 12 cm s pravilnim odrezom v širini 2,5 m ter ponovnim asfaltiranjem in polaganjem nosilnega ter tamponskega ustroja po obstoječem stanju. Upoštevati je potrebno 40cm grede 0-64mm, 20 cm tampona 0-32mm nosilnos 120MPa ter asfalt v sestavi 8cm nosilni sloj frakcije 0-32mm in 4 cm obrabni sloj frakcije 0-11mm.</t>
  </si>
  <si>
    <t>7.</t>
  </si>
  <si>
    <t>Strojni in delno ročni izkop jarka globine do 2,0 m,
z odlaganjem materiala 1,0 m od roba izkopa.
Brežine se izvajajo v naklonu 60.
Širina dna izkopa je</t>
  </si>
  <si>
    <t>8.</t>
  </si>
  <si>
    <t>a. 90% strojnega izkopa v terenu III-IV kategorije</t>
  </si>
  <si>
    <t>9.</t>
  </si>
  <si>
    <t>b. 10% ročnega izkopa v terenu III-IV kategorije</t>
  </si>
  <si>
    <t>10.</t>
  </si>
  <si>
    <t>Ročno planiranje dna jarka s točnostjo do 3 cm v
projektiranem padcu.</t>
  </si>
  <si>
    <t>11.</t>
  </si>
  <si>
    <t xml:space="preserve">Izdelava peščenega nasipa za izravnavo dna jarka debeline cca 10 cm, z 2 sejanim peskom.
</t>
  </si>
  <si>
    <t>12.</t>
  </si>
  <si>
    <t>Nabava in transport materiala za izdelavo nasipa nad položeno cevjo, na nasip za izravnavo jarka se izvede 3-5 cm debel nasip za poravnavo tal v katerega si cev izdela ležišče. Obsip cevi se izvaja v slojih po 15-20 cm istočasno na obeh straneh cevi. Paziti je potrebno, da se cev ne premakne iz ležišča. Obsip in nasip se utrjujeta po standardnem Proktorjevem postopku do 90% trdnosti. Obsipni material je 2x sejani pesek.</t>
  </si>
  <si>
    <t>13.</t>
  </si>
  <si>
    <t>Zasipavanje vodovodnega jarka z izkopanim materialom s
komprimiranjem zemljine v slojih po 20 cm.
Obračun za 1m3 izvedenega nasipa.</t>
  </si>
  <si>
    <t>14.</t>
  </si>
  <si>
    <t>Odvoz odkopanega materiala s kamionom kiperjem na gradbeno deponijo do 5 km, z nakladanjem, raskladanjem, razgrinjanjem, planiranjem in utrjevanjem v slojih po 50 cm.</t>
  </si>
  <si>
    <t>15.</t>
  </si>
  <si>
    <t>Podbetoniranje vodovodne armature, zasuni
Obračun 0,25 m3/kom izvedenega podbetoniranja.</t>
  </si>
  <si>
    <t>16.</t>
  </si>
  <si>
    <t>Nabava materiala, izdelava opaža, polaganje armature, betoniranje ter izdelava podložnega betona zunanjega vodomernega jaška dim. 1x1x1,5m po detajlu VOKA. Upoštevati vse potrebne stroške za izvedbo jaška HP. V ceni upoštevati LTŽ pokrov 60x60 D400 z napisom vodovod.</t>
  </si>
  <si>
    <t>17.</t>
  </si>
  <si>
    <t>Čiščenje terena po končani gradnji ter ureditev okolice.</t>
  </si>
  <si>
    <t>18.</t>
  </si>
  <si>
    <t>Nepredvidena zemeljska dela (% gradbenih del)</t>
  </si>
  <si>
    <t>SKUPAJ ZEMELJSKA DELA:</t>
  </si>
  <si>
    <t>MONTAŽNA DELA</t>
  </si>
  <si>
    <t>Priprava gradbišča, (deponija vodovodnih cevi in zavarovanje vodovodnega materiala). V % od vrednosti vodovodnega materiala</t>
  </si>
  <si>
    <t>Prevoz in prenos vodovodnega materiala iz deponije do mesta vgradnje. V % od vrednosti vodovodnega materiala.</t>
  </si>
  <si>
    <t>Prenos spuščanje in polaganje cevi v pripravljen jarek, ter poravna je v vertikalni in horizontalni smeri</t>
  </si>
  <si>
    <t>Prenos spuščanje in polaganje fazonskih komadov in armatur, v pripravljen jarek, ter poravnanje v vertikalni in horizontalni smeri</t>
  </si>
  <si>
    <t>Montaža vodovodnih cevi na položeno in utrjeno
peščeno posteljico debeline 10 cm.</t>
  </si>
  <si>
    <t>Montaža fazonskih kosov po priloženih montažnih shemah ter dokončna obdelava in zaščita spojev.</t>
  </si>
  <si>
    <t>Montaža zasunov z vgradbeno garnituro in cestno kapo
ter montažo betonskih podložnih plošč.</t>
  </si>
  <si>
    <t>Montaža vodovodne armature in fitingov v zunanjem
vodomernem jašku po specifikaciji materiala</t>
  </si>
  <si>
    <t>Nabava in polaganje signalnega in opozorilnega traku nad
vodovodnimi cevmi</t>
  </si>
  <si>
    <t xml:space="preserve">Tlačni preizkus položenega cevovoda po standardu
SIST EN 805 </t>
  </si>
  <si>
    <t xml:space="preserve">Dezifekcija položenega cevovoda </t>
  </si>
  <si>
    <t>Nepredvidena montažna dela (% montažnih del)</t>
  </si>
  <si>
    <t>SKUPAJ MONTAŽNA DELA:</t>
  </si>
  <si>
    <t>VODOVODNI MATERIAL</t>
  </si>
  <si>
    <t>Cevi PE100d32, PN 16  priključna cev 
d =32/16</t>
  </si>
  <si>
    <t>Cevi PE80d63, PN 10, zaščitna cev 
d = 63/10</t>
  </si>
  <si>
    <t>Vodovodna armatura za priključitev na javni vodovod</t>
  </si>
  <si>
    <t>navrtni zasun</t>
  </si>
  <si>
    <t>streme za NZ</t>
  </si>
  <si>
    <t>koleno priključno R1''</t>
  </si>
  <si>
    <t>vgradna garnitura</t>
  </si>
  <si>
    <t>betonski podstavek mali</t>
  </si>
  <si>
    <t>cestna kapa za zasune</t>
  </si>
  <si>
    <t>Vodovodna armatura v zunanjem vodomernem jašku</t>
  </si>
  <si>
    <t>pipa krogelna R1''</t>
  </si>
  <si>
    <t>pipa krogelna R1'' z izpustom</t>
  </si>
  <si>
    <t>zmanjševalni kos R1''-3/4''</t>
  </si>
  <si>
    <t>spojka ravna za PE cevi R3/4''</t>
  </si>
  <si>
    <t>nosilec za vodmer s holandcem</t>
  </si>
  <si>
    <t>betonski podstavek 40x40 cm</t>
  </si>
  <si>
    <t>Vodomer APATOR, tip SV-RTK DN20</t>
  </si>
  <si>
    <t>Stroški transporta vodovodnih armatur in fazonskih 
kosov (% od vrednosti vodovodnega materiala)</t>
  </si>
  <si>
    <t>SKUPAJ VODOVODNI MATERIAL:</t>
  </si>
  <si>
    <t>INTERNI VODOVOD</t>
  </si>
  <si>
    <t>Zemeljska in gradbena dela za izvedbo internih (od vodomera proti odjemalcu) cevi in jaškov pod utrjenimi površinami – odstranitev ploščic, tlakovcev ali granitnih kock. Izkop ročno 40% in strojno 60%. 
Izkop brežine se izvaja v naklonu 60o do nivoja tampona. Širina dna je 50cm in povprečna globina izkopa je 1,20m. Izvedba peščenega nasipa za izravnavo jarka v debelini 10cm in nasutje nad cevjo v debelini 20cm s peščenim materialom granulacije 0,02-8mm ter strojno in ročno zasutje z izkopanim materialom in utrjevanjem po 
slojih debeline 20-30cm pod končnim tlakom. Izvedba tampona in planuma. V ceno je vključeno tudi nakladanje in odvoz odvečnega materiala, polaganje ploščic, tlakovcev ali granitnih kock skupaj z dobavo manjkajočih: vzpostavitev prvotnega stanja po dvoriščih in pločnikih. V postavki je upoštevan ves potreben material; obračun na 1m.</t>
  </si>
  <si>
    <t>Nabava, dobava, prenos, spuščanje in montaža ustrezne vodovodne cevi v zaščitno cev PE80d63 s tesnilnimi zamaški, vključno s prevezavo na ločno spojko pri zasunu in armaturo v merilnem mestu, kjer se obnavlja celotna trasa. Obračun na 1m.</t>
  </si>
  <si>
    <t>Cevi PE100d32</t>
  </si>
  <si>
    <t>Cevi PE100d25</t>
  </si>
  <si>
    <t xml:space="preserve">Cevi PE80d63, PN 10, zaščitna cev </t>
  </si>
  <si>
    <t>Nabava, dobava in vgradnja jaška brez dna
z gramoznim obsipom (Φ800mm) po detajlu. V ceni upoštevati vsa potrebna dela in LTŽ pokrov 60x60 z napisom vodovod.</t>
  </si>
  <si>
    <t>Nabava, dobava in vgradnja jaška brez dna
z gramoznim obsipom (Φ600mm) po detajlu za potrebe ponikanja vode. V ceni upoštevati vsa potrebna dela in betonski pokrov.</t>
  </si>
  <si>
    <t>Nabava, dobava in vgradnja zračnika
za cevi DN20</t>
  </si>
  <si>
    <t>Nabava, dobava in postavitev pitnika 
 (kot npr. Kremen MB ''Vodnjak Komfort'' ali enakovreden.)</t>
  </si>
  <si>
    <t>Vodovodna armatura za interni vodovod</t>
  </si>
  <si>
    <t>odcep T kos R1''-R1''</t>
  </si>
  <si>
    <t>spojka ravna za PE cevi d32</t>
  </si>
  <si>
    <t>spojka ravna za PE cevi d25</t>
  </si>
  <si>
    <t>EV zasun NP10 1''</t>
  </si>
  <si>
    <t>dvostranska spojka  R1''</t>
  </si>
  <si>
    <t>cestna kapa</t>
  </si>
  <si>
    <t>redukcija R1''-R3/4''</t>
  </si>
  <si>
    <t>pipa krogelna R3/4'' z izpustom</t>
  </si>
  <si>
    <t>SKUPAJ INTERNI VODOVOD:</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</si>
</sst>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 #,##0.00\ &quot;€&quot;_-;\-* #,##0.00\ &quot;€&quot;_-;_-* &quot;-&quot;??\ &quot;€&quot;_-;_-@"/>
    <numFmt numFmtId="165" formatCode="_-* #,##0.00\ _€_-;\-* #,##0.00\ _€_-;_-* &quot;-&quot;??\ _€_-;_-@"/>
    <numFmt numFmtId="166" formatCode="_-* #,##0.00\ [$€-424]_-;\-* #,##0.00\ [$€-424]_-;_-* &quot;-&quot;??\ [$€-424]_-;_-@"/>
  </numFmts>
  <fonts count="6">
    <font>
      <sz val="10.0"/>
      <color rgb="FF000000"/>
      <name val="Arial"/>
    </font>
    <font>
      <sz val="11.0"/>
      <name val="Calibri"/>
    </font>
    <font>
      <b/>
      <sz val="11.0"/>
      <name val="Calibri"/>
    </font>
    <font>
      <b/>
      <i/>
      <sz val="11.0"/>
      <color rgb="FF000000"/>
      <name val="Calibri"/>
    </font>
    <font>
      <sz val="11.0"/>
      <color rgb="FF000000"/>
      <name val="Calibri"/>
    </font>
    <font>
      <b/>
      <sz val="11.0"/>
      <color rgb="FF000000"/>
      <name val="Calibri"/>
    </font>
  </fonts>
  <fills count="4">
    <fill>
      <patternFill patternType="none"/>
    </fill>
    <fill>
      <patternFill patternType="lightGray"/>
    </fill>
    <fill>
      <patternFill patternType="solid">
        <fgColor rgb="FFFFFF00"/>
        <bgColor rgb="FFFFFF00"/>
      </patternFill>
    </fill>
    <fill>
      <patternFill patternType="solid">
        <fgColor rgb="FF8080FF"/>
        <bgColor rgb="FF8080FF"/>
      </patternFill>
    </fill>
  </fills>
  <borders count="11">
    <border/>
    <border>
      <bottom style="thin">
        <color rgb="FF000000"/>
      </bottom>
    </border>
    <border>
      <left/>
      <right/>
      <top/>
      <bottom/>
    </border>
    <border>
      <top style="thin">
        <color rgb="FF000000"/>
      </top>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right/>
      <top style="medium">
        <color rgb="FF000000"/>
      </top>
      <bottom style="medium">
        <color rgb="FF000000"/>
      </bottom>
    </border>
    <border>
      <left/>
      <right/>
      <top style="medium">
        <color rgb="FF000000"/>
      </top>
      <bottom style="medium">
        <color rgb="FF000000"/>
      </bottom>
    </border>
    <border>
      <left style="thin">
        <color rgb="FF000000"/>
      </left>
      <top style="thin">
        <color rgb="FF000000"/>
      </top>
      <bottom style="thin">
        <color rgb="FF000000"/>
      </bottom>
    </border>
    <border>
      <top style="thin">
        <color rgb="FF000000"/>
      </top>
      <bottom style="thin">
        <color rgb="FF000000"/>
      </bottom>
    </border>
  </borders>
  <cellStyleXfs count="1">
    <xf borderId="0" fillId="0" fontId="0" numFmtId="0" applyAlignment="1" applyFont="1"/>
  </cellStyleXfs>
  <cellXfs count="120">
    <xf borderId="0" fillId="0" fontId="0" numFmtId="0" xfId="0" applyAlignment="1" applyFont="1">
      <alignment readingOrder="0" shrinkToFit="0" vertical="bottom" wrapText="0"/>
    </xf>
    <xf borderId="0" fillId="0" fontId="1" numFmtId="0" xfId="0" applyFont="1"/>
    <xf borderId="0" fillId="0" fontId="1" numFmtId="4" xfId="0" applyFont="1" applyNumberFormat="1"/>
    <xf borderId="0" fillId="0" fontId="1" numFmtId="164" xfId="0" applyFont="1" applyNumberFormat="1"/>
    <xf borderId="0" fillId="0" fontId="1" numFmtId="4" xfId="0" applyAlignment="1" applyFont="1" applyNumberFormat="1">
      <alignment horizontal="left" shrinkToFit="0" vertical="top" wrapText="1"/>
    </xf>
    <xf borderId="0" fillId="0" fontId="2" numFmtId="4" xfId="0" applyAlignment="1" applyFont="1" applyNumberFormat="1">
      <alignment horizontal="left" shrinkToFit="0" vertical="top" wrapText="1"/>
    </xf>
    <xf borderId="0" fillId="0" fontId="1" numFmtId="4" xfId="0" applyAlignment="1" applyFont="1" applyNumberFormat="1">
      <alignment horizontal="right" shrinkToFit="0" vertical="top" wrapText="1"/>
    </xf>
    <xf borderId="0" fillId="0" fontId="1" numFmtId="164" xfId="0" applyAlignment="1" applyFont="1" applyNumberFormat="1">
      <alignment horizontal="right" shrinkToFit="0" vertical="top" wrapText="1"/>
    </xf>
    <xf borderId="0" fillId="0" fontId="1" numFmtId="4" xfId="0" applyAlignment="1" applyFont="1" applyNumberFormat="1">
      <alignment shrinkToFit="0" vertical="top" wrapText="1"/>
    </xf>
    <xf borderId="1" fillId="0" fontId="1" numFmtId="0" xfId="0" applyBorder="1" applyFont="1"/>
    <xf borderId="1" fillId="0" fontId="1" numFmtId="4" xfId="0" applyBorder="1" applyFont="1" applyNumberFormat="1"/>
    <xf borderId="1" fillId="0" fontId="1" numFmtId="164" xfId="0" applyBorder="1" applyFont="1" applyNumberFormat="1"/>
    <xf borderId="0" fillId="0" fontId="2" numFmtId="4" xfId="0" applyAlignment="1" applyFont="1" applyNumberFormat="1">
      <alignment horizontal="left" vertical="top"/>
    </xf>
    <xf borderId="0" fillId="0" fontId="2" numFmtId="4" xfId="0" applyAlignment="1" applyFont="1" applyNumberFormat="1">
      <alignment horizontal="right" vertical="top"/>
    </xf>
    <xf borderId="0" fillId="0" fontId="2" numFmtId="164" xfId="0" applyAlignment="1" applyFont="1" applyNumberFormat="1">
      <alignment horizontal="right" vertical="top"/>
    </xf>
    <xf borderId="0" fillId="0" fontId="1" numFmtId="4" xfId="0" applyAlignment="1" applyFont="1" applyNumberFormat="1">
      <alignment horizontal="left" vertical="top"/>
    </xf>
    <xf borderId="0" fillId="0" fontId="1" numFmtId="4" xfId="0" applyAlignment="1" applyFont="1" applyNumberFormat="1">
      <alignment horizontal="right" vertical="top"/>
    </xf>
    <xf borderId="0" fillId="0" fontId="1" numFmtId="164" xfId="0" applyAlignment="1" applyFont="1" applyNumberFormat="1">
      <alignment horizontal="right" vertical="top"/>
    </xf>
    <xf borderId="0" fillId="0" fontId="1" numFmtId="0" xfId="0" applyAlignment="1" applyFont="1">
      <alignment horizontal="left" shrinkToFit="0" vertical="top" wrapText="1"/>
    </xf>
    <xf borderId="2" fillId="2" fontId="1" numFmtId="0" xfId="0" applyBorder="1" applyFill="1" applyFont="1"/>
    <xf borderId="3" fillId="0" fontId="2" numFmtId="4" xfId="0" applyAlignment="1" applyBorder="1" applyFont="1" applyNumberFormat="1">
      <alignment horizontal="left" vertical="top"/>
    </xf>
    <xf borderId="3" fillId="0" fontId="1" numFmtId="4" xfId="0" applyAlignment="1" applyBorder="1" applyFont="1" applyNumberFormat="1">
      <alignment horizontal="left" vertical="top"/>
    </xf>
    <xf borderId="3" fillId="0" fontId="2" numFmtId="4" xfId="0" applyAlignment="1" applyBorder="1" applyFont="1" applyNumberFormat="1">
      <alignment horizontal="right" vertical="top"/>
    </xf>
    <xf borderId="3" fillId="0" fontId="2" numFmtId="164" xfId="0" applyAlignment="1" applyBorder="1" applyFont="1" applyNumberFormat="1">
      <alignment horizontal="right" vertical="top"/>
    </xf>
    <xf borderId="3" fillId="0" fontId="1" numFmtId="164" xfId="0" applyAlignment="1" applyBorder="1" applyFont="1" applyNumberFormat="1">
      <alignment horizontal="right" vertical="top"/>
    </xf>
    <xf borderId="3" fillId="0" fontId="1" numFmtId="0" xfId="0" applyBorder="1" applyFont="1"/>
    <xf borderId="0" fillId="0" fontId="1" numFmtId="9" xfId="0" applyAlignment="1" applyFont="1" applyNumberFormat="1">
      <alignment horizontal="right" vertical="top"/>
    </xf>
    <xf borderId="1" fillId="0" fontId="2" numFmtId="4" xfId="0" applyAlignment="1" applyBorder="1" applyFont="1" applyNumberFormat="1">
      <alignment horizontal="left" vertical="top"/>
    </xf>
    <xf borderId="1" fillId="0" fontId="1" numFmtId="4" xfId="0" applyAlignment="1" applyBorder="1" applyFont="1" applyNumberFormat="1">
      <alignment horizontal="left" vertical="top"/>
    </xf>
    <xf borderId="1" fillId="0" fontId="2" numFmtId="4" xfId="0" applyAlignment="1" applyBorder="1" applyFont="1" applyNumberFormat="1">
      <alignment horizontal="right" vertical="top"/>
    </xf>
    <xf borderId="1" fillId="0" fontId="2" numFmtId="164" xfId="0" applyAlignment="1" applyBorder="1" applyFont="1" applyNumberFormat="1">
      <alignment horizontal="right" vertical="top"/>
    </xf>
    <xf borderId="1" fillId="0" fontId="1" numFmtId="164" xfId="0" applyAlignment="1" applyBorder="1" applyFont="1" applyNumberFormat="1">
      <alignment horizontal="right" vertical="top"/>
    </xf>
    <xf borderId="0" fillId="0" fontId="2" numFmtId="0" xfId="0" applyFont="1"/>
    <xf borderId="4" fillId="0" fontId="2" numFmtId="4" xfId="0" applyAlignment="1" applyBorder="1" applyFont="1" applyNumberFormat="1">
      <alignment horizontal="left" vertical="top"/>
    </xf>
    <xf borderId="5" fillId="0" fontId="2" numFmtId="4" xfId="0" applyAlignment="1" applyBorder="1" applyFont="1" applyNumberFormat="1">
      <alignment horizontal="left" vertical="top"/>
    </xf>
    <xf borderId="5" fillId="0" fontId="2" numFmtId="4" xfId="0" applyAlignment="1" applyBorder="1" applyFont="1" applyNumberFormat="1">
      <alignment horizontal="right" vertical="top"/>
    </xf>
    <xf borderId="5" fillId="0" fontId="2" numFmtId="164" xfId="0" applyAlignment="1" applyBorder="1" applyFont="1" applyNumberFormat="1">
      <alignment horizontal="right" vertical="top"/>
    </xf>
    <xf borderId="6" fillId="0" fontId="2" numFmtId="164" xfId="0" applyAlignment="1" applyBorder="1" applyFont="1" applyNumberFormat="1">
      <alignment horizontal="right" vertical="top"/>
    </xf>
    <xf borderId="0" fillId="0" fontId="1" numFmtId="4" xfId="0" applyAlignment="1" applyFont="1" applyNumberFormat="1">
      <alignment horizontal="right"/>
    </xf>
    <xf borderId="0" fillId="0" fontId="1" numFmtId="165" xfId="0" applyAlignment="1" applyFont="1" applyNumberFormat="1">
      <alignment horizontal="right"/>
    </xf>
    <xf borderId="0" fillId="0" fontId="1" numFmtId="164" xfId="0" applyAlignment="1" applyFont="1" applyNumberFormat="1">
      <alignment horizontal="right"/>
    </xf>
    <xf borderId="0" fillId="0" fontId="1" numFmtId="4" xfId="0" applyAlignment="1" applyFont="1" applyNumberFormat="1">
      <alignment vertical="top"/>
    </xf>
    <xf borderId="3" fillId="0" fontId="1" numFmtId="4" xfId="0" applyAlignment="1" applyBorder="1" applyFont="1" applyNumberFormat="1">
      <alignment horizontal="right" vertical="top"/>
    </xf>
    <xf borderId="0" fillId="0" fontId="1" numFmtId="166" xfId="0" applyAlignment="1" applyFont="1" applyNumberFormat="1">
      <alignment horizontal="right"/>
    </xf>
    <xf borderId="0" fillId="0" fontId="1" numFmtId="0" xfId="0" applyAlignment="1" applyFont="1">
      <alignment shrinkToFit="0" vertical="top" wrapText="1"/>
    </xf>
    <xf borderId="3" fillId="0" fontId="2" numFmtId="165" xfId="0" applyAlignment="1" applyBorder="1" applyFont="1" applyNumberFormat="1">
      <alignment horizontal="right" vertical="top"/>
    </xf>
    <xf borderId="0" fillId="0" fontId="1" numFmtId="165" xfId="0" applyAlignment="1" applyFont="1" applyNumberFormat="1">
      <alignment horizontal="right" vertical="top"/>
    </xf>
    <xf borderId="0" fillId="0" fontId="2" numFmtId="0" xfId="0" applyAlignment="1" applyFont="1">
      <alignment horizontal="left" shrinkToFit="0" vertical="top" wrapText="1"/>
    </xf>
    <xf borderId="0" fillId="0" fontId="2" numFmtId="165" xfId="0" applyAlignment="1" applyFont="1" applyNumberFormat="1">
      <alignment horizontal="right" vertical="top"/>
    </xf>
    <xf borderId="3" fillId="0" fontId="2" numFmtId="0" xfId="0" applyAlignment="1" applyBorder="1" applyFont="1">
      <alignment horizontal="left" shrinkToFit="0" vertical="top" wrapText="1"/>
    </xf>
    <xf borderId="0" fillId="0" fontId="2" numFmtId="49" xfId="0" applyAlignment="1" applyFont="1" applyNumberFormat="1">
      <alignment horizontal="left" shrinkToFit="0" vertical="top" wrapText="1"/>
    </xf>
    <xf borderId="0" fillId="0" fontId="3" numFmtId="0" xfId="0" applyAlignment="1" applyFont="1">
      <alignment horizontal="left" shrinkToFit="0" vertical="top" wrapText="1"/>
    </xf>
    <xf borderId="0" fillId="0" fontId="3" numFmtId="0" xfId="0" applyAlignment="1" applyFont="1">
      <alignment horizontal="right" vertical="top"/>
    </xf>
    <xf borderId="0" fillId="0" fontId="3" numFmtId="4" xfId="0" applyAlignment="1" applyFont="1" applyNumberFormat="1">
      <alignment horizontal="right" vertical="top"/>
    </xf>
    <xf borderId="0" fillId="0" fontId="3" numFmtId="164" xfId="0" applyAlignment="1" applyFont="1" applyNumberFormat="1">
      <alignment horizontal="right" vertical="top"/>
    </xf>
    <xf borderId="0" fillId="0" fontId="4" numFmtId="0" xfId="0" applyAlignment="1" applyFont="1">
      <alignment horizontal="right"/>
    </xf>
    <xf borderId="0" fillId="0" fontId="4" numFmtId="165" xfId="0" applyFont="1" applyNumberFormat="1"/>
    <xf borderId="0" fillId="0" fontId="4" numFmtId="164" xfId="0" applyFont="1" applyNumberFormat="1"/>
    <xf borderId="0" fillId="0" fontId="4" numFmtId="0" xfId="0" applyAlignment="1" applyFont="1">
      <alignment shrinkToFit="0" vertical="center" wrapText="1"/>
    </xf>
    <xf borderId="0" fillId="0" fontId="4" numFmtId="0" xfId="0" applyAlignment="1" applyFont="1">
      <alignment shrinkToFit="0" wrapText="1"/>
    </xf>
    <xf borderId="0" fillId="0" fontId="4" numFmtId="0" xfId="0" applyAlignment="1" applyFont="1">
      <alignment vertical="top"/>
    </xf>
    <xf borderId="0" fillId="0" fontId="4" numFmtId="0" xfId="0" applyFont="1"/>
    <xf borderId="0" fillId="0" fontId="4" numFmtId="0" xfId="0" applyAlignment="1" applyFont="1">
      <alignment shrinkToFit="0" vertical="top" wrapText="1"/>
    </xf>
    <xf borderId="0" fillId="0" fontId="1" numFmtId="165" xfId="0" applyFont="1" applyNumberFormat="1"/>
    <xf borderId="0" fillId="0" fontId="5" numFmtId="0" xfId="0" applyAlignment="1" applyFont="1">
      <alignment shrinkToFit="0" vertical="top" wrapText="1"/>
    </xf>
    <xf borderId="0" fillId="0" fontId="4" numFmtId="4" xfId="0" applyFont="1" applyNumberFormat="1"/>
    <xf borderId="0" fillId="0" fontId="4" numFmtId="0" xfId="0" applyAlignment="1" applyFont="1">
      <alignment horizontal="left" shrinkToFit="0" vertical="top" wrapText="1"/>
    </xf>
    <xf borderId="3" fillId="0" fontId="2" numFmtId="49" xfId="0" applyAlignment="1" applyBorder="1" applyFont="1" applyNumberFormat="1">
      <alignment horizontal="left" shrinkToFit="0" vertical="top" wrapText="1"/>
    </xf>
    <xf borderId="3" fillId="0" fontId="5" numFmtId="0" xfId="0" applyAlignment="1" applyBorder="1" applyFont="1">
      <alignment horizontal="left" shrinkToFit="0" vertical="top" wrapText="1"/>
    </xf>
    <xf borderId="3" fillId="0" fontId="5" numFmtId="0" xfId="0" applyAlignment="1" applyBorder="1" applyFont="1">
      <alignment horizontal="right" vertical="top"/>
    </xf>
    <xf borderId="3" fillId="0" fontId="5" numFmtId="4" xfId="0" applyAlignment="1" applyBorder="1" applyFont="1" applyNumberFormat="1">
      <alignment horizontal="right" vertical="top"/>
    </xf>
    <xf borderId="3" fillId="0" fontId="5" numFmtId="164" xfId="0" applyAlignment="1" applyBorder="1" applyFont="1" applyNumberFormat="1">
      <alignment horizontal="right" vertical="top"/>
    </xf>
    <xf borderId="0" fillId="0" fontId="5" numFmtId="0" xfId="0" applyAlignment="1" applyFont="1">
      <alignment horizontal="left" shrinkToFit="0" vertical="top" wrapText="1"/>
    </xf>
    <xf borderId="0" fillId="0" fontId="5" numFmtId="0" xfId="0" applyAlignment="1" applyFont="1">
      <alignment horizontal="right" vertical="top"/>
    </xf>
    <xf borderId="0" fillId="0" fontId="5" numFmtId="4" xfId="0" applyAlignment="1" applyFont="1" applyNumberFormat="1">
      <alignment horizontal="right" vertical="top"/>
    </xf>
    <xf borderId="0" fillId="0" fontId="5" numFmtId="164" xfId="0" applyAlignment="1" applyFont="1" applyNumberFormat="1">
      <alignment horizontal="right" vertical="top"/>
    </xf>
    <xf borderId="0" fillId="0" fontId="2" numFmtId="49" xfId="0" applyAlignment="1" applyFont="1" applyNumberFormat="1">
      <alignment horizontal="left" vertical="top"/>
    </xf>
    <xf borderId="0" fillId="0" fontId="5" numFmtId="165" xfId="0" applyAlignment="1" applyFont="1" applyNumberFormat="1">
      <alignment horizontal="right" vertical="top"/>
    </xf>
    <xf borderId="0" fillId="0" fontId="1" numFmtId="0" xfId="0" applyAlignment="1" applyFont="1">
      <alignment horizontal="right"/>
    </xf>
    <xf borderId="0" fillId="0" fontId="5" numFmtId="164" xfId="0" applyFont="1" applyNumberFormat="1"/>
    <xf borderId="0" fillId="0" fontId="4" numFmtId="0" xfId="0" applyAlignment="1" applyFont="1">
      <alignment horizontal="right" vertical="top"/>
    </xf>
    <xf borderId="0" fillId="0" fontId="4" numFmtId="165" xfId="0" applyAlignment="1" applyFont="1" applyNumberFormat="1">
      <alignment horizontal="right" vertical="top"/>
    </xf>
    <xf borderId="0" fillId="0" fontId="4" numFmtId="164" xfId="0" applyAlignment="1" applyFont="1" applyNumberFormat="1">
      <alignment horizontal="right" vertical="top"/>
    </xf>
    <xf borderId="0" fillId="0" fontId="1" numFmtId="49" xfId="0" applyAlignment="1" applyFont="1" applyNumberFormat="1">
      <alignment horizontal="left" shrinkToFit="0" vertical="top" wrapText="1"/>
    </xf>
    <xf borderId="3" fillId="0" fontId="2" numFmtId="49" xfId="0" applyAlignment="1" applyBorder="1" applyFont="1" applyNumberFormat="1">
      <alignment horizontal="left" vertical="top"/>
    </xf>
    <xf borderId="3" fillId="0" fontId="1" numFmtId="165" xfId="0" applyAlignment="1" applyBorder="1" applyFont="1" applyNumberFormat="1">
      <alignment horizontal="right" vertical="top"/>
    </xf>
    <xf borderId="0" fillId="0" fontId="1" numFmtId="49" xfId="0" applyAlignment="1" applyFont="1" applyNumberFormat="1">
      <alignment horizontal="left" vertical="top"/>
    </xf>
    <xf borderId="0" fillId="0" fontId="1" numFmtId="0" xfId="0" applyAlignment="1" applyFont="1">
      <alignment shrinkToFit="0" wrapText="1"/>
    </xf>
    <xf borderId="3" fillId="0" fontId="1" numFmtId="4" xfId="0" applyAlignment="1" applyBorder="1" applyFont="1" applyNumberFormat="1">
      <alignment horizontal="right"/>
    </xf>
    <xf borderId="3" fillId="0" fontId="1" numFmtId="164" xfId="0" applyAlignment="1" applyBorder="1" applyFont="1" applyNumberFormat="1">
      <alignment horizontal="right"/>
    </xf>
    <xf borderId="3" fillId="0" fontId="2" numFmtId="164" xfId="0" applyAlignment="1" applyBorder="1" applyFont="1" applyNumberFormat="1">
      <alignment horizontal="right"/>
    </xf>
    <xf borderId="0" fillId="0" fontId="2" numFmtId="164" xfId="0" applyAlignment="1" applyFont="1" applyNumberFormat="1">
      <alignment horizontal="right"/>
    </xf>
    <xf borderId="0" fillId="0" fontId="1" numFmtId="49" xfId="0" applyFont="1" applyNumberFormat="1"/>
    <xf borderId="0" fillId="0" fontId="1" numFmtId="0" xfId="0" applyAlignment="1" applyFont="1">
      <alignment horizontal="left" vertical="center"/>
    </xf>
    <xf borderId="0" fillId="0" fontId="1" numFmtId="0" xfId="0" applyAlignment="1" applyFont="1">
      <alignment horizontal="center"/>
    </xf>
    <xf borderId="7" fillId="3" fontId="4" numFmtId="0" xfId="0" applyBorder="1" applyFill="1" applyFont="1"/>
    <xf borderId="8" fillId="3" fontId="4" numFmtId="0" xfId="0" applyAlignment="1" applyBorder="1" applyFont="1">
      <alignment horizontal="center"/>
    </xf>
    <xf borderId="8" fillId="3" fontId="4" numFmtId="165" xfId="0" applyAlignment="1" applyBorder="1" applyFont="1" applyNumberFormat="1">
      <alignment horizontal="right"/>
    </xf>
    <xf borderId="8" fillId="3" fontId="4" numFmtId="166" xfId="0" applyAlignment="1" applyBorder="1" applyFont="1" applyNumberFormat="1">
      <alignment horizontal="right"/>
    </xf>
    <xf borderId="0" fillId="0" fontId="4" numFmtId="0" xfId="0" applyAlignment="1" applyFont="1">
      <alignment horizontal="center"/>
    </xf>
    <xf borderId="0" fillId="0" fontId="4" numFmtId="165" xfId="0" applyAlignment="1" applyFont="1" applyNumberFormat="1">
      <alignment horizontal="right"/>
    </xf>
    <xf borderId="0" fillId="0" fontId="4" numFmtId="166" xfId="0" applyAlignment="1" applyFont="1" applyNumberFormat="1">
      <alignment horizontal="right"/>
    </xf>
    <xf borderId="0" fillId="0" fontId="2" numFmtId="49" xfId="0" applyFont="1" applyNumberFormat="1"/>
    <xf borderId="0" fillId="0" fontId="2" numFmtId="0" xfId="0" applyAlignment="1" applyFont="1">
      <alignment horizontal="center"/>
    </xf>
    <xf borderId="0" fillId="0" fontId="2" numFmtId="165" xfId="0" applyAlignment="1" applyFont="1" applyNumberFormat="1">
      <alignment horizontal="right"/>
    </xf>
    <xf borderId="0" fillId="0" fontId="2" numFmtId="166" xfId="0" applyAlignment="1" applyFont="1" applyNumberFormat="1">
      <alignment horizontal="right"/>
    </xf>
    <xf borderId="0" fillId="0" fontId="2" numFmtId="49" xfId="0" applyAlignment="1" applyFont="1" applyNumberFormat="1">
      <alignment vertical="top"/>
    </xf>
    <xf borderId="0" fillId="0" fontId="2" numFmtId="0" xfId="0" applyAlignment="1" applyFont="1">
      <alignment vertical="top"/>
    </xf>
    <xf borderId="0" fillId="0" fontId="1" numFmtId="0" xfId="0" applyAlignment="1" applyFont="1">
      <alignment vertical="top"/>
    </xf>
    <xf borderId="0" fillId="0" fontId="1" numFmtId="165" xfId="0" applyAlignment="1" applyFont="1" applyNumberFormat="1">
      <alignment horizontal="center"/>
    </xf>
    <xf borderId="9" fillId="0" fontId="2" numFmtId="0" xfId="0" applyAlignment="1" applyBorder="1" applyFont="1">
      <alignment vertical="top"/>
    </xf>
    <xf borderId="10" fillId="0" fontId="2" numFmtId="165" xfId="0" applyAlignment="1" applyBorder="1" applyFont="1" applyNumberFormat="1">
      <alignment horizontal="center"/>
    </xf>
    <xf borderId="10" fillId="0" fontId="2" numFmtId="165" xfId="0" applyAlignment="1" applyBorder="1" applyFont="1" applyNumberFormat="1">
      <alignment horizontal="right"/>
    </xf>
    <xf borderId="10" fillId="0" fontId="2" numFmtId="166" xfId="0" applyAlignment="1" applyBorder="1" applyFont="1" applyNumberFormat="1">
      <alignment horizontal="right"/>
    </xf>
    <xf borderId="0" fillId="0" fontId="1" numFmtId="49" xfId="0" applyAlignment="1" applyFont="1" applyNumberFormat="1">
      <alignment vertical="top"/>
    </xf>
    <xf borderId="0" fillId="0" fontId="2" numFmtId="165" xfId="0" applyAlignment="1" applyFont="1" applyNumberFormat="1">
      <alignment horizontal="center"/>
    </xf>
    <xf borderId="10" fillId="0" fontId="2" numFmtId="0" xfId="0" applyAlignment="1" applyBorder="1" applyFont="1">
      <alignment horizontal="center"/>
    </xf>
    <xf borderId="0" fillId="0" fontId="1" numFmtId="165" xfId="0" applyAlignment="1" applyFont="1" applyNumberFormat="1">
      <alignment horizontal="center" vertical="top"/>
    </xf>
    <xf borderId="9" fillId="0" fontId="2" numFmtId="0" xfId="0" applyAlignment="1" applyBorder="1" applyFont="1">
      <alignment horizontal="left"/>
    </xf>
    <xf borderId="9" fillId="0" fontId="2" numFmtId="0" xfId="0" applyAlignment="1" applyBorder="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Officeova tema">
  <a:themeElements>
    <a:clrScheme name="Pisarna">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cap="flat" cmpd="sng" w="9525" algn="ctr">
          <a:solidFill>
            <a:schemeClr val="phClr">
              <a:shade val="95000"/>
              <a:satMod val="105000"/>
            </a:schemeClr>
          </a:solidFill>
          <a:prstDash val="solid"/>
        </a:ln>
        <a:ln cap="flat" cmpd="sng" w="25400" algn="ctr">
          <a:solidFill>
            <a:schemeClr val="phClr"/>
          </a:solidFill>
          <a:prstDash val="solid"/>
        </a:ln>
        <a:ln cap="flat" cmpd="sng" w="38100" algn="ctr">
          <a:solidFill>
            <a:schemeClr val="phClr"/>
          </a:solidFill>
          <a:prstDash val="solid"/>
        </a:ln>
      </a:lnStyleLst>
      <a:effectStyleLst>
        <a:effectStyle>
          <a:effectLst>
            <a:outerShdw blurRad="40000" rotWithShape="0" dir="5400000" dist="20000">
              <a:srgbClr val="000000">
                <a:alpha val="38000"/>
              </a:srgbClr>
            </a:outerShdw>
          </a:effectLst>
        </a:effectStyle>
        <a:effectStyle>
          <a:effectLst>
            <a:outerShdw blurRad="40000" rotWithShape="0" dir="5400000" dist="23000">
              <a:srgbClr val="000000">
                <a:alpha val="35000"/>
              </a:srgbClr>
            </a:outerShdw>
          </a:effectLst>
        </a:effectStyle>
        <a:effectStyle>
          <a:effectLst>
            <a:outerShdw blurRad="40000" rotWithShape="0" dir="5400000" dist="2300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9.14"/>
    <col customWidth="1" min="2" max="2" width="38.43"/>
    <col customWidth="1" min="3" max="3" width="6.14"/>
    <col customWidth="1" min="4" max="4" width="11.0"/>
    <col customWidth="1" min="5" max="5" width="12.29"/>
    <col customWidth="1" min="6" max="6" width="14.43"/>
    <col customWidth="1" min="7" max="11" width="9.14"/>
  </cols>
  <sheetData>
    <row r="1">
      <c r="A1" s="1"/>
      <c r="B1" s="1"/>
      <c r="C1" s="1"/>
      <c r="D1" s="2"/>
      <c r="E1" s="3"/>
      <c r="F1" s="3"/>
      <c r="G1" s="1"/>
      <c r="H1" s="1"/>
      <c r="I1" s="1"/>
      <c r="J1" s="1"/>
      <c r="K1" s="1"/>
    </row>
    <row r="2">
      <c r="A2" s="4"/>
      <c r="B2" s="5" t="s">
        <v>0</v>
      </c>
      <c r="C2" s="6"/>
      <c r="D2" s="6"/>
      <c r="E2" s="7"/>
      <c r="F2" s="7"/>
      <c r="G2" s="8"/>
      <c r="H2" s="8"/>
      <c r="I2" s="8"/>
      <c r="J2" s="8"/>
      <c r="K2" s="8"/>
    </row>
    <row r="3">
      <c r="A3" s="9"/>
      <c r="B3" s="9"/>
      <c r="C3" s="9"/>
      <c r="D3" s="10"/>
      <c r="E3" s="11"/>
      <c r="F3" s="11"/>
      <c r="G3" s="1"/>
      <c r="H3" s="1"/>
      <c r="I3" s="1"/>
      <c r="J3" s="1"/>
      <c r="K3" s="1"/>
    </row>
    <row r="4">
      <c r="A4" s="12" t="s">
        <v>1</v>
      </c>
      <c r="B4" s="12" t="s">
        <v>2</v>
      </c>
      <c r="C4" s="13"/>
      <c r="D4" s="13"/>
      <c r="E4" s="14"/>
      <c r="F4" s="14"/>
      <c r="G4" s="1"/>
      <c r="H4" s="1"/>
      <c r="I4" s="1"/>
      <c r="J4" s="1"/>
      <c r="K4" s="1"/>
    </row>
    <row r="5">
      <c r="A5" s="12"/>
      <c r="B5" s="12"/>
      <c r="C5" s="13"/>
      <c r="D5" s="13"/>
      <c r="E5" s="14"/>
      <c r="F5" s="14"/>
      <c r="G5" s="1"/>
      <c r="H5" s="1"/>
      <c r="I5" s="1"/>
      <c r="J5" s="1"/>
      <c r="K5" s="1"/>
    </row>
    <row r="6">
      <c r="A6" s="12"/>
      <c r="B6" s="12" t="s">
        <v>3</v>
      </c>
      <c r="C6" s="13"/>
      <c r="D6" s="13"/>
      <c r="E6" s="14"/>
      <c r="F6" s="14"/>
      <c r="G6" s="1"/>
      <c r="H6" s="1"/>
      <c r="I6" s="1"/>
      <c r="J6" s="1"/>
      <c r="K6" s="1"/>
    </row>
    <row r="7">
      <c r="A7" s="12"/>
      <c r="B7" s="12"/>
      <c r="C7" s="13"/>
      <c r="D7" s="13"/>
      <c r="E7" s="14"/>
      <c r="F7" s="14"/>
      <c r="G7" s="1"/>
      <c r="H7" s="1"/>
      <c r="I7" s="1"/>
      <c r="J7" s="1"/>
      <c r="K7" s="1"/>
    </row>
    <row r="8">
      <c r="A8" s="15" t="s">
        <v>4</v>
      </c>
      <c r="B8" s="15" t="s">
        <v>5</v>
      </c>
      <c r="C8" s="16"/>
      <c r="D8" s="16"/>
      <c r="E8" s="17"/>
      <c r="F8" s="17" t="str">
        <f>F38</f>
        <v>  -   € </v>
      </c>
      <c r="G8" s="1"/>
      <c r="H8" s="1"/>
      <c r="I8" s="1"/>
      <c r="J8" s="1"/>
      <c r="K8" s="1"/>
    </row>
    <row r="9">
      <c r="A9" s="15" t="s">
        <v>6</v>
      </c>
      <c r="B9" s="15" t="s">
        <v>7</v>
      </c>
      <c r="C9" s="16"/>
      <c r="D9" s="16"/>
      <c r="E9" s="17"/>
      <c r="F9" s="17" t="str">
        <f>F58</f>
        <v>  -   € </v>
      </c>
      <c r="G9" s="1"/>
      <c r="H9" s="1"/>
      <c r="I9" s="1"/>
      <c r="J9" s="1"/>
      <c r="K9" s="1"/>
    </row>
    <row r="10">
      <c r="A10" s="15" t="s">
        <v>8</v>
      </c>
      <c r="B10" s="15" t="s">
        <v>9</v>
      </c>
      <c r="C10" s="16"/>
      <c r="D10" s="16"/>
      <c r="E10" s="17"/>
      <c r="F10" s="17" t="str">
        <f>F66</f>
        <v>  -   € </v>
      </c>
      <c r="G10" s="1"/>
      <c r="H10" s="1"/>
      <c r="I10" s="1"/>
      <c r="J10" s="1"/>
      <c r="K10" s="1"/>
    </row>
    <row r="11">
      <c r="A11" s="15" t="s">
        <v>10</v>
      </c>
      <c r="B11" s="18" t="s">
        <v>11</v>
      </c>
      <c r="C11" s="16"/>
      <c r="D11" s="16"/>
      <c r="E11" s="17"/>
      <c r="F11" s="17" t="str">
        <f>F70</f>
        <v>  -   € </v>
      </c>
      <c r="G11" s="1"/>
      <c r="H11" s="1"/>
      <c r="I11" s="1"/>
      <c r="J11" s="1"/>
      <c r="K11" s="1"/>
    </row>
    <row r="12">
      <c r="A12" s="15" t="s">
        <v>12</v>
      </c>
      <c r="B12" s="18" t="s">
        <v>13</v>
      </c>
      <c r="C12" s="16"/>
      <c r="D12" s="16"/>
      <c r="E12" s="17"/>
      <c r="F12" s="17" t="str">
        <f>F117</f>
        <v>  -   € </v>
      </c>
      <c r="G12" s="1"/>
      <c r="H12" s="1"/>
      <c r="I12" s="1"/>
      <c r="J12" s="1"/>
      <c r="K12" s="1"/>
    </row>
    <row r="13">
      <c r="A13" s="15" t="s">
        <v>14</v>
      </c>
      <c r="B13" s="18" t="s">
        <v>15</v>
      </c>
      <c r="C13" s="16"/>
      <c r="D13" s="16"/>
      <c r="E13" s="17"/>
      <c r="F13" s="17" t="str">
        <f>F150</f>
        <v>  -   € </v>
      </c>
      <c r="G13" s="19"/>
      <c r="H13" s="19"/>
      <c r="I13" s="19"/>
      <c r="J13" s="19"/>
      <c r="K13" s="19"/>
    </row>
    <row r="14">
      <c r="A14" s="15" t="s">
        <v>16</v>
      </c>
      <c r="B14" s="18" t="s">
        <v>17</v>
      </c>
      <c r="C14" s="16"/>
      <c r="D14" s="16"/>
      <c r="E14" s="17"/>
      <c r="F14" s="17" t="str">
        <f>F158</f>
        <v>  -   € </v>
      </c>
      <c r="G14" s="1"/>
      <c r="H14" s="1"/>
      <c r="I14" s="1"/>
      <c r="J14" s="1"/>
      <c r="K14" s="1"/>
    </row>
    <row r="15">
      <c r="A15" s="15"/>
      <c r="B15" s="18" t="s">
        <v>18</v>
      </c>
      <c r="C15" s="16"/>
      <c r="D15" s="16"/>
      <c r="E15" s="17"/>
      <c r="F15" s="17" t="str">
        <f>+'VODOVOD vrtički Muste'!F6</f>
        <v>  4,015.00 € </v>
      </c>
      <c r="G15" s="1"/>
      <c r="H15" s="1"/>
      <c r="I15" s="1"/>
      <c r="J15" s="1"/>
      <c r="K15" s="1"/>
    </row>
    <row r="16">
      <c r="A16" s="20"/>
      <c r="B16" s="21" t="s">
        <v>19</v>
      </c>
      <c r="C16" s="22"/>
      <c r="D16" s="22"/>
      <c r="E16" s="23"/>
      <c r="F16" s="24" t="str">
        <f>SUM(F8:F15)</f>
        <v>  4,015.00 € </v>
      </c>
      <c r="G16" s="25"/>
      <c r="H16" s="25"/>
      <c r="I16" s="25"/>
      <c r="J16" s="25"/>
      <c r="K16" s="25"/>
    </row>
    <row r="17">
      <c r="A17" s="12"/>
      <c r="B17" s="15"/>
      <c r="C17" s="13"/>
      <c r="D17" s="13"/>
      <c r="E17" s="14"/>
      <c r="F17" s="17"/>
      <c r="G17" s="1"/>
      <c r="H17" s="1"/>
      <c r="I17" s="1"/>
      <c r="J17" s="1"/>
      <c r="K17" s="1"/>
    </row>
    <row r="18">
      <c r="A18" s="12"/>
      <c r="B18" s="15" t="s">
        <v>20</v>
      </c>
      <c r="C18" s="13"/>
      <c r="D18" s="13"/>
      <c r="E18" s="26">
        <v>0.22</v>
      </c>
      <c r="F18" s="17" t="str">
        <f>+F16*0.22</f>
        <v>  883.30 € </v>
      </c>
      <c r="G18" s="1"/>
      <c r="H18" s="1"/>
      <c r="I18" s="1"/>
      <c r="J18" s="1"/>
      <c r="K18" s="1"/>
    </row>
    <row r="19">
      <c r="A19" s="27"/>
      <c r="B19" s="28"/>
      <c r="C19" s="29"/>
      <c r="D19" s="29"/>
      <c r="E19" s="30"/>
      <c r="F19" s="31"/>
      <c r="G19" s="1"/>
      <c r="H19" s="1"/>
      <c r="I19" s="1"/>
      <c r="J19" s="1"/>
      <c r="K19" s="1"/>
    </row>
    <row r="20">
      <c r="A20" s="12"/>
      <c r="B20" s="12" t="s">
        <v>21</v>
      </c>
      <c r="C20" s="13"/>
      <c r="D20" s="13"/>
      <c r="E20" s="14"/>
      <c r="F20" s="14" t="str">
        <f>+F16+F18</f>
        <v>  4,898.30 € </v>
      </c>
      <c r="G20" s="32"/>
      <c r="H20" s="32"/>
      <c r="I20" s="32"/>
      <c r="J20" s="32"/>
      <c r="K20" s="32"/>
    </row>
    <row r="21" ht="15.75" customHeight="1">
      <c r="A21" s="12"/>
      <c r="B21" s="15"/>
      <c r="C21" s="13"/>
      <c r="D21" s="13"/>
      <c r="E21" s="14"/>
      <c r="F21" s="17"/>
      <c r="G21" s="1"/>
      <c r="H21" s="1"/>
      <c r="I21" s="1"/>
      <c r="J21" s="1"/>
      <c r="K21" s="1"/>
    </row>
    <row r="22" ht="15.75" customHeight="1">
      <c r="A22" s="12"/>
      <c r="B22" s="15"/>
      <c r="C22" s="13"/>
      <c r="D22" s="13"/>
      <c r="E22" s="14"/>
      <c r="F22" s="17"/>
      <c r="G22" s="1"/>
      <c r="H22" s="1"/>
      <c r="I22" s="1"/>
      <c r="J22" s="1"/>
      <c r="K22" s="1"/>
    </row>
    <row r="23" ht="15.75" customHeight="1">
      <c r="A23" s="12"/>
      <c r="B23" s="15"/>
      <c r="C23" s="13"/>
      <c r="D23" s="13"/>
      <c r="E23" s="14"/>
      <c r="F23" s="17"/>
      <c r="G23" s="1"/>
      <c r="H23" s="1"/>
      <c r="I23" s="1"/>
      <c r="J23" s="1"/>
      <c r="K23" s="1"/>
    </row>
    <row r="24" ht="15.75" customHeight="1">
      <c r="A24" s="12"/>
      <c r="B24" s="15"/>
      <c r="C24" s="13"/>
      <c r="D24" s="13"/>
      <c r="E24" s="14"/>
      <c r="F24" s="17"/>
      <c r="G24" s="1"/>
      <c r="H24" s="1"/>
      <c r="I24" s="1"/>
      <c r="J24" s="1"/>
      <c r="K24" s="1"/>
    </row>
    <row r="25" ht="15.75" customHeight="1">
      <c r="A25" s="33" t="s">
        <v>22</v>
      </c>
      <c r="B25" s="34" t="s">
        <v>23</v>
      </c>
      <c r="C25" s="35" t="s">
        <v>24</v>
      </c>
      <c r="D25" s="35" t="s">
        <v>25</v>
      </c>
      <c r="E25" s="36" t="s">
        <v>26</v>
      </c>
      <c r="F25" s="37" t="s">
        <v>27</v>
      </c>
      <c r="G25" s="1"/>
      <c r="H25" s="1"/>
      <c r="I25" s="1"/>
      <c r="J25" s="1"/>
      <c r="K25" s="1"/>
    </row>
    <row r="26" ht="15.75" customHeight="1">
      <c r="A26" s="12"/>
      <c r="B26" s="12"/>
      <c r="C26" s="13"/>
      <c r="D26" s="13"/>
      <c r="E26" s="14"/>
      <c r="F26" s="14"/>
      <c r="G26" s="1"/>
      <c r="H26" s="1"/>
      <c r="I26" s="1"/>
      <c r="J26" s="1"/>
      <c r="K26" s="1"/>
    </row>
    <row r="27" ht="15.75" customHeight="1">
      <c r="A27" s="12" t="s">
        <v>4</v>
      </c>
      <c r="B27" s="12" t="s">
        <v>28</v>
      </c>
      <c r="C27" s="16"/>
      <c r="D27" s="16"/>
      <c r="E27" s="17"/>
      <c r="F27" s="17"/>
      <c r="G27" s="1"/>
      <c r="H27" s="1"/>
      <c r="I27" s="1"/>
      <c r="J27" s="1"/>
      <c r="K27" s="1"/>
    </row>
    <row r="28" ht="15.75" customHeight="1">
      <c r="A28" s="15" t="s">
        <v>29</v>
      </c>
      <c r="B28" s="4" t="s">
        <v>30</v>
      </c>
      <c r="C28" s="38" t="s">
        <v>31</v>
      </c>
      <c r="D28" s="39">
        <v>1.0</v>
      </c>
      <c r="E28" s="40"/>
      <c r="F28" s="40" t="str">
        <f t="shared" ref="F28:F30" si="1">D28*E28</f>
        <v>  -   € </v>
      </c>
      <c r="G28" s="1"/>
      <c r="H28" s="1"/>
      <c r="I28" s="1"/>
      <c r="J28" s="1"/>
      <c r="K28" s="1"/>
    </row>
    <row r="29" ht="15.75" customHeight="1">
      <c r="A29" s="15" t="s">
        <v>32</v>
      </c>
      <c r="B29" s="15" t="s">
        <v>33</v>
      </c>
      <c r="C29" s="38" t="s">
        <v>31</v>
      </c>
      <c r="D29" s="39">
        <v>1.0</v>
      </c>
      <c r="E29" s="40"/>
      <c r="F29" s="40" t="str">
        <f t="shared" si="1"/>
        <v>  -   € </v>
      </c>
      <c r="G29" s="1"/>
      <c r="H29" s="1"/>
      <c r="I29" s="1"/>
      <c r="J29" s="1"/>
      <c r="K29" s="1"/>
    </row>
    <row r="30" ht="15.75" customHeight="1">
      <c r="A30" s="15" t="s">
        <v>34</v>
      </c>
      <c r="B30" s="18" t="s">
        <v>35</v>
      </c>
      <c r="C30" s="38" t="s">
        <v>36</v>
      </c>
      <c r="D30" s="39">
        <v>825.0</v>
      </c>
      <c r="E30" s="40"/>
      <c r="F30" s="40" t="str">
        <f t="shared" si="1"/>
        <v>  -   € </v>
      </c>
      <c r="G30" s="1"/>
      <c r="H30" s="1"/>
      <c r="I30" s="1"/>
      <c r="J30" s="1"/>
      <c r="K30" s="1"/>
    </row>
    <row r="31" ht="15.75" customHeight="1">
      <c r="A31" s="15" t="s">
        <v>37</v>
      </c>
      <c r="B31" s="18" t="s">
        <v>38</v>
      </c>
      <c r="C31" s="38" t="s">
        <v>39</v>
      </c>
      <c r="D31" s="39">
        <v>450.0</v>
      </c>
      <c r="E31" s="40"/>
      <c r="F31" s="40" t="str">
        <f t="shared" ref="F31:F37" si="2">E31*D31</f>
        <v>  -   € </v>
      </c>
      <c r="G31" s="1"/>
      <c r="H31" s="1"/>
      <c r="I31" s="1"/>
      <c r="J31" s="1"/>
      <c r="K31" s="1"/>
    </row>
    <row r="32" ht="15.75" customHeight="1">
      <c r="A32" s="15" t="s">
        <v>40</v>
      </c>
      <c r="B32" s="18" t="s">
        <v>41</v>
      </c>
      <c r="C32" s="38" t="s">
        <v>42</v>
      </c>
      <c r="D32" s="39">
        <v>245.0</v>
      </c>
      <c r="E32" s="40"/>
      <c r="F32" s="40" t="str">
        <f t="shared" si="2"/>
        <v>  -   € </v>
      </c>
      <c r="G32" s="1"/>
      <c r="H32" s="1"/>
      <c r="I32" s="1"/>
      <c r="J32" s="1"/>
      <c r="K32" s="1"/>
    </row>
    <row r="33" ht="15.75" customHeight="1">
      <c r="A33" s="15" t="s">
        <v>43</v>
      </c>
      <c r="B33" s="18" t="s">
        <v>44</v>
      </c>
      <c r="C33" s="38" t="s">
        <v>39</v>
      </c>
      <c r="D33" s="39">
        <v>5385.0</v>
      </c>
      <c r="E33" s="40"/>
      <c r="F33" s="40" t="str">
        <f t="shared" si="2"/>
        <v>  -   € </v>
      </c>
      <c r="G33" s="1"/>
      <c r="H33" s="1"/>
      <c r="I33" s="1"/>
      <c r="J33" s="1"/>
      <c r="K33" s="1"/>
    </row>
    <row r="34" ht="15.75" customHeight="1">
      <c r="A34" s="15" t="s">
        <v>45</v>
      </c>
      <c r="B34" s="18" t="s">
        <v>46</v>
      </c>
      <c r="C34" s="38" t="s">
        <v>47</v>
      </c>
      <c r="D34" s="39">
        <v>23.0</v>
      </c>
      <c r="E34" s="40"/>
      <c r="F34" s="40" t="str">
        <f t="shared" si="2"/>
        <v>  -   € </v>
      </c>
      <c r="G34" s="1"/>
      <c r="H34" s="1"/>
      <c r="I34" s="1"/>
      <c r="J34" s="1"/>
      <c r="K34" s="1"/>
    </row>
    <row r="35" ht="15.75" customHeight="1">
      <c r="A35" s="15" t="s">
        <v>48</v>
      </c>
      <c r="B35" s="18" t="s">
        <v>49</v>
      </c>
      <c r="C35" s="38" t="s">
        <v>47</v>
      </c>
      <c r="D35" s="39">
        <v>12.0</v>
      </c>
      <c r="E35" s="40"/>
      <c r="F35" s="40" t="str">
        <f t="shared" si="2"/>
        <v>  -   € </v>
      </c>
      <c r="G35" s="1"/>
      <c r="H35" s="1"/>
      <c r="I35" s="1"/>
      <c r="J35" s="1"/>
      <c r="K35" s="1"/>
    </row>
    <row r="36" ht="15.75" customHeight="1">
      <c r="A36" s="15" t="s">
        <v>50</v>
      </c>
      <c r="B36" s="18" t="s">
        <v>51</v>
      </c>
      <c r="C36" s="38" t="s">
        <v>39</v>
      </c>
      <c r="D36" s="39">
        <v>1895.0</v>
      </c>
      <c r="E36" s="40"/>
      <c r="F36" s="40" t="str">
        <f t="shared" si="2"/>
        <v>  -   € </v>
      </c>
      <c r="G36" s="1"/>
      <c r="H36" s="1"/>
      <c r="I36" s="1"/>
      <c r="J36" s="1"/>
      <c r="K36" s="1"/>
    </row>
    <row r="37" ht="15.75" customHeight="1">
      <c r="A37" s="15" t="s">
        <v>52</v>
      </c>
      <c r="B37" s="18" t="s">
        <v>53</v>
      </c>
      <c r="C37" s="38" t="s">
        <v>47</v>
      </c>
      <c r="D37" s="39">
        <v>16.0</v>
      </c>
      <c r="E37" s="40"/>
      <c r="F37" s="40" t="str">
        <f t="shared" si="2"/>
        <v>  -   € </v>
      </c>
      <c r="G37" s="41"/>
      <c r="H37" s="41"/>
      <c r="I37" s="41"/>
      <c r="J37" s="41"/>
      <c r="K37" s="41"/>
    </row>
    <row r="38" ht="15.75" customHeight="1">
      <c r="A38" s="20" t="s">
        <v>4</v>
      </c>
      <c r="B38" s="20" t="s">
        <v>54</v>
      </c>
      <c r="C38" s="22"/>
      <c r="D38" s="22"/>
      <c r="E38" s="23"/>
      <c r="F38" s="23" t="str">
        <f>SUM(F30:F37)</f>
        <v>  -   € </v>
      </c>
      <c r="G38" s="25"/>
      <c r="H38" s="42"/>
      <c r="I38" s="25"/>
      <c r="J38" s="25"/>
      <c r="K38" s="25"/>
    </row>
    <row r="39" ht="15.75" customHeight="1">
      <c r="A39" s="12"/>
      <c r="B39" s="12"/>
      <c r="C39" s="16"/>
      <c r="D39" s="16"/>
      <c r="E39" s="17"/>
      <c r="F39" s="17"/>
      <c r="G39" s="1"/>
      <c r="H39" s="16"/>
      <c r="I39" s="1"/>
      <c r="J39" s="1"/>
      <c r="K39" s="1"/>
    </row>
    <row r="40" ht="15.75" customHeight="1">
      <c r="A40" s="12" t="s">
        <v>6</v>
      </c>
      <c r="B40" s="12" t="s">
        <v>7</v>
      </c>
      <c r="C40" s="16"/>
      <c r="D40" s="16"/>
      <c r="E40" s="17"/>
      <c r="F40" s="17"/>
      <c r="G40" s="1"/>
      <c r="H40" s="16"/>
      <c r="I40" s="1"/>
      <c r="J40" s="1"/>
      <c r="K40" s="1"/>
    </row>
    <row r="41" ht="15.75" customHeight="1">
      <c r="A41" s="12" t="s">
        <v>55</v>
      </c>
      <c r="B41" s="12" t="s">
        <v>56</v>
      </c>
      <c r="C41" s="16"/>
      <c r="D41" s="16"/>
      <c r="E41" s="17"/>
      <c r="F41" s="17"/>
      <c r="G41" s="1"/>
      <c r="H41" s="16"/>
      <c r="I41" s="1"/>
      <c r="J41" s="1"/>
      <c r="K41" s="1"/>
    </row>
    <row r="42" ht="15.75" customHeight="1">
      <c r="A42" s="15" t="s">
        <v>57</v>
      </c>
      <c r="B42" s="18" t="s">
        <v>58</v>
      </c>
      <c r="C42" s="38" t="s">
        <v>39</v>
      </c>
      <c r="D42" s="39">
        <v>2695.4</v>
      </c>
      <c r="E42" s="40"/>
      <c r="F42" s="43" t="str">
        <f t="shared" ref="F42:F46" si="3">D42*E42</f>
        <v>  -   € </v>
      </c>
      <c r="G42" s="1"/>
      <c r="H42" s="16"/>
      <c r="I42" s="1"/>
      <c r="J42" s="1"/>
      <c r="K42" s="1"/>
    </row>
    <row r="43" ht="15.75" customHeight="1">
      <c r="A43" s="15" t="s">
        <v>59</v>
      </c>
      <c r="B43" s="18" t="s">
        <v>60</v>
      </c>
      <c r="C43" s="38" t="s">
        <v>61</v>
      </c>
      <c r="D43" s="39">
        <v>390.0</v>
      </c>
      <c r="E43" s="40"/>
      <c r="F43" s="43" t="str">
        <f t="shared" si="3"/>
        <v>  -   € </v>
      </c>
      <c r="G43" s="1"/>
      <c r="H43" s="16"/>
      <c r="I43" s="1"/>
      <c r="J43" s="1"/>
      <c r="K43" s="1"/>
    </row>
    <row r="44" ht="15.75" customHeight="1">
      <c r="A44" s="15" t="s">
        <v>62</v>
      </c>
      <c r="B44" s="18" t="s">
        <v>63</v>
      </c>
      <c r="C44" s="38" t="s">
        <v>61</v>
      </c>
      <c r="D44" s="39">
        <v>1550.0</v>
      </c>
      <c r="E44" s="40"/>
      <c r="F44" s="43" t="str">
        <f t="shared" si="3"/>
        <v>  -   € </v>
      </c>
      <c r="G44" s="1"/>
      <c r="H44" s="16"/>
      <c r="I44" s="1"/>
      <c r="J44" s="1"/>
      <c r="K44" s="1"/>
    </row>
    <row r="45" ht="15.75" customHeight="1">
      <c r="A45" s="15" t="s">
        <v>64</v>
      </c>
      <c r="B45" s="18" t="s">
        <v>65</v>
      </c>
      <c r="C45" s="38" t="s">
        <v>61</v>
      </c>
      <c r="D45" s="39">
        <v>398.0</v>
      </c>
      <c r="E45" s="40"/>
      <c r="F45" s="43" t="str">
        <f t="shared" si="3"/>
        <v>  -   € </v>
      </c>
      <c r="G45" s="1"/>
      <c r="H45" s="16"/>
      <c r="I45" s="1"/>
      <c r="J45" s="1"/>
      <c r="K45" s="1"/>
    </row>
    <row r="46" ht="15.75" customHeight="1">
      <c r="A46" s="15" t="s">
        <v>66</v>
      </c>
      <c r="B46" s="18" t="s">
        <v>67</v>
      </c>
      <c r="C46" s="38" t="s">
        <v>39</v>
      </c>
      <c r="D46" s="39">
        <v>5390.0</v>
      </c>
      <c r="E46" s="40"/>
      <c r="F46" s="43" t="str">
        <f t="shared" si="3"/>
        <v>  -   € </v>
      </c>
      <c r="G46" s="1"/>
      <c r="H46" s="16"/>
      <c r="I46" s="1"/>
      <c r="J46" s="1"/>
      <c r="K46" s="1"/>
    </row>
    <row r="47" ht="15.75" customHeight="1">
      <c r="A47" s="12" t="s">
        <v>68</v>
      </c>
      <c r="B47" s="12" t="s">
        <v>69</v>
      </c>
      <c r="C47" s="38"/>
      <c r="D47" s="39"/>
      <c r="E47" s="40"/>
      <c r="F47" s="43"/>
      <c r="G47" s="1"/>
      <c r="H47" s="16"/>
      <c r="I47" s="1"/>
      <c r="J47" s="1"/>
      <c r="K47" s="1"/>
    </row>
    <row r="48" ht="15.75" customHeight="1">
      <c r="A48" s="15" t="s">
        <v>70</v>
      </c>
      <c r="B48" s="44" t="s">
        <v>71</v>
      </c>
      <c r="C48" s="38" t="s">
        <v>61</v>
      </c>
      <c r="D48" s="39">
        <v>3275.0</v>
      </c>
      <c r="E48" s="40"/>
      <c r="F48" s="43" t="str">
        <f>D48*E48</f>
        <v>  -   € </v>
      </c>
      <c r="G48" s="1"/>
      <c r="H48" s="1"/>
      <c r="I48" s="1"/>
      <c r="J48" s="1"/>
      <c r="K48" s="1"/>
    </row>
    <row r="49" ht="15.75" customHeight="1">
      <c r="A49" s="12" t="s">
        <v>72</v>
      </c>
      <c r="B49" s="12" t="s">
        <v>73</v>
      </c>
      <c r="C49" s="38"/>
      <c r="D49" s="39"/>
      <c r="E49" s="40"/>
      <c r="F49" s="43"/>
      <c r="G49" s="1"/>
      <c r="H49" s="16"/>
      <c r="I49" s="1"/>
      <c r="J49" s="1"/>
      <c r="K49" s="1"/>
    </row>
    <row r="50" ht="15.75" customHeight="1">
      <c r="A50" s="15" t="s">
        <v>74</v>
      </c>
      <c r="B50" s="18" t="s">
        <v>75</v>
      </c>
      <c r="C50" s="38" t="s">
        <v>39</v>
      </c>
      <c r="D50" s="39">
        <v>1400.0</v>
      </c>
      <c r="E50" s="40"/>
      <c r="F50" s="43" t="str">
        <f>D50*E50</f>
        <v>  -   € </v>
      </c>
      <c r="G50" s="1"/>
      <c r="H50" s="16"/>
      <c r="I50" s="1"/>
      <c r="J50" s="1"/>
      <c r="K50" s="1"/>
    </row>
    <row r="51" ht="15.75" customHeight="1">
      <c r="A51" s="12"/>
      <c r="B51" s="12"/>
      <c r="C51" s="38"/>
      <c r="D51" s="39"/>
      <c r="E51" s="40"/>
      <c r="F51" s="43"/>
      <c r="G51" s="1"/>
      <c r="H51" s="16"/>
      <c r="I51" s="1"/>
      <c r="J51" s="1"/>
      <c r="K51" s="1"/>
    </row>
    <row r="52" ht="15.75" customHeight="1">
      <c r="A52" s="12" t="s">
        <v>76</v>
      </c>
      <c r="B52" s="12" t="s">
        <v>77</v>
      </c>
      <c r="C52" s="38"/>
      <c r="D52" s="39"/>
      <c r="E52" s="40"/>
      <c r="F52" s="43"/>
      <c r="G52" s="1"/>
      <c r="H52" s="16"/>
      <c r="I52" s="1"/>
      <c r="J52" s="1"/>
      <c r="K52" s="1"/>
    </row>
    <row r="53" ht="15.75" customHeight="1">
      <c r="A53" s="15" t="s">
        <v>78</v>
      </c>
      <c r="B53" s="18" t="s">
        <v>79</v>
      </c>
      <c r="C53" s="38" t="s">
        <v>61</v>
      </c>
      <c r="D53" s="39">
        <v>350.0</v>
      </c>
      <c r="E53" s="40"/>
      <c r="F53" s="40" t="str">
        <f t="shared" ref="F53:F57" si="4">D53*E53</f>
        <v>  -   € </v>
      </c>
      <c r="G53" s="1"/>
      <c r="H53" s="16"/>
      <c r="I53" s="1"/>
      <c r="J53" s="1"/>
      <c r="K53" s="1"/>
    </row>
    <row r="54" ht="15.75" customHeight="1">
      <c r="A54" s="15" t="s">
        <v>80</v>
      </c>
      <c r="B54" s="18" t="s">
        <v>81</v>
      </c>
      <c r="C54" s="38" t="s">
        <v>61</v>
      </c>
      <c r="D54" s="39">
        <v>97.2</v>
      </c>
      <c r="E54" s="40"/>
      <c r="F54" s="40" t="str">
        <f t="shared" si="4"/>
        <v>  -   € </v>
      </c>
      <c r="G54" s="1"/>
      <c r="H54" s="16"/>
      <c r="I54" s="1"/>
      <c r="J54" s="1"/>
      <c r="K54" s="1"/>
    </row>
    <row r="55" ht="15.75" customHeight="1">
      <c r="A55" s="15" t="s">
        <v>82</v>
      </c>
      <c r="B55" s="18" t="s">
        <v>83</v>
      </c>
      <c r="C55" s="38" t="s">
        <v>39</v>
      </c>
      <c r="D55" s="39">
        <v>972.0</v>
      </c>
      <c r="E55" s="40"/>
      <c r="F55" s="40" t="str">
        <f t="shared" si="4"/>
        <v>  -   € </v>
      </c>
      <c r="G55" s="1"/>
      <c r="H55" s="16"/>
      <c r="I55" s="1"/>
      <c r="J55" s="1"/>
      <c r="K55" s="1"/>
    </row>
    <row r="56" ht="15.75" customHeight="1">
      <c r="A56" s="15" t="s">
        <v>84</v>
      </c>
      <c r="B56" s="18" t="s">
        <v>85</v>
      </c>
      <c r="C56" s="38" t="s">
        <v>39</v>
      </c>
      <c r="D56" s="39">
        <v>972.0</v>
      </c>
      <c r="E56" s="40"/>
      <c r="F56" s="40" t="str">
        <f t="shared" si="4"/>
        <v>  -   € </v>
      </c>
      <c r="G56" s="1"/>
      <c r="H56" s="16"/>
      <c r="I56" s="1"/>
      <c r="J56" s="1"/>
      <c r="K56" s="1"/>
    </row>
    <row r="57" ht="15.75" customHeight="1">
      <c r="A57" s="15" t="s">
        <v>86</v>
      </c>
      <c r="B57" s="18" t="s">
        <v>87</v>
      </c>
      <c r="C57" s="38" t="s">
        <v>61</v>
      </c>
      <c r="D57" s="39">
        <v>1573.5</v>
      </c>
      <c r="E57" s="40"/>
      <c r="F57" s="40" t="str">
        <f t="shared" si="4"/>
        <v>  -   € </v>
      </c>
      <c r="G57" s="1"/>
      <c r="H57" s="16"/>
      <c r="I57" s="1"/>
      <c r="J57" s="1"/>
      <c r="K57" s="1"/>
    </row>
    <row r="58" ht="15.75" customHeight="1">
      <c r="A58" s="20" t="s">
        <v>6</v>
      </c>
      <c r="B58" s="20" t="s">
        <v>88</v>
      </c>
      <c r="C58" s="22"/>
      <c r="D58" s="45"/>
      <c r="E58" s="23"/>
      <c r="F58" s="23" t="str">
        <f>SUM(F42:F57)</f>
        <v>  -   € </v>
      </c>
      <c r="G58" s="1"/>
      <c r="H58" s="16"/>
      <c r="I58" s="1"/>
      <c r="J58" s="1"/>
      <c r="K58" s="1"/>
    </row>
    <row r="59" ht="15.75" customHeight="1">
      <c r="A59" s="12"/>
      <c r="B59" s="12"/>
      <c r="C59" s="16"/>
      <c r="D59" s="46"/>
      <c r="E59" s="17"/>
      <c r="F59" s="17"/>
      <c r="G59" s="1"/>
      <c r="H59" s="16"/>
      <c r="I59" s="1"/>
      <c r="J59" s="1"/>
      <c r="K59" s="1"/>
    </row>
    <row r="60" ht="15.75" customHeight="1">
      <c r="A60" s="12" t="s">
        <v>8</v>
      </c>
      <c r="B60" s="12" t="s">
        <v>89</v>
      </c>
      <c r="C60" s="16"/>
      <c r="D60" s="46"/>
      <c r="E60" s="17"/>
      <c r="F60" s="17"/>
      <c r="G60" s="1"/>
      <c r="H60" s="16"/>
      <c r="I60" s="1"/>
      <c r="J60" s="1"/>
      <c r="K60" s="1"/>
    </row>
    <row r="61" ht="15.75" customHeight="1">
      <c r="A61" s="12" t="s">
        <v>90</v>
      </c>
      <c r="B61" s="47" t="s">
        <v>91</v>
      </c>
      <c r="C61" s="16"/>
      <c r="D61" s="46"/>
      <c r="E61" s="17"/>
      <c r="F61" s="17"/>
      <c r="G61" s="1"/>
      <c r="H61" s="16"/>
      <c r="I61" s="1"/>
      <c r="J61" s="1"/>
      <c r="K61" s="1"/>
    </row>
    <row r="62" ht="15.75" customHeight="1">
      <c r="A62" s="15" t="s">
        <v>92</v>
      </c>
      <c r="B62" s="18" t="s">
        <v>93</v>
      </c>
      <c r="C62" s="38" t="s">
        <v>61</v>
      </c>
      <c r="D62" s="39">
        <v>560.0</v>
      </c>
      <c r="E62" s="40"/>
      <c r="F62" s="40" t="str">
        <f>D62*E62</f>
        <v>  -   € </v>
      </c>
      <c r="G62" s="41"/>
      <c r="H62" s="41"/>
      <c r="I62" s="41"/>
      <c r="J62" s="41"/>
      <c r="K62" s="41"/>
    </row>
    <row r="63" ht="15.75" customHeight="1">
      <c r="A63" s="15" t="s">
        <v>94</v>
      </c>
      <c r="B63" s="18" t="s">
        <v>95</v>
      </c>
      <c r="C63" s="38" t="s">
        <v>61</v>
      </c>
      <c r="D63" s="39">
        <v>180.0</v>
      </c>
      <c r="E63" s="40"/>
      <c r="F63" s="40" t="str">
        <f t="shared" ref="F63:F65" si="5">E63*D63</f>
        <v>  -   € </v>
      </c>
      <c r="G63" s="41"/>
      <c r="H63" s="41"/>
      <c r="I63" s="41"/>
      <c r="J63" s="41"/>
      <c r="K63" s="41"/>
    </row>
    <row r="64" ht="15.75" customHeight="1">
      <c r="A64" s="15" t="s">
        <v>96</v>
      </c>
      <c r="B64" s="18" t="s">
        <v>97</v>
      </c>
      <c r="C64" s="38" t="s">
        <v>61</v>
      </c>
      <c r="D64" s="39">
        <v>34.0</v>
      </c>
      <c r="E64" s="40"/>
      <c r="F64" s="40" t="str">
        <f t="shared" si="5"/>
        <v>  -   € </v>
      </c>
      <c r="G64" s="41"/>
      <c r="H64" s="41"/>
      <c r="I64" s="41"/>
      <c r="J64" s="41"/>
      <c r="K64" s="41"/>
    </row>
    <row r="65" ht="15.75" customHeight="1">
      <c r="A65" s="15" t="s">
        <v>98</v>
      </c>
      <c r="B65" s="18" t="s">
        <v>99</v>
      </c>
      <c r="C65" s="38" t="s">
        <v>39</v>
      </c>
      <c r="D65" s="39">
        <v>1672.0</v>
      </c>
      <c r="E65" s="40"/>
      <c r="F65" s="40" t="str">
        <f t="shared" si="5"/>
        <v>  -   € </v>
      </c>
      <c r="G65" s="25"/>
      <c r="H65" s="42"/>
      <c r="I65" s="25"/>
      <c r="J65" s="25"/>
      <c r="K65" s="25"/>
    </row>
    <row r="66" ht="15.75" customHeight="1">
      <c r="A66" s="20" t="s">
        <v>8</v>
      </c>
      <c r="B66" s="20" t="s">
        <v>100</v>
      </c>
      <c r="C66" s="22"/>
      <c r="D66" s="45"/>
      <c r="E66" s="23"/>
      <c r="F66" s="23" t="str">
        <f>SUM(F62:F65)</f>
        <v>  -   € </v>
      </c>
      <c r="G66" s="1"/>
      <c r="H66" s="16"/>
      <c r="I66" s="1"/>
      <c r="J66" s="1"/>
      <c r="K66" s="1"/>
    </row>
    <row r="67" ht="15.75" customHeight="1">
      <c r="A67" s="12"/>
      <c r="B67" s="12"/>
      <c r="C67" s="13"/>
      <c r="D67" s="48"/>
      <c r="E67" s="14"/>
      <c r="F67" s="14"/>
      <c r="G67" s="1"/>
      <c r="H67" s="16"/>
      <c r="I67" s="1"/>
      <c r="J67" s="1"/>
      <c r="K67" s="1"/>
    </row>
    <row r="68" ht="15.75" customHeight="1">
      <c r="A68" s="12" t="s">
        <v>10</v>
      </c>
      <c r="B68" s="47" t="s">
        <v>101</v>
      </c>
      <c r="C68" s="16"/>
      <c r="D68" s="46"/>
      <c r="E68" s="17"/>
      <c r="F68" s="17"/>
      <c r="G68" s="1"/>
      <c r="H68" s="16"/>
      <c r="I68" s="1"/>
      <c r="J68" s="1"/>
      <c r="K68" s="1"/>
    </row>
    <row r="69" ht="15.75" customHeight="1">
      <c r="A69" s="15" t="s">
        <v>102</v>
      </c>
      <c r="B69" s="18" t="s">
        <v>103</v>
      </c>
      <c r="C69" s="38" t="s">
        <v>42</v>
      </c>
      <c r="D69" s="39">
        <v>1563.0</v>
      </c>
      <c r="E69" s="40"/>
      <c r="F69" s="40" t="str">
        <f>D69*E69</f>
        <v>  -   € </v>
      </c>
      <c r="G69" s="1"/>
      <c r="H69" s="16"/>
      <c r="I69" s="1"/>
      <c r="J69" s="1"/>
      <c r="K69" s="1"/>
    </row>
    <row r="70" ht="15.75" customHeight="1">
      <c r="A70" s="20" t="s">
        <v>10</v>
      </c>
      <c r="B70" s="49" t="s">
        <v>104</v>
      </c>
      <c r="C70" s="42"/>
      <c r="D70" s="42"/>
      <c r="E70" s="24"/>
      <c r="F70" s="23" t="str">
        <f>SUM(F69)</f>
        <v>  -   € </v>
      </c>
      <c r="G70" s="1"/>
      <c r="H70" s="16"/>
      <c r="I70" s="1"/>
      <c r="J70" s="1"/>
      <c r="K70" s="1"/>
    </row>
    <row r="71" ht="15.75" customHeight="1">
      <c r="A71" s="12"/>
      <c r="B71" s="47"/>
      <c r="C71" s="16"/>
      <c r="D71" s="16"/>
      <c r="E71" s="17"/>
      <c r="F71" s="14"/>
      <c r="G71" s="1"/>
      <c r="H71" s="16"/>
      <c r="I71" s="1"/>
      <c r="J71" s="1"/>
      <c r="K71" s="1"/>
    </row>
    <row r="72" ht="15.75" customHeight="1">
      <c r="A72" s="50" t="s">
        <v>105</v>
      </c>
      <c r="B72" s="51" t="s">
        <v>106</v>
      </c>
      <c r="C72" s="52"/>
      <c r="D72" s="53"/>
      <c r="E72" s="54"/>
      <c r="F72" s="54"/>
      <c r="G72" s="1"/>
      <c r="H72" s="1"/>
      <c r="I72" s="1"/>
      <c r="J72" s="1"/>
      <c r="K72" s="1"/>
    </row>
    <row r="73" ht="15.75" customHeight="1">
      <c r="A73" s="15" t="s">
        <v>107</v>
      </c>
      <c r="B73" s="44" t="s">
        <v>108</v>
      </c>
      <c r="C73" s="38"/>
      <c r="D73" s="39"/>
      <c r="E73" s="40"/>
      <c r="F73" s="40"/>
      <c r="G73" s="1"/>
      <c r="H73" s="1"/>
      <c r="I73" s="1"/>
      <c r="J73" s="1"/>
      <c r="K73" s="1"/>
    </row>
    <row r="74" ht="15.75" customHeight="1">
      <c r="A74" s="15"/>
      <c r="B74" s="18" t="s">
        <v>109</v>
      </c>
      <c r="C74" s="38"/>
      <c r="D74" s="39"/>
      <c r="E74" s="40"/>
      <c r="F74" s="40"/>
      <c r="G74" s="1"/>
      <c r="H74" s="1"/>
      <c r="I74" s="1"/>
      <c r="J74" s="1"/>
      <c r="K74" s="1"/>
    </row>
    <row r="75" ht="15.75" customHeight="1">
      <c r="A75" s="15"/>
      <c r="B75" s="18" t="s">
        <v>110</v>
      </c>
      <c r="C75" s="38" t="s">
        <v>47</v>
      </c>
      <c r="D75" s="39">
        <v>4.0</v>
      </c>
      <c r="E75" s="40"/>
      <c r="F75" s="40" t="str">
        <f>D75*E75</f>
        <v>  -   € </v>
      </c>
      <c r="G75" s="1"/>
      <c r="H75" s="1"/>
      <c r="I75" s="1"/>
      <c r="J75" s="1"/>
      <c r="K75" s="1"/>
    </row>
    <row r="76" ht="15.75" customHeight="1">
      <c r="A76" s="15" t="s">
        <v>111</v>
      </c>
      <c r="B76" s="18" t="s">
        <v>112</v>
      </c>
      <c r="C76" s="38"/>
      <c r="D76" s="39"/>
      <c r="E76" s="40"/>
      <c r="F76" s="40"/>
      <c r="G76" s="1"/>
      <c r="H76" s="1"/>
      <c r="I76" s="1"/>
      <c r="J76" s="1"/>
      <c r="K76" s="1"/>
    </row>
    <row r="77" ht="15.75" customHeight="1">
      <c r="A77" s="1"/>
      <c r="B77" s="18" t="s">
        <v>113</v>
      </c>
      <c r="C77" s="38" t="s">
        <v>39</v>
      </c>
      <c r="D77" s="39">
        <v>60.0</v>
      </c>
      <c r="E77" s="40"/>
      <c r="F77" s="40" t="str">
        <f>D77*E77</f>
        <v>  -   € </v>
      </c>
      <c r="G77" s="1"/>
      <c r="H77" s="1"/>
      <c r="I77" s="1"/>
      <c r="J77" s="1"/>
      <c r="K77" s="1"/>
    </row>
    <row r="78" ht="15.75" customHeight="1">
      <c r="A78" s="15" t="s">
        <v>114</v>
      </c>
      <c r="B78" s="44" t="s">
        <v>115</v>
      </c>
      <c r="C78" s="55"/>
      <c r="D78" s="56"/>
      <c r="E78" s="57"/>
      <c r="F78" s="57"/>
      <c r="G78" s="1"/>
      <c r="H78" s="1"/>
      <c r="I78" s="1"/>
      <c r="J78" s="1"/>
      <c r="K78" s="1"/>
    </row>
    <row r="79" ht="15.75" customHeight="1">
      <c r="A79" s="15"/>
      <c r="B79" s="44" t="s">
        <v>116</v>
      </c>
      <c r="C79" s="55" t="s">
        <v>42</v>
      </c>
      <c r="D79" s="56">
        <v>14.8</v>
      </c>
      <c r="E79" s="57"/>
      <c r="F79" s="57" t="str">
        <f>E79*D79</f>
        <v>  -   € </v>
      </c>
      <c r="G79" s="1"/>
      <c r="H79" s="1"/>
      <c r="I79" s="1"/>
      <c r="J79" s="1"/>
      <c r="K79" s="1"/>
    </row>
    <row r="80" ht="15.75" customHeight="1">
      <c r="A80" s="15" t="s">
        <v>117</v>
      </c>
      <c r="B80" s="18" t="s">
        <v>118</v>
      </c>
      <c r="C80" s="38" t="s">
        <v>47</v>
      </c>
      <c r="D80" s="39">
        <v>20.0</v>
      </c>
      <c r="E80" s="40"/>
      <c r="F80" s="40" t="str">
        <f>D80*E80</f>
        <v>  -   € </v>
      </c>
      <c r="G80" s="1"/>
      <c r="H80" s="1"/>
      <c r="I80" s="1"/>
      <c r="J80" s="1"/>
      <c r="K80" s="1"/>
    </row>
    <row r="81" ht="15.75" customHeight="1">
      <c r="A81" s="15" t="s">
        <v>119</v>
      </c>
      <c r="B81" s="18" t="s">
        <v>120</v>
      </c>
      <c r="C81" s="38" t="s">
        <v>121</v>
      </c>
      <c r="D81" s="39">
        <v>688.0</v>
      </c>
      <c r="E81" s="40"/>
      <c r="F81" s="40" t="str">
        <f t="shared" ref="F81:F83" si="6">E81*D81</f>
        <v>  -   € </v>
      </c>
      <c r="G81" s="1"/>
      <c r="H81" s="1"/>
      <c r="I81" s="1"/>
      <c r="J81" s="1"/>
      <c r="K81" s="1"/>
    </row>
    <row r="82" ht="15.75" customHeight="1">
      <c r="A82" s="15" t="s">
        <v>122</v>
      </c>
      <c r="B82" s="18" t="s">
        <v>123</v>
      </c>
      <c r="C82" s="38" t="s">
        <v>47</v>
      </c>
      <c r="D82" s="39">
        <v>1.0</v>
      </c>
      <c r="E82" s="40"/>
      <c r="F82" s="40" t="str">
        <f t="shared" si="6"/>
        <v>  -   € </v>
      </c>
      <c r="G82" s="1"/>
      <c r="H82" s="1"/>
      <c r="I82" s="1"/>
      <c r="J82" s="1"/>
      <c r="K82" s="1"/>
    </row>
    <row r="83" ht="15.75" customHeight="1">
      <c r="A83" s="15" t="s">
        <v>124</v>
      </c>
      <c r="B83" s="18" t="s">
        <v>125</v>
      </c>
      <c r="C83" s="38" t="s">
        <v>47</v>
      </c>
      <c r="D83" s="39">
        <v>3.0</v>
      </c>
      <c r="E83" s="40"/>
      <c r="F83" s="40" t="str">
        <f t="shared" si="6"/>
        <v>  -   € </v>
      </c>
      <c r="G83" s="1"/>
      <c r="H83" s="1"/>
      <c r="I83" s="1"/>
      <c r="J83" s="1"/>
      <c r="K83" s="1"/>
    </row>
    <row r="84" ht="15.75" customHeight="1">
      <c r="A84" s="15" t="s">
        <v>126</v>
      </c>
      <c r="B84" s="58" t="s">
        <v>127</v>
      </c>
      <c r="C84" s="59" t="s">
        <v>128</v>
      </c>
      <c r="D84" s="56">
        <v>5.0</v>
      </c>
      <c r="E84" s="57"/>
      <c r="F84" s="57" t="str">
        <f>D84*E84</f>
        <v>  -   € </v>
      </c>
      <c r="G84" s="1"/>
      <c r="H84" s="1"/>
      <c r="I84" s="1"/>
      <c r="J84" s="1"/>
      <c r="K84" s="1"/>
    </row>
    <row r="85" ht="15.75" customHeight="1">
      <c r="A85" s="15" t="s">
        <v>129</v>
      </c>
      <c r="B85" s="60" t="s">
        <v>130</v>
      </c>
      <c r="C85" s="61"/>
      <c r="D85" s="56"/>
      <c r="E85" s="57"/>
      <c r="F85" s="57"/>
      <c r="G85" s="1"/>
      <c r="H85" s="1"/>
      <c r="I85" s="1"/>
      <c r="J85" s="1"/>
      <c r="K85" s="1"/>
    </row>
    <row r="86" ht="15.75" customHeight="1">
      <c r="A86" s="61"/>
      <c r="B86" s="62" t="s">
        <v>131</v>
      </c>
      <c r="C86" s="61" t="s">
        <v>47</v>
      </c>
      <c r="D86" s="56">
        <v>24.0</v>
      </c>
      <c r="E86" s="57"/>
      <c r="F86" s="57" t="str">
        <f>E86*D86</f>
        <v>  -   € </v>
      </c>
      <c r="G86" s="61"/>
      <c r="H86" s="61"/>
      <c r="I86" s="61"/>
      <c r="J86" s="61"/>
      <c r="K86" s="61"/>
    </row>
    <row r="87" ht="15.75" customHeight="1">
      <c r="A87" s="15" t="s">
        <v>132</v>
      </c>
      <c r="B87" s="60" t="s">
        <v>133</v>
      </c>
      <c r="C87" s="61"/>
      <c r="D87" s="56"/>
      <c r="E87" s="57"/>
      <c r="F87" s="57"/>
      <c r="G87" s="1"/>
      <c r="H87" s="1"/>
      <c r="I87" s="1"/>
      <c r="J87" s="1"/>
      <c r="K87" s="1"/>
    </row>
    <row r="88" ht="15.75" customHeight="1">
      <c r="A88" s="1"/>
      <c r="B88" s="62" t="s">
        <v>134</v>
      </c>
      <c r="C88" s="61" t="s">
        <v>47</v>
      </c>
      <c r="D88" s="63">
        <v>12.0</v>
      </c>
      <c r="E88" s="57"/>
      <c r="F88" s="57" t="str">
        <f t="shared" ref="F88:F89" si="7">E88*D88</f>
        <v>  -   € </v>
      </c>
      <c r="G88" s="1"/>
      <c r="H88" s="1"/>
      <c r="I88" s="1"/>
      <c r="J88" s="1"/>
      <c r="K88" s="1"/>
    </row>
    <row r="89" ht="15.75" customHeight="1">
      <c r="A89" s="15" t="s">
        <v>135</v>
      </c>
      <c r="B89" s="62" t="s">
        <v>136</v>
      </c>
      <c r="C89" s="55" t="s">
        <v>47</v>
      </c>
      <c r="D89" s="56">
        <v>8.0</v>
      </c>
      <c r="E89" s="57"/>
      <c r="F89" s="57" t="str">
        <f t="shared" si="7"/>
        <v>  -   € </v>
      </c>
      <c r="G89" s="1"/>
      <c r="H89" s="1"/>
      <c r="I89" s="1"/>
      <c r="J89" s="1"/>
      <c r="K89" s="1"/>
    </row>
    <row r="90" ht="15.75" customHeight="1">
      <c r="A90" s="15" t="s">
        <v>137</v>
      </c>
      <c r="B90" s="1" t="s">
        <v>138</v>
      </c>
      <c r="C90" s="61"/>
      <c r="D90" s="56"/>
      <c r="E90" s="57"/>
      <c r="F90" s="57"/>
      <c r="G90" s="1"/>
      <c r="H90" s="1"/>
      <c r="I90" s="1"/>
      <c r="J90" s="1"/>
      <c r="K90" s="1"/>
    </row>
    <row r="91" ht="15.75" customHeight="1">
      <c r="A91" s="15"/>
      <c r="B91" s="44" t="s">
        <v>139</v>
      </c>
      <c r="C91" s="61" t="s">
        <v>47</v>
      </c>
      <c r="D91" s="56">
        <v>10.0</v>
      </c>
      <c r="E91" s="57"/>
      <c r="F91" s="57" t="str">
        <f>E91*D91</f>
        <v>  -   € </v>
      </c>
      <c r="G91" s="1"/>
      <c r="H91" s="1"/>
      <c r="I91" s="1"/>
      <c r="J91" s="1"/>
      <c r="K91" s="1"/>
    </row>
    <row r="92" ht="15.75" customHeight="1">
      <c r="A92" s="15" t="s">
        <v>140</v>
      </c>
      <c r="B92" s="60" t="s">
        <v>141</v>
      </c>
      <c r="C92" s="61"/>
      <c r="D92" s="56"/>
      <c r="E92" s="57"/>
      <c r="F92" s="57"/>
      <c r="G92" s="1"/>
      <c r="H92" s="1"/>
      <c r="I92" s="1"/>
      <c r="J92" s="1"/>
      <c r="K92" s="1"/>
    </row>
    <row r="93" ht="15.75" customHeight="1">
      <c r="A93" s="15"/>
      <c r="B93" s="44" t="s">
        <v>142</v>
      </c>
      <c r="C93" s="61" t="s">
        <v>47</v>
      </c>
      <c r="D93" s="56">
        <v>27.0</v>
      </c>
      <c r="E93" s="57"/>
      <c r="F93" s="57" t="str">
        <f>E93*D93</f>
        <v>  -   € </v>
      </c>
      <c r="G93" s="1"/>
      <c r="H93" s="1"/>
      <c r="I93" s="1"/>
      <c r="J93" s="1"/>
      <c r="K93" s="1"/>
    </row>
    <row r="94" ht="15.75" customHeight="1">
      <c r="A94" s="15" t="s">
        <v>143</v>
      </c>
      <c r="B94" s="60" t="s">
        <v>144</v>
      </c>
      <c r="C94" s="61"/>
      <c r="D94" s="56"/>
      <c r="E94" s="57"/>
      <c r="F94" s="57"/>
      <c r="G94" s="1"/>
      <c r="H94" s="1"/>
      <c r="I94" s="1"/>
      <c r="J94" s="1"/>
      <c r="K94" s="1"/>
    </row>
    <row r="95" ht="15.75" customHeight="1">
      <c r="A95" s="15"/>
      <c r="B95" s="44" t="s">
        <v>145</v>
      </c>
      <c r="C95" s="61" t="s">
        <v>47</v>
      </c>
      <c r="D95" s="56">
        <v>10.0</v>
      </c>
      <c r="E95" s="57"/>
      <c r="F95" s="57" t="str">
        <f>E95*D95</f>
        <v>  -   € </v>
      </c>
      <c r="G95" s="1"/>
      <c r="H95" s="1"/>
      <c r="I95" s="1"/>
      <c r="J95" s="1"/>
      <c r="K95" s="1"/>
    </row>
    <row r="96" ht="15.75" customHeight="1">
      <c r="A96" s="15" t="s">
        <v>146</v>
      </c>
      <c r="B96" s="60" t="s">
        <v>147</v>
      </c>
      <c r="C96" s="61"/>
      <c r="D96" s="56"/>
      <c r="E96" s="57"/>
      <c r="F96" s="57"/>
      <c r="G96" s="1"/>
      <c r="H96" s="1"/>
      <c r="I96" s="1"/>
      <c r="J96" s="1"/>
      <c r="K96" s="1"/>
    </row>
    <row r="97" ht="15.75" customHeight="1">
      <c r="A97" s="15"/>
      <c r="B97" s="62" t="s">
        <v>148</v>
      </c>
      <c r="C97" s="61" t="s">
        <v>47</v>
      </c>
      <c r="D97" s="56">
        <v>167.0</v>
      </c>
      <c r="E97" s="57"/>
      <c r="F97" s="57" t="str">
        <f>E97*D97</f>
        <v>  -   € </v>
      </c>
      <c r="G97" s="1"/>
      <c r="H97" s="1"/>
      <c r="I97" s="1"/>
      <c r="J97" s="1"/>
      <c r="K97" s="1"/>
    </row>
    <row r="98" ht="15.75" customHeight="1">
      <c r="A98" s="15" t="s">
        <v>149</v>
      </c>
      <c r="B98" s="62" t="s">
        <v>150</v>
      </c>
      <c r="C98" s="55"/>
      <c r="D98" s="56"/>
      <c r="E98" s="57"/>
      <c r="F98" s="57"/>
      <c r="G98" s="1"/>
      <c r="H98" s="1"/>
      <c r="I98" s="1"/>
      <c r="J98" s="1"/>
      <c r="K98" s="1"/>
    </row>
    <row r="99" ht="15.75" customHeight="1">
      <c r="A99" s="15"/>
      <c r="B99" s="62" t="s">
        <v>151</v>
      </c>
      <c r="C99" s="55" t="s">
        <v>47</v>
      </c>
      <c r="D99" s="56">
        <v>13.0</v>
      </c>
      <c r="E99" s="3"/>
      <c r="F99" s="57" t="str">
        <f>E99*D99</f>
        <v>  -   € </v>
      </c>
      <c r="G99" s="1"/>
      <c r="H99" s="1"/>
      <c r="I99" s="1"/>
      <c r="J99" s="1"/>
      <c r="K99" s="1"/>
    </row>
    <row r="100" ht="15.75" customHeight="1">
      <c r="A100" s="15" t="s">
        <v>152</v>
      </c>
      <c r="B100" s="44" t="s">
        <v>153</v>
      </c>
      <c r="C100" s="38" t="s">
        <v>128</v>
      </c>
      <c r="D100" s="39">
        <v>1.0</v>
      </c>
      <c r="E100" s="40"/>
      <c r="F100" s="40" t="str">
        <f>D100*E100</f>
        <v>  -   € </v>
      </c>
      <c r="G100" s="1"/>
      <c r="H100" s="1"/>
      <c r="I100" s="1"/>
      <c r="J100" s="1"/>
      <c r="K100" s="1"/>
    </row>
    <row r="101" ht="15.75" customHeight="1">
      <c r="A101" s="15"/>
      <c r="B101" s="44"/>
      <c r="C101" s="38"/>
      <c r="D101" s="39"/>
      <c r="E101" s="40"/>
      <c r="F101" s="40"/>
      <c r="G101" s="1"/>
      <c r="H101" s="1"/>
      <c r="I101" s="1"/>
      <c r="J101" s="1"/>
      <c r="K101" s="1"/>
    </row>
    <row r="102" ht="15.75" customHeight="1">
      <c r="A102" s="15"/>
      <c r="B102" s="64" t="s">
        <v>154</v>
      </c>
      <c r="C102" s="61"/>
      <c r="D102" s="65"/>
      <c r="E102" s="57"/>
      <c r="F102" s="57"/>
      <c r="G102" s="1"/>
      <c r="H102" s="1"/>
      <c r="I102" s="1"/>
      <c r="J102" s="1"/>
      <c r="K102" s="1"/>
    </row>
    <row r="103" ht="15.75" customHeight="1">
      <c r="A103" s="50"/>
      <c r="B103" s="66" t="s">
        <v>155</v>
      </c>
      <c r="G103" s="1"/>
      <c r="H103" s="1"/>
      <c r="I103" s="1"/>
      <c r="J103" s="1"/>
      <c r="K103" s="1"/>
    </row>
    <row r="104" ht="15.75" customHeight="1">
      <c r="A104" s="50"/>
      <c r="B104" s="66" t="s">
        <v>156</v>
      </c>
      <c r="G104" s="1"/>
      <c r="H104" s="1"/>
      <c r="I104" s="1"/>
      <c r="J104" s="1"/>
      <c r="K104" s="1"/>
    </row>
    <row r="105" ht="15.75" customHeight="1">
      <c r="A105" s="50"/>
      <c r="B105" s="66" t="s">
        <v>157</v>
      </c>
      <c r="G105" s="1"/>
      <c r="H105" s="1"/>
      <c r="I105" s="1"/>
      <c r="J105" s="1"/>
      <c r="K105" s="1"/>
    </row>
    <row r="106" ht="15.75" customHeight="1">
      <c r="A106" s="50"/>
      <c r="B106" s="66" t="s">
        <v>158</v>
      </c>
      <c r="G106" s="1"/>
      <c r="H106" s="1"/>
      <c r="I106" s="1"/>
      <c r="J106" s="1"/>
      <c r="K106" s="1"/>
    </row>
    <row r="107" ht="15.75" customHeight="1">
      <c r="A107" s="50"/>
      <c r="B107" s="66" t="s">
        <v>159</v>
      </c>
      <c r="G107" s="1"/>
      <c r="H107" s="1"/>
      <c r="I107" s="1"/>
      <c r="J107" s="1"/>
      <c r="K107" s="1"/>
    </row>
    <row r="108" ht="15.75" customHeight="1">
      <c r="A108" s="50"/>
      <c r="B108" s="66" t="s">
        <v>160</v>
      </c>
      <c r="G108" s="1"/>
      <c r="H108" s="1"/>
      <c r="I108" s="1"/>
      <c r="J108" s="1"/>
      <c r="K108" s="1"/>
    </row>
    <row r="109" ht="15.75" customHeight="1">
      <c r="A109" s="50"/>
      <c r="B109" s="66" t="s">
        <v>161</v>
      </c>
      <c r="G109" s="1"/>
      <c r="H109" s="1"/>
      <c r="I109" s="1"/>
      <c r="J109" s="1"/>
      <c r="K109" s="1"/>
    </row>
    <row r="110" ht="15.75" customHeight="1">
      <c r="A110" s="15" t="s">
        <v>162</v>
      </c>
      <c r="B110" s="62" t="s">
        <v>163</v>
      </c>
      <c r="C110" s="55"/>
      <c r="D110" s="56"/>
      <c r="E110" s="57"/>
      <c r="F110" s="57"/>
      <c r="G110" s="1"/>
      <c r="H110" s="1"/>
      <c r="I110" s="1"/>
      <c r="J110" s="1"/>
      <c r="K110" s="1"/>
    </row>
    <row r="111" ht="15.75" customHeight="1">
      <c r="A111" s="15"/>
      <c r="B111" s="62" t="s">
        <v>164</v>
      </c>
      <c r="C111" s="55"/>
      <c r="D111" s="56"/>
      <c r="E111" s="3"/>
      <c r="F111" s="57"/>
      <c r="G111" s="1"/>
      <c r="H111" s="1"/>
      <c r="I111" s="1"/>
      <c r="J111" s="1"/>
      <c r="K111" s="1"/>
    </row>
    <row r="112" ht="15.75" customHeight="1">
      <c r="A112" s="15"/>
      <c r="B112" s="62" t="s">
        <v>165</v>
      </c>
      <c r="C112" s="55"/>
      <c r="D112" s="56"/>
      <c r="E112" s="3"/>
      <c r="F112" s="57"/>
      <c r="G112" s="1"/>
      <c r="H112" s="1"/>
      <c r="I112" s="1"/>
      <c r="J112" s="1"/>
      <c r="K112" s="1"/>
    </row>
    <row r="113" ht="15.75" customHeight="1">
      <c r="A113" s="15"/>
      <c r="B113" s="62" t="s">
        <v>166</v>
      </c>
      <c r="C113" s="55"/>
      <c r="D113" s="56"/>
      <c r="E113" s="3"/>
      <c r="F113" s="57"/>
      <c r="G113" s="1"/>
      <c r="H113" s="1"/>
      <c r="I113" s="1"/>
      <c r="J113" s="1"/>
      <c r="K113" s="1"/>
    </row>
    <row r="114" ht="15.75" customHeight="1">
      <c r="A114" s="15"/>
      <c r="B114" s="62" t="s">
        <v>167</v>
      </c>
      <c r="C114" s="55"/>
      <c r="D114" s="56"/>
      <c r="E114" s="3"/>
      <c r="F114" s="57"/>
      <c r="G114" s="1"/>
      <c r="H114" s="1"/>
      <c r="I114" s="1"/>
      <c r="J114" s="1"/>
      <c r="K114" s="1"/>
    </row>
    <row r="115" ht="15.75" customHeight="1">
      <c r="A115" s="15"/>
      <c r="B115" s="1"/>
      <c r="C115" s="55"/>
      <c r="D115" s="56"/>
      <c r="E115" s="3"/>
      <c r="F115" s="57"/>
      <c r="G115" s="1"/>
      <c r="H115" s="1"/>
      <c r="I115" s="1"/>
      <c r="J115" s="1"/>
      <c r="K115" s="1"/>
    </row>
    <row r="116" ht="15.75" customHeight="1">
      <c r="A116" s="15"/>
      <c r="B116" s="62" t="s">
        <v>168</v>
      </c>
      <c r="C116" s="55" t="s">
        <v>47</v>
      </c>
      <c r="D116" s="56">
        <v>3.0</v>
      </c>
      <c r="E116" s="3"/>
      <c r="F116" s="57" t="str">
        <f>E116*D116</f>
        <v>  -   € </v>
      </c>
      <c r="G116" s="1"/>
      <c r="H116" s="1"/>
      <c r="I116" s="1"/>
      <c r="J116" s="1"/>
      <c r="K116" s="1"/>
    </row>
    <row r="117" ht="15.75" customHeight="1">
      <c r="A117" s="67" t="s">
        <v>105</v>
      </c>
      <c r="B117" s="68" t="s">
        <v>169</v>
      </c>
      <c r="C117" s="69"/>
      <c r="D117" s="70"/>
      <c r="E117" s="71"/>
      <c r="F117" s="71" t="str">
        <f>SUM(F75:F116)</f>
        <v>  -   € </v>
      </c>
      <c r="G117" s="1"/>
      <c r="H117" s="1"/>
      <c r="I117" s="1"/>
      <c r="J117" s="1"/>
      <c r="K117" s="1"/>
    </row>
    <row r="118" ht="15.75" customHeight="1">
      <c r="A118" s="50"/>
      <c r="B118" s="72"/>
      <c r="C118" s="73"/>
      <c r="D118" s="74"/>
      <c r="E118" s="75"/>
      <c r="F118" s="75"/>
      <c r="G118" s="1"/>
      <c r="H118" s="1"/>
      <c r="I118" s="1"/>
      <c r="J118" s="1"/>
      <c r="K118" s="1"/>
    </row>
    <row r="119" ht="15.75" customHeight="1">
      <c r="A119" s="76" t="s">
        <v>170</v>
      </c>
      <c r="B119" s="47" t="s">
        <v>15</v>
      </c>
      <c r="C119" s="16"/>
      <c r="D119" s="39"/>
      <c r="E119" s="57"/>
      <c r="F119" s="40"/>
      <c r="G119" s="1"/>
      <c r="H119" s="1"/>
      <c r="I119" s="1"/>
      <c r="J119" s="1"/>
      <c r="K119" s="1"/>
    </row>
    <row r="120" ht="15.75" customHeight="1">
      <c r="A120" s="50"/>
      <c r="B120" s="18" t="s">
        <v>171</v>
      </c>
      <c r="C120" s="73"/>
      <c r="D120" s="77"/>
      <c r="E120" s="75"/>
      <c r="F120" s="75"/>
      <c r="G120" s="1"/>
      <c r="H120" s="1"/>
      <c r="I120" s="1"/>
      <c r="J120" s="1"/>
      <c r="K120" s="1"/>
    </row>
    <row r="121" ht="15.75" customHeight="1">
      <c r="A121" s="50"/>
      <c r="B121" s="18" t="s">
        <v>172</v>
      </c>
      <c r="C121" s="73"/>
      <c r="D121" s="77"/>
      <c r="E121" s="75"/>
      <c r="F121" s="75"/>
      <c r="G121" s="1"/>
      <c r="H121" s="1"/>
      <c r="I121" s="1"/>
      <c r="J121" s="1"/>
      <c r="K121" s="1"/>
    </row>
    <row r="122" ht="15.75" customHeight="1">
      <c r="A122" s="50"/>
      <c r="B122" s="18" t="s">
        <v>173</v>
      </c>
      <c r="C122" s="73"/>
      <c r="D122" s="77"/>
      <c r="E122" s="75"/>
      <c r="F122" s="75"/>
      <c r="G122" s="1"/>
      <c r="H122" s="1"/>
      <c r="I122" s="1"/>
      <c r="J122" s="1"/>
      <c r="K122" s="1"/>
    </row>
    <row r="123" ht="15.75" customHeight="1">
      <c r="A123" s="50"/>
      <c r="B123" s="18"/>
      <c r="C123" s="73"/>
      <c r="D123" s="77"/>
      <c r="E123" s="75"/>
      <c r="F123" s="75"/>
      <c r="G123" s="1"/>
      <c r="H123" s="1"/>
      <c r="I123" s="1"/>
      <c r="J123" s="1"/>
      <c r="K123" s="1"/>
    </row>
    <row r="124" ht="15.75" customHeight="1">
      <c r="A124" s="76"/>
      <c r="B124" s="18" t="s">
        <v>174</v>
      </c>
      <c r="C124" s="78"/>
      <c r="D124" s="1"/>
      <c r="E124" s="1"/>
      <c r="F124" s="1"/>
      <c r="G124" s="1"/>
      <c r="H124" s="1"/>
      <c r="I124" s="1"/>
      <c r="J124" s="1"/>
      <c r="K124" s="1"/>
    </row>
    <row r="125" ht="15.75" customHeight="1">
      <c r="A125" s="76"/>
      <c r="B125" s="18"/>
      <c r="C125" s="78"/>
      <c r="D125" s="1"/>
      <c r="E125" s="1"/>
      <c r="F125" s="1"/>
      <c r="G125" s="1"/>
      <c r="H125" s="1"/>
      <c r="I125" s="1"/>
      <c r="J125" s="1"/>
      <c r="K125" s="1"/>
    </row>
    <row r="126" ht="15.75" customHeight="1">
      <c r="A126" s="15" t="s">
        <v>175</v>
      </c>
      <c r="B126" s="47" t="s">
        <v>176</v>
      </c>
      <c r="C126" s="16"/>
      <c r="D126" s="39"/>
      <c r="E126" s="40"/>
      <c r="F126" s="40"/>
      <c r="G126" s="1"/>
      <c r="H126" s="1"/>
      <c r="I126" s="1"/>
      <c r="J126" s="1"/>
      <c r="K126" s="1"/>
    </row>
    <row r="127" ht="15.75" customHeight="1">
      <c r="A127" s="76"/>
      <c r="B127" s="18" t="s">
        <v>177</v>
      </c>
      <c r="C127" s="38" t="s">
        <v>42</v>
      </c>
      <c r="D127" s="39">
        <v>80.0</v>
      </c>
      <c r="E127" s="40"/>
      <c r="F127" s="40" t="str">
        <f t="shared" ref="F127:F132" si="8">E127*D127</f>
        <v>  -   € </v>
      </c>
      <c r="G127" s="1"/>
      <c r="H127" s="1"/>
      <c r="I127" s="1"/>
      <c r="J127" s="1"/>
      <c r="K127" s="1"/>
    </row>
    <row r="128" ht="15.75" customHeight="1">
      <c r="A128" s="76"/>
      <c r="B128" s="18" t="s">
        <v>178</v>
      </c>
      <c r="C128" s="38" t="s">
        <v>42</v>
      </c>
      <c r="D128" s="39">
        <v>80.0</v>
      </c>
      <c r="E128" s="40"/>
      <c r="F128" s="40" t="str">
        <f t="shared" si="8"/>
        <v>  -   € </v>
      </c>
      <c r="G128" s="1"/>
      <c r="H128" s="1"/>
      <c r="I128" s="1"/>
      <c r="J128" s="1"/>
      <c r="K128" s="1"/>
    </row>
    <row r="129" ht="15.75" customHeight="1">
      <c r="A129" s="76"/>
      <c r="B129" s="18" t="s">
        <v>179</v>
      </c>
      <c r="C129" s="38" t="s">
        <v>42</v>
      </c>
      <c r="D129" s="39">
        <v>80.0</v>
      </c>
      <c r="E129" s="40"/>
      <c r="F129" s="40" t="str">
        <f t="shared" si="8"/>
        <v>  -   € </v>
      </c>
      <c r="G129" s="1"/>
      <c r="H129" s="1"/>
      <c r="I129" s="1"/>
      <c r="J129" s="1"/>
      <c r="K129" s="1"/>
    </row>
    <row r="130" ht="15.75" customHeight="1">
      <c r="A130" s="76"/>
      <c r="B130" s="18" t="s">
        <v>180</v>
      </c>
      <c r="C130" s="38" t="s">
        <v>42</v>
      </c>
      <c r="D130" s="39">
        <v>110.0</v>
      </c>
      <c r="E130" s="40"/>
      <c r="F130" s="40" t="str">
        <f t="shared" si="8"/>
        <v>  -   € </v>
      </c>
      <c r="G130" s="1"/>
      <c r="H130" s="1"/>
      <c r="I130" s="1"/>
      <c r="J130" s="1"/>
      <c r="K130" s="1"/>
    </row>
    <row r="131" ht="15.75" customHeight="1">
      <c r="A131" s="76"/>
      <c r="B131" s="18" t="s">
        <v>181</v>
      </c>
      <c r="C131" s="38" t="s">
        <v>42</v>
      </c>
      <c r="D131" s="39">
        <v>60.0</v>
      </c>
      <c r="E131" s="40"/>
      <c r="F131" s="40" t="str">
        <f t="shared" si="8"/>
        <v>  -   € </v>
      </c>
      <c r="G131" s="1"/>
      <c r="H131" s="1"/>
      <c r="I131" s="1"/>
      <c r="J131" s="1"/>
      <c r="K131" s="1"/>
    </row>
    <row r="132" ht="15.75" customHeight="1">
      <c r="A132" s="76"/>
      <c r="B132" s="18" t="s">
        <v>182</v>
      </c>
      <c r="C132" s="38" t="s">
        <v>42</v>
      </c>
      <c r="D132" s="39">
        <v>60.0</v>
      </c>
      <c r="E132" s="40"/>
      <c r="F132" s="40" t="str">
        <f t="shared" si="8"/>
        <v>  -   € </v>
      </c>
      <c r="G132" s="1"/>
      <c r="H132" s="1"/>
      <c r="I132" s="1"/>
      <c r="J132" s="1"/>
      <c r="K132" s="1"/>
    </row>
    <row r="133" ht="15.75" customHeight="1">
      <c r="A133" s="76"/>
      <c r="B133" s="47" t="s">
        <v>183</v>
      </c>
      <c r="C133" s="73" t="s">
        <v>42</v>
      </c>
      <c r="D133" s="48" t="str">
        <f>SUM(D127:D132)</f>
        <v>  470.00   </v>
      </c>
      <c r="E133" s="79"/>
      <c r="F133" s="14" t="str">
        <f>SUM(F127:F132)</f>
        <v>  -   € </v>
      </c>
      <c r="G133" s="1"/>
      <c r="H133" s="1"/>
      <c r="I133" s="1"/>
      <c r="J133" s="1"/>
      <c r="K133" s="1"/>
    </row>
    <row r="134" ht="15.75" customHeight="1">
      <c r="A134" s="76"/>
      <c r="B134" s="18"/>
      <c r="C134" s="38"/>
      <c r="D134" s="39"/>
      <c r="E134" s="40"/>
      <c r="F134" s="40"/>
      <c r="G134" s="1"/>
      <c r="H134" s="1"/>
      <c r="I134" s="1"/>
      <c r="J134" s="1"/>
      <c r="K134" s="1"/>
    </row>
    <row r="135" ht="15.75" customHeight="1">
      <c r="A135" s="15" t="s">
        <v>184</v>
      </c>
      <c r="B135" s="47" t="s">
        <v>185</v>
      </c>
      <c r="C135" s="80"/>
      <c r="D135" s="81"/>
      <c r="E135" s="82"/>
      <c r="F135" s="82"/>
      <c r="G135" s="1"/>
      <c r="H135" s="1"/>
      <c r="I135" s="1"/>
      <c r="J135" s="1"/>
      <c r="K135" s="1"/>
    </row>
    <row r="136" ht="15.75" customHeight="1">
      <c r="A136" s="83"/>
      <c r="B136" s="18" t="s">
        <v>186</v>
      </c>
      <c r="C136" s="80" t="s">
        <v>128</v>
      </c>
      <c r="D136" s="39">
        <v>8.0</v>
      </c>
      <c r="E136" s="57"/>
      <c r="F136" s="40" t="str">
        <f t="shared" ref="F136:F147" si="9">E136*D136</f>
        <v>  -   € </v>
      </c>
      <c r="G136" s="1"/>
      <c r="H136" s="1"/>
      <c r="I136" s="1"/>
      <c r="J136" s="1"/>
      <c r="K136" s="1"/>
    </row>
    <row r="137" ht="15.75" customHeight="1">
      <c r="A137" s="83"/>
      <c r="B137" s="18" t="s">
        <v>187</v>
      </c>
      <c r="C137" s="80" t="s">
        <v>128</v>
      </c>
      <c r="D137" s="39">
        <v>6.0</v>
      </c>
      <c r="E137" s="57"/>
      <c r="F137" s="40" t="str">
        <f t="shared" si="9"/>
        <v>  -   € </v>
      </c>
      <c r="G137" s="1"/>
      <c r="H137" s="1"/>
      <c r="I137" s="1"/>
      <c r="J137" s="1"/>
      <c r="K137" s="1"/>
    </row>
    <row r="138" ht="15.75" customHeight="1">
      <c r="A138" s="83"/>
      <c r="B138" s="18" t="s">
        <v>188</v>
      </c>
      <c r="C138" s="80" t="s">
        <v>128</v>
      </c>
      <c r="D138" s="39">
        <v>6.0</v>
      </c>
      <c r="E138" s="57"/>
      <c r="F138" s="40" t="str">
        <f t="shared" si="9"/>
        <v>  -   € </v>
      </c>
      <c r="G138" s="1"/>
      <c r="H138" s="1"/>
      <c r="I138" s="1"/>
      <c r="J138" s="1"/>
      <c r="K138" s="1"/>
    </row>
    <row r="139" ht="15.75" customHeight="1">
      <c r="A139" s="83"/>
      <c r="B139" s="18" t="s">
        <v>189</v>
      </c>
      <c r="C139" s="80" t="s">
        <v>128</v>
      </c>
      <c r="D139" s="39">
        <v>6.0</v>
      </c>
      <c r="E139" s="57"/>
      <c r="F139" s="40" t="str">
        <f t="shared" si="9"/>
        <v>  -   € </v>
      </c>
      <c r="G139" s="1"/>
      <c r="H139" s="1"/>
      <c r="I139" s="1"/>
      <c r="J139" s="1"/>
      <c r="K139" s="1"/>
    </row>
    <row r="140" ht="15.75" customHeight="1">
      <c r="A140" s="83"/>
      <c r="B140" s="18" t="s">
        <v>190</v>
      </c>
      <c r="C140" s="80" t="s">
        <v>128</v>
      </c>
      <c r="D140" s="39">
        <v>5.0</v>
      </c>
      <c r="E140" s="57"/>
      <c r="F140" s="40" t="str">
        <f t="shared" si="9"/>
        <v>  -   € </v>
      </c>
      <c r="G140" s="1"/>
      <c r="H140" s="1"/>
      <c r="I140" s="1"/>
      <c r="J140" s="1"/>
      <c r="K140" s="1"/>
    </row>
    <row r="141" ht="15.75" customHeight="1">
      <c r="A141" s="83"/>
      <c r="B141" s="18" t="s">
        <v>191</v>
      </c>
      <c r="C141" s="80" t="s">
        <v>128</v>
      </c>
      <c r="D141" s="39">
        <v>8.0</v>
      </c>
      <c r="E141" s="57"/>
      <c r="F141" s="40" t="str">
        <f t="shared" si="9"/>
        <v>  -   € </v>
      </c>
      <c r="G141" s="1"/>
      <c r="H141" s="1"/>
      <c r="I141" s="1"/>
      <c r="J141" s="1"/>
      <c r="K141" s="1"/>
    </row>
    <row r="142" ht="15.75" customHeight="1">
      <c r="A142" s="83"/>
      <c r="B142" s="18" t="s">
        <v>192</v>
      </c>
      <c r="C142" s="80" t="s">
        <v>128</v>
      </c>
      <c r="D142" s="39">
        <v>5.0</v>
      </c>
      <c r="E142" s="57"/>
      <c r="F142" s="40" t="str">
        <f t="shared" si="9"/>
        <v>  -   € </v>
      </c>
      <c r="G142" s="1"/>
      <c r="H142" s="1"/>
      <c r="I142" s="1"/>
      <c r="J142" s="1"/>
      <c r="K142" s="1"/>
    </row>
    <row r="143" ht="15.75" customHeight="1">
      <c r="A143" s="83"/>
      <c r="B143" s="18" t="s">
        <v>193</v>
      </c>
      <c r="C143" s="80" t="s">
        <v>128</v>
      </c>
      <c r="D143" s="39">
        <v>6.0</v>
      </c>
      <c r="E143" s="57"/>
      <c r="F143" s="40" t="str">
        <f t="shared" si="9"/>
        <v>  -   € </v>
      </c>
      <c r="G143" s="1"/>
      <c r="H143" s="1"/>
      <c r="I143" s="1"/>
      <c r="J143" s="1"/>
      <c r="K143" s="1"/>
    </row>
    <row r="144" ht="15.75" customHeight="1">
      <c r="A144" s="83"/>
      <c r="B144" s="18" t="s">
        <v>194</v>
      </c>
      <c r="C144" s="80" t="s">
        <v>128</v>
      </c>
      <c r="D144" s="39">
        <v>6.0</v>
      </c>
      <c r="E144" s="57"/>
      <c r="F144" s="40" t="str">
        <f t="shared" si="9"/>
        <v>  -   € </v>
      </c>
      <c r="G144" s="1"/>
      <c r="H144" s="1"/>
      <c r="I144" s="1"/>
      <c r="J144" s="1"/>
      <c r="K144" s="1"/>
    </row>
    <row r="145" ht="15.75" customHeight="1">
      <c r="A145" s="83"/>
      <c r="B145" s="18" t="s">
        <v>195</v>
      </c>
      <c r="C145" s="80" t="s">
        <v>128</v>
      </c>
      <c r="D145" s="39">
        <v>5.0</v>
      </c>
      <c r="E145" s="57"/>
      <c r="F145" s="40" t="str">
        <f t="shared" si="9"/>
        <v>  -   € </v>
      </c>
      <c r="G145" s="1"/>
      <c r="H145" s="1"/>
      <c r="I145" s="1"/>
      <c r="J145" s="1"/>
      <c r="K145" s="1"/>
    </row>
    <row r="146" ht="15.75" customHeight="1">
      <c r="A146" s="83"/>
      <c r="B146" s="18" t="s">
        <v>196</v>
      </c>
      <c r="C146" s="80" t="s">
        <v>128</v>
      </c>
      <c r="D146" s="39">
        <v>6.0</v>
      </c>
      <c r="E146" s="57"/>
      <c r="F146" s="40" t="str">
        <f t="shared" si="9"/>
        <v>  -   € </v>
      </c>
      <c r="G146" s="1"/>
      <c r="H146" s="1"/>
      <c r="I146" s="1"/>
      <c r="J146" s="1"/>
      <c r="K146" s="1"/>
    </row>
    <row r="147" ht="15.75" customHeight="1">
      <c r="A147" s="83"/>
      <c r="B147" s="18" t="s">
        <v>197</v>
      </c>
      <c r="C147" s="80" t="s">
        <v>128</v>
      </c>
      <c r="D147" s="39">
        <v>6.0</v>
      </c>
      <c r="E147" s="57"/>
      <c r="F147" s="40" t="str">
        <f t="shared" si="9"/>
        <v>  -   € </v>
      </c>
      <c r="G147" s="1"/>
      <c r="H147" s="1"/>
      <c r="I147" s="1"/>
      <c r="J147" s="1"/>
      <c r="K147" s="1"/>
    </row>
    <row r="148" ht="15.75" customHeight="1">
      <c r="A148" s="83"/>
      <c r="B148" s="47" t="s">
        <v>198</v>
      </c>
      <c r="C148" s="73" t="s">
        <v>128</v>
      </c>
      <c r="D148" s="48" t="str">
        <f>SUM(D136:D147)</f>
        <v>  73.00   </v>
      </c>
      <c r="E148" s="79"/>
      <c r="F148" s="14" t="str">
        <f>SUM(F136:F147)</f>
        <v>  -   € </v>
      </c>
      <c r="G148" s="1"/>
      <c r="H148" s="1"/>
      <c r="I148" s="1"/>
      <c r="J148" s="1"/>
      <c r="K148" s="1"/>
    </row>
    <row r="149" ht="15.75" customHeight="1">
      <c r="A149" s="83"/>
      <c r="B149" s="18"/>
      <c r="C149" s="80"/>
      <c r="D149" s="46"/>
      <c r="E149" s="57"/>
      <c r="F149" s="40"/>
      <c r="G149" s="1"/>
      <c r="H149" s="1"/>
      <c r="I149" s="1"/>
      <c r="J149" s="1"/>
      <c r="K149" s="1"/>
    </row>
    <row r="150" ht="15.75" customHeight="1">
      <c r="A150" s="84" t="s">
        <v>170</v>
      </c>
      <c r="B150" s="49" t="s">
        <v>199</v>
      </c>
      <c r="C150" s="42"/>
      <c r="D150" s="85"/>
      <c r="E150" s="24"/>
      <c r="F150" s="23" t="str">
        <f>SUM(F133+F148)</f>
        <v>  -   € </v>
      </c>
      <c r="G150" s="1"/>
      <c r="H150" s="1"/>
      <c r="I150" s="1"/>
      <c r="J150" s="1"/>
      <c r="K150" s="1"/>
    </row>
    <row r="151" ht="15.75" customHeight="1">
      <c r="A151" s="50"/>
      <c r="B151" s="72"/>
      <c r="C151" s="73"/>
      <c r="D151" s="74"/>
      <c r="E151" s="75"/>
      <c r="F151" s="75"/>
      <c r="G151" s="1"/>
      <c r="H151" s="1"/>
      <c r="I151" s="1"/>
      <c r="J151" s="1"/>
      <c r="K151" s="1"/>
    </row>
    <row r="152" ht="15.75" customHeight="1">
      <c r="A152" s="76" t="s">
        <v>200</v>
      </c>
      <c r="B152" s="47" t="s">
        <v>201</v>
      </c>
      <c r="C152" s="16"/>
      <c r="D152" s="16"/>
      <c r="E152" s="17"/>
      <c r="F152" s="17"/>
      <c r="G152" s="1"/>
      <c r="H152" s="1"/>
      <c r="I152" s="1"/>
      <c r="J152" s="1"/>
      <c r="K152" s="1"/>
    </row>
    <row r="153" ht="15.75" customHeight="1">
      <c r="A153" s="76" t="s">
        <v>202</v>
      </c>
      <c r="B153" s="47" t="s">
        <v>203</v>
      </c>
      <c r="C153" s="16"/>
      <c r="D153" s="16"/>
      <c r="E153" s="17"/>
      <c r="F153" s="17"/>
      <c r="G153" s="1"/>
      <c r="H153" s="1"/>
      <c r="I153" s="1"/>
      <c r="J153" s="1"/>
      <c r="K153" s="1"/>
    </row>
    <row r="154" ht="15.75" customHeight="1">
      <c r="A154" s="86" t="s">
        <v>204</v>
      </c>
      <c r="B154" s="87" t="s">
        <v>205</v>
      </c>
      <c r="C154" s="16" t="s">
        <v>206</v>
      </c>
      <c r="D154" s="38">
        <v>20.0</v>
      </c>
      <c r="E154" s="40"/>
      <c r="F154" s="40" t="str">
        <f t="shared" ref="F154:F157" si="10">D154*E154</f>
        <v>  -   € </v>
      </c>
      <c r="G154" s="1"/>
      <c r="H154" s="1"/>
      <c r="I154" s="1"/>
      <c r="J154" s="1"/>
      <c r="K154" s="1"/>
    </row>
    <row r="155" ht="15.75" customHeight="1">
      <c r="A155" s="86" t="s">
        <v>207</v>
      </c>
      <c r="B155" s="87" t="s">
        <v>208</v>
      </c>
      <c r="C155" s="16" t="s">
        <v>206</v>
      </c>
      <c r="D155" s="38">
        <v>50.0</v>
      </c>
      <c r="E155" s="40"/>
      <c r="F155" s="40" t="str">
        <f t="shared" si="10"/>
        <v>  -   € </v>
      </c>
      <c r="G155" s="1"/>
      <c r="H155" s="1"/>
      <c r="I155" s="1"/>
      <c r="J155" s="1"/>
      <c r="K155" s="1"/>
    </row>
    <row r="156" ht="15.75" customHeight="1">
      <c r="A156" s="86" t="s">
        <v>209</v>
      </c>
      <c r="B156" s="87" t="s">
        <v>210</v>
      </c>
      <c r="C156" s="38" t="s">
        <v>39</v>
      </c>
      <c r="D156" s="38">
        <v>6500.0</v>
      </c>
      <c r="E156" s="40"/>
      <c r="F156" s="40" t="str">
        <f t="shared" si="10"/>
        <v>  -   € </v>
      </c>
      <c r="G156" s="1"/>
      <c r="H156" s="1"/>
      <c r="I156" s="1"/>
      <c r="J156" s="1"/>
      <c r="K156" s="1"/>
    </row>
    <row r="157" ht="15.75" customHeight="1">
      <c r="A157" s="86" t="s">
        <v>211</v>
      </c>
      <c r="B157" s="18" t="s">
        <v>212</v>
      </c>
      <c r="C157" s="38" t="s">
        <v>39</v>
      </c>
      <c r="D157" s="38">
        <v>6500.0</v>
      </c>
      <c r="E157" s="40"/>
      <c r="F157" s="40" t="str">
        <f t="shared" si="10"/>
        <v>  -   € </v>
      </c>
      <c r="G157" s="1"/>
      <c r="H157" s="1"/>
      <c r="I157" s="1"/>
      <c r="J157" s="1"/>
      <c r="K157" s="1"/>
    </row>
    <row r="158" ht="15.75" customHeight="1">
      <c r="A158" s="84" t="s">
        <v>200</v>
      </c>
      <c r="B158" s="49" t="s">
        <v>213</v>
      </c>
      <c r="C158" s="42"/>
      <c r="D158" s="88"/>
      <c r="E158" s="89"/>
      <c r="F158" s="90" t="str">
        <f>SUM(F154:F157)</f>
        <v>  -   € </v>
      </c>
      <c r="G158" s="1"/>
      <c r="H158" s="1"/>
      <c r="I158" s="1"/>
      <c r="J158" s="1"/>
      <c r="K158" s="1"/>
    </row>
    <row r="159" ht="15.75" customHeight="1">
      <c r="A159" s="76"/>
      <c r="B159" s="47"/>
      <c r="C159" s="16"/>
      <c r="D159" s="38"/>
      <c r="E159" s="40"/>
      <c r="F159" s="91"/>
      <c r="G159" s="1"/>
      <c r="H159" s="1"/>
      <c r="I159" s="1"/>
      <c r="J159" s="1"/>
      <c r="K159" s="1"/>
    </row>
  </sheetData>
  <mergeCells count="7">
    <mergeCell ref="B109:F109"/>
    <mergeCell ref="B103:F103"/>
    <mergeCell ref="B104:F104"/>
    <mergeCell ref="B105:F105"/>
    <mergeCell ref="B106:F106"/>
    <mergeCell ref="B107:F107"/>
    <mergeCell ref="B108:F108"/>
  </mergeCells>
  <printOptions/>
  <pageMargins bottom="0.5905511811023623" footer="0.0" header="0.0" left="0.984251968503937" right="0.3937007874015748" top="0.5905511811023623"/>
  <pageSetup paperSize="9" orientation="portrait"/>
  <rowBreaks count="7" manualBreakCount="7">
    <brk id="67" man="1"/>
    <brk id="86" man="1"/>
    <brk id="39" man="1"/>
    <brk id="71" man="1"/>
    <brk id="151" man="1"/>
    <brk id="24" man="1"/>
    <brk id="59" man="1"/>
  </rowBreak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57"/>
    <col customWidth="1" min="2" max="2" width="51.14"/>
    <col customWidth="1" min="3" max="3" width="6.0"/>
    <col customWidth="1" min="4" max="5" width="10.86"/>
    <col customWidth="1" min="6" max="6" width="11.86"/>
    <col customWidth="1" min="7" max="11" width="8.71"/>
  </cols>
  <sheetData>
    <row r="1">
      <c r="A1" s="92"/>
      <c r="B1" s="93" t="s">
        <v>214</v>
      </c>
      <c r="C1" s="94"/>
      <c r="D1" s="39"/>
      <c r="E1" s="43"/>
      <c r="F1" s="43"/>
      <c r="G1" s="1"/>
      <c r="H1" s="1"/>
      <c r="I1" s="1"/>
      <c r="J1" s="1"/>
      <c r="K1" s="1"/>
    </row>
    <row r="2">
      <c r="A2" s="92" t="s">
        <v>215</v>
      </c>
      <c r="B2" s="1" t="s">
        <v>7</v>
      </c>
      <c r="C2" s="94"/>
      <c r="D2" s="39"/>
      <c r="E2" s="43"/>
      <c r="F2" s="43" t="str">
        <f>+F30</f>
        <v>  4,015.00 € </v>
      </c>
      <c r="G2" s="1"/>
      <c r="H2" s="1"/>
      <c r="I2" s="1"/>
      <c r="J2" s="1"/>
      <c r="K2" s="1"/>
    </row>
    <row r="3">
      <c r="A3" s="92" t="s">
        <v>216</v>
      </c>
      <c r="B3" s="1" t="s">
        <v>217</v>
      </c>
      <c r="C3" s="94"/>
      <c r="D3" s="39"/>
      <c r="E3" s="43"/>
      <c r="F3" s="43" t="str">
        <f>+F45</f>
        <v>  -   € </v>
      </c>
      <c r="G3" s="1"/>
      <c r="H3" s="1"/>
      <c r="I3" s="1"/>
      <c r="J3" s="1"/>
      <c r="K3" s="1"/>
    </row>
    <row r="4">
      <c r="A4" s="92" t="s">
        <v>218</v>
      </c>
      <c r="B4" s="1" t="s">
        <v>219</v>
      </c>
      <c r="C4" s="94"/>
      <c r="D4" s="39"/>
      <c r="E4" s="43"/>
      <c r="F4" s="43" t="str">
        <f>+F66</f>
        <v>  -   € </v>
      </c>
      <c r="G4" s="1"/>
      <c r="H4" s="1"/>
      <c r="I4" s="1"/>
      <c r="J4" s="1"/>
      <c r="K4" s="1"/>
    </row>
    <row r="5">
      <c r="A5" s="92" t="s">
        <v>220</v>
      </c>
      <c r="B5" s="1" t="s">
        <v>221</v>
      </c>
      <c r="C5" s="94"/>
      <c r="D5" s="39"/>
      <c r="E5" s="43"/>
      <c r="F5" s="43" t="str">
        <f>F90</f>
        <v>  -   € </v>
      </c>
      <c r="G5" s="1"/>
      <c r="H5" s="1"/>
      <c r="I5" s="1"/>
      <c r="J5" s="1"/>
      <c r="K5" s="1"/>
    </row>
    <row r="6">
      <c r="A6" s="92"/>
      <c r="B6" s="95" t="s">
        <v>222</v>
      </c>
      <c r="C6" s="96"/>
      <c r="D6" s="97"/>
      <c r="E6" s="97"/>
      <c r="F6" s="98" t="str">
        <f>SUM(F2:F5)</f>
        <v>  4,015.00 € </v>
      </c>
      <c r="G6" s="1"/>
      <c r="H6" s="1"/>
      <c r="I6" s="1"/>
      <c r="J6" s="1"/>
      <c r="K6" s="1"/>
    </row>
    <row r="7">
      <c r="A7" s="92"/>
      <c r="B7" s="61"/>
      <c r="C7" s="99"/>
      <c r="D7" s="100"/>
      <c r="E7" s="101"/>
      <c r="F7" s="101"/>
      <c r="G7" s="1"/>
      <c r="H7" s="1"/>
      <c r="I7" s="1"/>
      <c r="J7" s="1"/>
      <c r="K7" s="1"/>
    </row>
    <row r="8">
      <c r="A8" s="92"/>
      <c r="B8" s="61"/>
      <c r="C8" s="99"/>
      <c r="D8" s="100"/>
      <c r="E8" s="101"/>
      <c r="F8" s="101"/>
      <c r="G8" s="1"/>
      <c r="H8" s="1"/>
      <c r="I8" s="1"/>
      <c r="J8" s="1"/>
      <c r="K8" s="1"/>
    </row>
    <row r="9">
      <c r="A9" s="102"/>
      <c r="B9" s="32" t="s">
        <v>223</v>
      </c>
      <c r="C9" s="103"/>
      <c r="D9" s="104"/>
      <c r="E9" s="105"/>
      <c r="F9" s="105"/>
      <c r="G9" s="32"/>
      <c r="H9" s="32"/>
      <c r="I9" s="32"/>
      <c r="J9" s="32"/>
      <c r="K9" s="32"/>
    </row>
    <row r="10">
      <c r="A10" s="102"/>
      <c r="B10" s="32"/>
      <c r="C10" s="103"/>
      <c r="D10" s="104"/>
      <c r="E10" s="105"/>
      <c r="F10" s="105"/>
      <c r="G10" s="32"/>
      <c r="H10" s="32"/>
      <c r="I10" s="32"/>
      <c r="J10" s="32"/>
      <c r="K10" s="32"/>
    </row>
    <row r="11">
      <c r="A11" s="106" t="s">
        <v>215</v>
      </c>
      <c r="B11" s="107" t="s">
        <v>224</v>
      </c>
      <c r="C11" s="103"/>
      <c r="D11" s="104"/>
      <c r="E11" s="105"/>
      <c r="F11" s="105"/>
      <c r="G11" s="107"/>
      <c r="H11" s="107"/>
      <c r="I11" s="107"/>
      <c r="J11" s="107"/>
      <c r="K11" s="107"/>
    </row>
    <row r="12">
      <c r="A12" s="92" t="s">
        <v>225</v>
      </c>
      <c r="B12" s="44" t="s">
        <v>226</v>
      </c>
      <c r="C12" s="94" t="s">
        <v>121</v>
      </c>
      <c r="D12" s="39">
        <v>71.0</v>
      </c>
      <c r="E12" s="43"/>
      <c r="F12" s="43" t="str">
        <f>+E12*D12</f>
        <v>  -   € </v>
      </c>
      <c r="G12" s="108"/>
      <c r="H12" s="108"/>
      <c r="I12" s="108"/>
      <c r="J12" s="108"/>
      <c r="K12" s="108"/>
    </row>
    <row r="13">
      <c r="A13" s="92" t="s">
        <v>227</v>
      </c>
      <c r="B13" s="44" t="s">
        <v>228</v>
      </c>
      <c r="C13" s="94" t="s">
        <v>229</v>
      </c>
      <c r="D13" s="39">
        <v>350.0</v>
      </c>
      <c r="E13" s="43"/>
      <c r="F13" s="43" t="str">
        <f t="shared" ref="F13:F15" si="1">+D13</f>
        <v>  350.00 € </v>
      </c>
      <c r="G13" s="108"/>
      <c r="H13" s="108"/>
      <c r="I13" s="108"/>
      <c r="J13" s="108"/>
      <c r="K13" s="108"/>
    </row>
    <row r="14">
      <c r="A14" s="92" t="s">
        <v>230</v>
      </c>
      <c r="B14" s="8" t="s">
        <v>231</v>
      </c>
      <c r="C14" s="94" t="s">
        <v>229</v>
      </c>
      <c r="D14" s="39">
        <v>2450.0</v>
      </c>
      <c r="E14" s="43"/>
      <c r="F14" s="43" t="str">
        <f t="shared" si="1"/>
        <v>  2,450.00 € </v>
      </c>
      <c r="G14" s="108"/>
      <c r="H14" s="108"/>
      <c r="I14" s="108"/>
      <c r="J14" s="108"/>
      <c r="K14" s="108"/>
    </row>
    <row r="15">
      <c r="A15" s="92" t="s">
        <v>232</v>
      </c>
      <c r="B15" s="44" t="s">
        <v>233</v>
      </c>
      <c r="C15" s="94" t="s">
        <v>229</v>
      </c>
      <c r="D15" s="39">
        <v>850.0</v>
      </c>
      <c r="E15" s="43"/>
      <c r="F15" s="43" t="str">
        <f t="shared" si="1"/>
        <v>  850.00 € </v>
      </c>
      <c r="G15" s="108"/>
      <c r="H15" s="108"/>
      <c r="I15" s="108"/>
      <c r="J15" s="108"/>
      <c r="K15" s="108"/>
    </row>
    <row r="16">
      <c r="A16" s="92" t="s">
        <v>234</v>
      </c>
      <c r="B16" s="44" t="s">
        <v>235</v>
      </c>
      <c r="C16" s="94" t="s">
        <v>128</v>
      </c>
      <c r="D16" s="39">
        <v>7.0</v>
      </c>
      <c r="E16" s="43"/>
      <c r="F16" s="43" t="str">
        <f t="shared" ref="F16:F17" si="2">+E16*D16</f>
        <v>  -   € </v>
      </c>
      <c r="G16" s="108"/>
      <c r="H16" s="108"/>
      <c r="I16" s="108"/>
      <c r="J16" s="108"/>
      <c r="K16" s="108"/>
    </row>
    <row r="17">
      <c r="A17" s="92" t="s">
        <v>236</v>
      </c>
      <c r="B17" s="44" t="s">
        <v>237</v>
      </c>
      <c r="C17" s="94" t="s">
        <v>39</v>
      </c>
      <c r="D17" s="39">
        <v>187.5</v>
      </c>
      <c r="E17" s="43"/>
      <c r="F17" s="43" t="str">
        <f t="shared" si="2"/>
        <v>  -   € </v>
      </c>
      <c r="G17" s="108"/>
      <c r="H17" s="108"/>
      <c r="I17" s="108"/>
      <c r="J17" s="108"/>
      <c r="K17" s="108"/>
    </row>
    <row r="18">
      <c r="A18" s="92" t="s">
        <v>238</v>
      </c>
      <c r="B18" s="44" t="s">
        <v>239</v>
      </c>
      <c r="C18" s="109"/>
      <c r="D18" s="39"/>
      <c r="E18" s="43"/>
      <c r="F18" s="43"/>
      <c r="G18" s="108"/>
      <c r="H18" s="108"/>
      <c r="I18" s="108"/>
      <c r="J18" s="108"/>
      <c r="K18" s="108"/>
    </row>
    <row r="19">
      <c r="A19" s="92" t="s">
        <v>240</v>
      </c>
      <c r="B19" s="108" t="s">
        <v>241</v>
      </c>
      <c r="C19" s="94" t="s">
        <v>61</v>
      </c>
      <c r="D19" s="39">
        <v>219.33</v>
      </c>
      <c r="E19" s="43"/>
      <c r="F19" s="43" t="str">
        <f t="shared" ref="F19:F28" si="3">+E19*D19</f>
        <v>  -   € </v>
      </c>
      <c r="G19" s="108"/>
      <c r="H19" s="108"/>
      <c r="I19" s="108"/>
      <c r="J19" s="108"/>
      <c r="K19" s="108"/>
    </row>
    <row r="20">
      <c r="A20" s="92" t="s">
        <v>242</v>
      </c>
      <c r="B20" s="108" t="s">
        <v>243</v>
      </c>
      <c r="C20" s="94" t="s">
        <v>61</v>
      </c>
      <c r="D20" s="39">
        <v>24.37</v>
      </c>
      <c r="E20" s="43"/>
      <c r="F20" s="43" t="str">
        <f t="shared" si="3"/>
        <v>  -   € </v>
      </c>
      <c r="G20" s="108"/>
      <c r="H20" s="108"/>
      <c r="I20" s="108"/>
      <c r="J20" s="108"/>
      <c r="K20" s="108"/>
    </row>
    <row r="21" ht="15.75" customHeight="1">
      <c r="A21" s="92" t="s">
        <v>244</v>
      </c>
      <c r="B21" s="44" t="s">
        <v>245</v>
      </c>
      <c r="C21" s="94" t="s">
        <v>39</v>
      </c>
      <c r="D21" s="39">
        <v>35.0</v>
      </c>
      <c r="E21" s="43"/>
      <c r="F21" s="43" t="str">
        <f t="shared" si="3"/>
        <v>  -   € </v>
      </c>
      <c r="G21" s="108"/>
      <c r="H21" s="108"/>
      <c r="I21" s="108"/>
      <c r="J21" s="108"/>
      <c r="K21" s="108"/>
    </row>
    <row r="22" ht="15.75" customHeight="1">
      <c r="A22" s="92" t="s">
        <v>246</v>
      </c>
      <c r="B22" s="44" t="s">
        <v>247</v>
      </c>
      <c r="C22" s="94" t="s">
        <v>61</v>
      </c>
      <c r="D22" s="39">
        <v>3.75</v>
      </c>
      <c r="E22" s="43"/>
      <c r="F22" s="43" t="str">
        <f t="shared" si="3"/>
        <v>  -   € </v>
      </c>
      <c r="G22" s="108"/>
      <c r="H22" s="108"/>
      <c r="I22" s="108"/>
      <c r="J22" s="108"/>
      <c r="K22" s="108"/>
    </row>
    <row r="23" ht="15.75" customHeight="1">
      <c r="A23" s="92" t="s">
        <v>248</v>
      </c>
      <c r="B23" s="44" t="s">
        <v>249</v>
      </c>
      <c r="C23" s="94" t="s">
        <v>61</v>
      </c>
      <c r="D23" s="39">
        <v>6.25</v>
      </c>
      <c r="E23" s="43"/>
      <c r="F23" s="43" t="str">
        <f t="shared" si="3"/>
        <v>  -   € </v>
      </c>
      <c r="G23" s="108"/>
      <c r="H23" s="108"/>
      <c r="I23" s="108"/>
      <c r="J23" s="108"/>
      <c r="K23" s="108"/>
    </row>
    <row r="24" ht="15.75" customHeight="1">
      <c r="A24" s="92" t="s">
        <v>250</v>
      </c>
      <c r="B24" s="44" t="s">
        <v>251</v>
      </c>
      <c r="C24" s="94" t="s">
        <v>61</v>
      </c>
      <c r="D24" s="39">
        <v>46.75</v>
      </c>
      <c r="E24" s="43"/>
      <c r="F24" s="43" t="str">
        <f t="shared" si="3"/>
        <v>  -   € </v>
      </c>
      <c r="G24" s="108"/>
      <c r="H24" s="108"/>
      <c r="I24" s="108"/>
      <c r="J24" s="108"/>
      <c r="K24" s="108"/>
    </row>
    <row r="25" ht="15.75" customHeight="1">
      <c r="A25" s="92" t="s">
        <v>252</v>
      </c>
      <c r="B25" s="44" t="s">
        <v>253</v>
      </c>
      <c r="C25" s="94" t="s">
        <v>61</v>
      </c>
      <c r="D25" s="39">
        <v>9.44</v>
      </c>
      <c r="E25" s="43"/>
      <c r="F25" s="43" t="str">
        <f t="shared" si="3"/>
        <v>  -   € </v>
      </c>
      <c r="G25" s="108"/>
      <c r="H25" s="108"/>
      <c r="I25" s="108"/>
      <c r="J25" s="108"/>
      <c r="K25" s="108"/>
    </row>
    <row r="26" ht="15.75" customHeight="1">
      <c r="A26" s="92" t="s">
        <v>254</v>
      </c>
      <c r="B26" s="44" t="s">
        <v>255</v>
      </c>
      <c r="C26" s="94" t="s">
        <v>128</v>
      </c>
      <c r="D26" s="39">
        <v>7.0</v>
      </c>
      <c r="E26" s="43"/>
      <c r="F26" s="43" t="str">
        <f t="shared" si="3"/>
        <v>  -   € </v>
      </c>
      <c r="G26" s="108"/>
      <c r="H26" s="108"/>
      <c r="I26" s="108"/>
      <c r="J26" s="108"/>
      <c r="K26" s="108"/>
    </row>
    <row r="27" ht="15.75" customHeight="1">
      <c r="A27" s="92" t="s">
        <v>256</v>
      </c>
      <c r="B27" s="44" t="s">
        <v>257</v>
      </c>
      <c r="C27" s="94" t="s">
        <v>128</v>
      </c>
      <c r="D27" s="39">
        <v>1.0</v>
      </c>
      <c r="E27" s="43"/>
      <c r="F27" s="43" t="str">
        <f t="shared" si="3"/>
        <v>  -   € </v>
      </c>
      <c r="G27" s="108"/>
      <c r="H27" s="108"/>
      <c r="I27" s="108"/>
      <c r="J27" s="108"/>
      <c r="K27" s="108"/>
    </row>
    <row r="28" ht="15.75" customHeight="1">
      <c r="A28" s="92" t="s">
        <v>258</v>
      </c>
      <c r="B28" s="108" t="s">
        <v>259</v>
      </c>
      <c r="C28" s="94" t="s">
        <v>39</v>
      </c>
      <c r="D28" s="39">
        <v>152.5</v>
      </c>
      <c r="E28" s="43"/>
      <c r="F28" s="43" t="str">
        <f t="shared" si="3"/>
        <v>  -   € </v>
      </c>
      <c r="G28" s="108"/>
      <c r="H28" s="108"/>
      <c r="I28" s="108"/>
      <c r="J28" s="108"/>
      <c r="K28" s="108"/>
    </row>
    <row r="29" ht="15.75" customHeight="1">
      <c r="A29" s="92" t="s">
        <v>260</v>
      </c>
      <c r="B29" s="108" t="s">
        <v>261</v>
      </c>
      <c r="C29" s="94" t="s">
        <v>229</v>
      </c>
      <c r="D29" s="39">
        <v>10.0</v>
      </c>
      <c r="E29" s="43"/>
      <c r="F29" s="43" t="str">
        <f>SUM(F12:F28)*0.1</f>
        <v>  365.00 € </v>
      </c>
      <c r="G29" s="108"/>
      <c r="H29" s="108"/>
      <c r="I29" s="108"/>
      <c r="J29" s="108"/>
      <c r="K29" s="108"/>
    </row>
    <row r="30" ht="15.75" customHeight="1">
      <c r="A30" s="106"/>
      <c r="B30" s="110" t="s">
        <v>262</v>
      </c>
      <c r="C30" s="111"/>
      <c r="D30" s="112"/>
      <c r="E30" s="113"/>
      <c r="F30" s="113" t="str">
        <f>SUM(F13:F29)</f>
        <v>  4,015.00 € </v>
      </c>
      <c r="G30" s="107"/>
      <c r="H30" s="107"/>
      <c r="I30" s="107"/>
      <c r="J30" s="107"/>
      <c r="K30" s="107"/>
    </row>
    <row r="31" ht="15.75" customHeight="1">
      <c r="A31" s="114"/>
      <c r="B31" s="108"/>
      <c r="C31" s="109"/>
      <c r="D31" s="39"/>
      <c r="E31" s="43"/>
      <c r="F31" s="43"/>
      <c r="G31" s="108"/>
      <c r="H31" s="108"/>
      <c r="I31" s="108"/>
      <c r="J31" s="108"/>
      <c r="K31" s="108"/>
    </row>
    <row r="32" ht="15.75" customHeight="1">
      <c r="A32" s="106" t="s">
        <v>216</v>
      </c>
      <c r="B32" s="107" t="s">
        <v>263</v>
      </c>
      <c r="C32" s="115"/>
      <c r="D32" s="104"/>
      <c r="E32" s="105"/>
      <c r="F32" s="105"/>
      <c r="G32" s="107"/>
      <c r="H32" s="107"/>
      <c r="I32" s="107"/>
      <c r="J32" s="107"/>
      <c r="K32" s="107"/>
    </row>
    <row r="33" ht="15.75" customHeight="1">
      <c r="A33" s="114" t="s">
        <v>225</v>
      </c>
      <c r="B33" s="44" t="s">
        <v>264</v>
      </c>
      <c r="C33" s="94" t="s">
        <v>229</v>
      </c>
      <c r="D33" s="39">
        <v>10.0</v>
      </c>
      <c r="E33" s="43"/>
      <c r="F33" s="43" t="str">
        <f>+F66*0.1</f>
        <v>  -   € </v>
      </c>
      <c r="G33" s="108"/>
      <c r="H33" s="108"/>
      <c r="I33" s="108"/>
      <c r="J33" s="108"/>
      <c r="K33" s="108"/>
    </row>
    <row r="34" ht="15.75" customHeight="1">
      <c r="A34" s="114" t="s">
        <v>227</v>
      </c>
      <c r="B34" s="44" t="s">
        <v>265</v>
      </c>
      <c r="C34" s="94" t="s">
        <v>229</v>
      </c>
      <c r="D34" s="39">
        <v>10.0</v>
      </c>
      <c r="E34" s="43"/>
      <c r="F34" s="43" t="str">
        <f>+F66*0.1</f>
        <v>  -   € </v>
      </c>
      <c r="G34" s="108"/>
      <c r="H34" s="108"/>
      <c r="I34" s="108"/>
      <c r="J34" s="108"/>
      <c r="K34" s="108"/>
    </row>
    <row r="35" ht="15.75" customHeight="1">
      <c r="A35" s="114" t="s">
        <v>230</v>
      </c>
      <c r="B35" s="44" t="s">
        <v>266</v>
      </c>
      <c r="C35" s="94" t="s">
        <v>121</v>
      </c>
      <c r="D35" s="39">
        <v>6.1</v>
      </c>
      <c r="E35" s="43"/>
      <c r="F35" s="43" t="str">
        <f t="shared" ref="F35:F43" si="4">+E35*D35</f>
        <v>  -   € </v>
      </c>
      <c r="G35" s="108"/>
      <c r="H35" s="108"/>
      <c r="I35" s="108"/>
      <c r="J35" s="108"/>
      <c r="K35" s="108"/>
    </row>
    <row r="36" ht="15.75" customHeight="1">
      <c r="A36" s="114" t="s">
        <v>232</v>
      </c>
      <c r="B36" s="44" t="s">
        <v>267</v>
      </c>
      <c r="C36" s="94" t="s">
        <v>128</v>
      </c>
      <c r="D36" s="39">
        <v>7.0</v>
      </c>
      <c r="E36" s="43"/>
      <c r="F36" s="43" t="str">
        <f t="shared" si="4"/>
        <v>  -   € </v>
      </c>
      <c r="G36" s="108"/>
      <c r="H36" s="108"/>
      <c r="I36" s="108"/>
      <c r="J36" s="108"/>
      <c r="K36" s="108"/>
    </row>
    <row r="37" ht="15.75" customHeight="1">
      <c r="A37" s="114" t="s">
        <v>234</v>
      </c>
      <c r="B37" s="44" t="s">
        <v>268</v>
      </c>
      <c r="C37" s="94" t="s">
        <v>121</v>
      </c>
      <c r="D37" s="39">
        <v>6.1</v>
      </c>
      <c r="E37" s="43"/>
      <c r="F37" s="43" t="str">
        <f t="shared" si="4"/>
        <v>  -   € </v>
      </c>
      <c r="G37" s="108"/>
      <c r="H37" s="108"/>
      <c r="I37" s="108"/>
      <c r="J37" s="108"/>
      <c r="K37" s="108"/>
    </row>
    <row r="38" ht="15.75" customHeight="1">
      <c r="A38" s="114" t="s">
        <v>236</v>
      </c>
      <c r="B38" s="44" t="s">
        <v>269</v>
      </c>
      <c r="C38" s="94" t="s">
        <v>128</v>
      </c>
      <c r="D38" s="39">
        <v>7.0</v>
      </c>
      <c r="E38" s="43"/>
      <c r="F38" s="43" t="str">
        <f t="shared" si="4"/>
        <v>  -   € </v>
      </c>
      <c r="G38" s="108"/>
      <c r="H38" s="108"/>
      <c r="I38" s="108"/>
      <c r="J38" s="108"/>
      <c r="K38" s="108"/>
    </row>
    <row r="39" ht="15.75" customHeight="1">
      <c r="A39" s="114" t="s">
        <v>238</v>
      </c>
      <c r="B39" s="44" t="s">
        <v>270</v>
      </c>
      <c r="C39" s="94" t="s">
        <v>128</v>
      </c>
      <c r="D39" s="39">
        <v>11.0</v>
      </c>
      <c r="E39" s="43"/>
      <c r="F39" s="43" t="str">
        <f t="shared" si="4"/>
        <v>  -   € </v>
      </c>
      <c r="G39" s="108"/>
      <c r="H39" s="108"/>
      <c r="I39" s="108"/>
      <c r="J39" s="108"/>
      <c r="K39" s="108"/>
    </row>
    <row r="40" ht="15.75" customHeight="1">
      <c r="A40" s="114" t="s">
        <v>240</v>
      </c>
      <c r="B40" s="44" t="s">
        <v>271</v>
      </c>
      <c r="C40" s="94" t="s">
        <v>128</v>
      </c>
      <c r="D40" s="39">
        <v>1.0</v>
      </c>
      <c r="E40" s="43"/>
      <c r="F40" s="43" t="str">
        <f t="shared" si="4"/>
        <v>  -   € </v>
      </c>
      <c r="G40" s="108"/>
      <c r="H40" s="108"/>
      <c r="I40" s="108"/>
      <c r="J40" s="108"/>
      <c r="K40" s="108"/>
    </row>
    <row r="41" ht="15.75" customHeight="1">
      <c r="A41" s="114" t="s">
        <v>242</v>
      </c>
      <c r="B41" s="44" t="s">
        <v>272</v>
      </c>
      <c r="C41" s="94" t="s">
        <v>121</v>
      </c>
      <c r="D41" s="39">
        <v>6.1</v>
      </c>
      <c r="E41" s="43"/>
      <c r="F41" s="43" t="str">
        <f t="shared" si="4"/>
        <v>  -   € </v>
      </c>
      <c r="G41" s="108"/>
      <c r="H41" s="108"/>
      <c r="I41" s="108"/>
      <c r="J41" s="108"/>
      <c r="K41" s="108"/>
    </row>
    <row r="42" ht="15.75" customHeight="1">
      <c r="A42" s="114" t="s">
        <v>244</v>
      </c>
      <c r="B42" s="44" t="s">
        <v>273</v>
      </c>
      <c r="C42" s="94" t="s">
        <v>121</v>
      </c>
      <c r="D42" s="39">
        <v>6.1</v>
      </c>
      <c r="E42" s="43"/>
      <c r="F42" s="43" t="str">
        <f t="shared" si="4"/>
        <v>  -   € </v>
      </c>
      <c r="G42" s="108"/>
      <c r="H42" s="108"/>
      <c r="I42" s="108"/>
      <c r="J42" s="108"/>
      <c r="K42" s="108"/>
    </row>
    <row r="43" ht="15.75" customHeight="1">
      <c r="A43" s="114" t="s">
        <v>246</v>
      </c>
      <c r="B43" s="108" t="s">
        <v>274</v>
      </c>
      <c r="C43" s="94" t="s">
        <v>121</v>
      </c>
      <c r="D43" s="39">
        <v>6.1</v>
      </c>
      <c r="E43" s="43"/>
      <c r="F43" s="43" t="str">
        <f t="shared" si="4"/>
        <v>  -   € </v>
      </c>
      <c r="G43" s="108"/>
      <c r="H43" s="108"/>
      <c r="I43" s="108"/>
      <c r="J43" s="108"/>
      <c r="K43" s="108"/>
    </row>
    <row r="44" ht="15.75" customHeight="1">
      <c r="A44" s="114" t="s">
        <v>248</v>
      </c>
      <c r="B44" s="108" t="s">
        <v>275</v>
      </c>
      <c r="C44" s="94" t="s">
        <v>229</v>
      </c>
      <c r="D44" s="39">
        <v>10.0</v>
      </c>
      <c r="E44" s="43"/>
      <c r="F44" s="43" t="str">
        <f>SUM(F33:F43)*0.1</f>
        <v>  -   € </v>
      </c>
      <c r="G44" s="108"/>
      <c r="H44" s="108"/>
      <c r="I44" s="108"/>
      <c r="J44" s="108"/>
      <c r="K44" s="108"/>
    </row>
    <row r="45" ht="15.75" customHeight="1">
      <c r="A45" s="106"/>
      <c r="B45" s="110" t="s">
        <v>276</v>
      </c>
      <c r="C45" s="111"/>
      <c r="D45" s="112"/>
      <c r="E45" s="113"/>
      <c r="F45" s="113" t="str">
        <f>SUM(F34:F44)</f>
        <v>  -   € </v>
      </c>
      <c r="G45" s="107"/>
      <c r="H45" s="107"/>
      <c r="I45" s="107"/>
      <c r="J45" s="107"/>
      <c r="K45" s="107"/>
    </row>
    <row r="46" ht="15.75" customHeight="1">
      <c r="A46" s="114"/>
      <c r="B46" s="108"/>
      <c r="C46" s="109"/>
      <c r="D46" s="39"/>
      <c r="E46" s="43"/>
      <c r="F46" s="43"/>
      <c r="G46" s="108"/>
      <c r="H46" s="108"/>
      <c r="I46" s="108"/>
      <c r="J46" s="108"/>
      <c r="K46" s="108"/>
    </row>
    <row r="47" ht="15.75" customHeight="1">
      <c r="A47" s="106" t="s">
        <v>218</v>
      </c>
      <c r="B47" s="107" t="s">
        <v>277</v>
      </c>
      <c r="C47" s="115"/>
      <c r="D47" s="104"/>
      <c r="E47" s="105"/>
      <c r="F47" s="105"/>
      <c r="G47" s="107"/>
      <c r="H47" s="107"/>
      <c r="I47" s="107"/>
      <c r="J47" s="107"/>
      <c r="K47" s="107"/>
    </row>
    <row r="48" ht="15.75" customHeight="1">
      <c r="A48" s="114" t="s">
        <v>225</v>
      </c>
      <c r="B48" s="44" t="s">
        <v>278</v>
      </c>
      <c r="C48" s="94" t="s">
        <v>121</v>
      </c>
      <c r="D48" s="39">
        <v>72.0</v>
      </c>
      <c r="E48" s="43"/>
      <c r="F48" s="43" t="str">
        <f t="shared" ref="F48:F49" si="5">+E48*D48</f>
        <v>  -   € </v>
      </c>
      <c r="G48" s="108"/>
      <c r="H48" s="108"/>
      <c r="I48" s="108"/>
      <c r="J48" s="108"/>
      <c r="K48" s="108"/>
    </row>
    <row r="49" ht="15.75" customHeight="1">
      <c r="A49" s="114" t="s">
        <v>227</v>
      </c>
      <c r="B49" s="44" t="s">
        <v>279</v>
      </c>
      <c r="C49" s="94" t="s">
        <v>121</v>
      </c>
      <c r="D49" s="39">
        <v>75.0</v>
      </c>
      <c r="E49" s="43"/>
      <c r="F49" s="43" t="str">
        <f t="shared" si="5"/>
        <v>  -   € </v>
      </c>
      <c r="G49" s="108"/>
      <c r="H49" s="108"/>
      <c r="I49" s="108"/>
      <c r="J49" s="108"/>
      <c r="K49" s="108"/>
    </row>
    <row r="50" ht="15.75" customHeight="1">
      <c r="A50" s="114" t="s">
        <v>230</v>
      </c>
      <c r="B50" s="108" t="s">
        <v>280</v>
      </c>
      <c r="C50" s="94"/>
      <c r="D50" s="39"/>
      <c r="E50" s="43"/>
      <c r="F50" s="43"/>
      <c r="G50" s="108"/>
      <c r="H50" s="108"/>
      <c r="I50" s="108"/>
      <c r="J50" s="108"/>
      <c r="K50" s="108"/>
    </row>
    <row r="51" ht="15.75" customHeight="1">
      <c r="A51" s="114"/>
      <c r="B51" s="108" t="s">
        <v>281</v>
      </c>
      <c r="C51" s="94" t="s">
        <v>128</v>
      </c>
      <c r="D51" s="39">
        <v>1.0</v>
      </c>
      <c r="E51" s="43"/>
      <c r="F51" s="43" t="str">
        <f t="shared" ref="F51:F56" si="6">+E51*D51</f>
        <v>  -   € </v>
      </c>
      <c r="G51" s="108"/>
      <c r="H51" s="108"/>
      <c r="I51" s="108"/>
      <c r="J51" s="108"/>
      <c r="K51" s="108"/>
    </row>
    <row r="52" ht="15.75" customHeight="1">
      <c r="A52" s="114"/>
      <c r="B52" s="108" t="s">
        <v>282</v>
      </c>
      <c r="C52" s="94" t="s">
        <v>128</v>
      </c>
      <c r="D52" s="39">
        <v>2.0</v>
      </c>
      <c r="E52" s="43"/>
      <c r="F52" s="43" t="str">
        <f t="shared" si="6"/>
        <v>  -   € </v>
      </c>
      <c r="G52" s="108"/>
      <c r="H52" s="108"/>
      <c r="I52" s="108"/>
      <c r="J52" s="108"/>
      <c r="K52" s="108"/>
    </row>
    <row r="53" ht="15.75" customHeight="1">
      <c r="A53" s="114"/>
      <c r="B53" s="108" t="s">
        <v>283</v>
      </c>
      <c r="C53" s="94" t="s">
        <v>128</v>
      </c>
      <c r="D53" s="39">
        <v>1.0</v>
      </c>
      <c r="E53" s="43"/>
      <c r="F53" s="43" t="str">
        <f t="shared" si="6"/>
        <v>  -   € </v>
      </c>
      <c r="G53" s="108"/>
      <c r="H53" s="108"/>
      <c r="I53" s="108"/>
      <c r="J53" s="108"/>
      <c r="K53" s="108"/>
    </row>
    <row r="54" ht="15.75" customHeight="1">
      <c r="A54" s="114"/>
      <c r="B54" s="108" t="s">
        <v>284</v>
      </c>
      <c r="C54" s="94" t="s">
        <v>128</v>
      </c>
      <c r="D54" s="39"/>
      <c r="E54" s="43"/>
      <c r="F54" s="43" t="str">
        <f t="shared" si="6"/>
        <v>  -   € </v>
      </c>
      <c r="G54" s="108"/>
      <c r="H54" s="108"/>
      <c r="I54" s="108"/>
      <c r="J54" s="108"/>
      <c r="K54" s="108"/>
    </row>
    <row r="55" ht="15.75" customHeight="1">
      <c r="A55" s="114"/>
      <c r="B55" s="108" t="s">
        <v>285</v>
      </c>
      <c r="C55" s="94" t="s">
        <v>128</v>
      </c>
      <c r="D55" s="39">
        <v>1.0</v>
      </c>
      <c r="E55" s="43"/>
      <c r="F55" s="43" t="str">
        <f t="shared" si="6"/>
        <v>  -   € </v>
      </c>
      <c r="G55" s="108"/>
      <c r="H55" s="108"/>
      <c r="I55" s="108"/>
      <c r="J55" s="108"/>
      <c r="K55" s="108"/>
    </row>
    <row r="56" ht="15.75" customHeight="1">
      <c r="A56" s="114"/>
      <c r="B56" s="108" t="s">
        <v>286</v>
      </c>
      <c r="C56" s="94" t="s">
        <v>128</v>
      </c>
      <c r="D56" s="39"/>
      <c r="E56" s="43"/>
      <c r="F56" s="43" t="str">
        <f t="shared" si="6"/>
        <v>  -   € </v>
      </c>
      <c r="G56" s="108"/>
      <c r="H56" s="108"/>
      <c r="I56" s="108"/>
      <c r="J56" s="108"/>
      <c r="K56" s="108"/>
    </row>
    <row r="57" ht="15.75" customHeight="1">
      <c r="A57" s="114" t="s">
        <v>232</v>
      </c>
      <c r="B57" s="108" t="s">
        <v>287</v>
      </c>
      <c r="C57" s="94"/>
      <c r="D57" s="39"/>
      <c r="E57" s="43"/>
      <c r="F57" s="43"/>
      <c r="G57" s="108"/>
      <c r="H57" s="108"/>
      <c r="I57" s="108"/>
      <c r="J57" s="108"/>
      <c r="K57" s="108"/>
    </row>
    <row r="58" ht="15.75" customHeight="1">
      <c r="A58" s="114"/>
      <c r="B58" s="108" t="s">
        <v>288</v>
      </c>
      <c r="C58" s="94" t="s">
        <v>128</v>
      </c>
      <c r="D58" s="39">
        <v>3.0</v>
      </c>
      <c r="E58" s="43"/>
      <c r="F58" s="43" t="str">
        <f t="shared" ref="F58:F64" si="7">+E58*D58</f>
        <v>  -   € </v>
      </c>
      <c r="G58" s="108"/>
      <c r="H58" s="108"/>
      <c r="I58" s="108"/>
      <c r="J58" s="108"/>
      <c r="K58" s="108"/>
    </row>
    <row r="59" ht="15.75" customHeight="1">
      <c r="A59" s="114"/>
      <c r="B59" s="108" t="s">
        <v>289</v>
      </c>
      <c r="C59" s="94" t="s">
        <v>128</v>
      </c>
      <c r="D59" s="39">
        <v>1.0</v>
      </c>
      <c r="E59" s="43"/>
      <c r="F59" s="43" t="str">
        <f t="shared" si="7"/>
        <v>  -   € </v>
      </c>
      <c r="G59" s="108"/>
      <c r="H59" s="108"/>
      <c r="I59" s="108"/>
      <c r="J59" s="108"/>
      <c r="K59" s="108"/>
    </row>
    <row r="60" ht="15.75" customHeight="1">
      <c r="A60" s="114"/>
      <c r="B60" s="108" t="s">
        <v>290</v>
      </c>
      <c r="C60" s="94" t="s">
        <v>128</v>
      </c>
      <c r="D60" s="39">
        <v>2.0</v>
      </c>
      <c r="E60" s="43"/>
      <c r="F60" s="43" t="str">
        <f t="shared" si="7"/>
        <v>  -   € </v>
      </c>
      <c r="G60" s="108"/>
      <c r="H60" s="108"/>
      <c r="I60" s="108"/>
      <c r="J60" s="108"/>
      <c r="K60" s="108"/>
    </row>
    <row r="61" ht="15.75" customHeight="1">
      <c r="A61" s="114"/>
      <c r="B61" s="108" t="s">
        <v>291</v>
      </c>
      <c r="C61" s="94" t="s">
        <v>128</v>
      </c>
      <c r="D61" s="39">
        <v>3.0</v>
      </c>
      <c r="E61" s="43"/>
      <c r="F61" s="43" t="str">
        <f t="shared" si="7"/>
        <v>  -   € </v>
      </c>
      <c r="G61" s="108"/>
      <c r="H61" s="108"/>
      <c r="I61" s="108"/>
      <c r="J61" s="108"/>
      <c r="K61" s="108"/>
    </row>
    <row r="62" ht="15.75" customHeight="1">
      <c r="A62" s="114"/>
      <c r="B62" s="108" t="s">
        <v>292</v>
      </c>
      <c r="C62" s="94" t="s">
        <v>128</v>
      </c>
      <c r="D62" s="39">
        <v>1.0</v>
      </c>
      <c r="E62" s="43"/>
      <c r="F62" s="43" t="str">
        <f t="shared" si="7"/>
        <v>  -   € </v>
      </c>
      <c r="G62" s="108"/>
      <c r="H62" s="108"/>
      <c r="I62" s="108"/>
      <c r="J62" s="108"/>
      <c r="K62" s="108"/>
    </row>
    <row r="63" ht="15.75" customHeight="1">
      <c r="A63" s="114"/>
      <c r="B63" s="108" t="s">
        <v>293</v>
      </c>
      <c r="C63" s="94" t="s">
        <v>128</v>
      </c>
      <c r="D63" s="39">
        <v>1.0</v>
      </c>
      <c r="E63" s="43"/>
      <c r="F63" s="43" t="str">
        <f t="shared" si="7"/>
        <v>  -   € </v>
      </c>
      <c r="G63" s="108"/>
      <c r="H63" s="108"/>
      <c r="I63" s="108"/>
      <c r="J63" s="108"/>
      <c r="K63" s="108"/>
    </row>
    <row r="64" ht="15.75" customHeight="1">
      <c r="A64" s="114" t="s">
        <v>234</v>
      </c>
      <c r="B64" s="108" t="s">
        <v>294</v>
      </c>
      <c r="C64" s="94" t="s">
        <v>128</v>
      </c>
      <c r="D64" s="39">
        <v>1.0</v>
      </c>
      <c r="E64" s="43"/>
      <c r="F64" s="43" t="str">
        <f t="shared" si="7"/>
        <v>  -   € </v>
      </c>
      <c r="G64" s="108"/>
      <c r="H64" s="108"/>
      <c r="I64" s="108"/>
      <c r="J64" s="108"/>
      <c r="K64" s="108"/>
    </row>
    <row r="65" ht="15.75" customHeight="1">
      <c r="A65" s="114" t="s">
        <v>236</v>
      </c>
      <c r="B65" s="44" t="s">
        <v>295</v>
      </c>
      <c r="C65" s="94" t="s">
        <v>229</v>
      </c>
      <c r="D65" s="39"/>
      <c r="E65" s="43"/>
      <c r="F65" s="43" t="str">
        <f>SUM(F48:F64)*0.1</f>
        <v>  -   € </v>
      </c>
      <c r="G65" s="108"/>
      <c r="H65" s="108"/>
      <c r="I65" s="108"/>
      <c r="J65" s="108"/>
      <c r="K65" s="108"/>
    </row>
    <row r="66" ht="15.75" customHeight="1">
      <c r="A66" s="106"/>
      <c r="B66" s="110" t="s">
        <v>296</v>
      </c>
      <c r="C66" s="116"/>
      <c r="D66" s="112"/>
      <c r="E66" s="113"/>
      <c r="F66" s="113" t="str">
        <f>SUM(F48:F65)</f>
        <v>  -   € </v>
      </c>
      <c r="G66" s="107"/>
      <c r="H66" s="107"/>
      <c r="I66" s="107"/>
      <c r="J66" s="107"/>
      <c r="K66" s="107"/>
    </row>
    <row r="67" ht="15.75" customHeight="1">
      <c r="A67" s="114"/>
      <c r="B67" s="108"/>
      <c r="C67" s="94"/>
      <c r="D67" s="39"/>
      <c r="E67" s="43"/>
      <c r="F67" s="43"/>
      <c r="G67" s="108"/>
      <c r="H67" s="108"/>
      <c r="I67" s="108"/>
      <c r="J67" s="108"/>
      <c r="K67" s="108"/>
    </row>
    <row r="68" ht="15.75" customHeight="1">
      <c r="A68" s="106" t="s">
        <v>220</v>
      </c>
      <c r="B68" s="107" t="s">
        <v>297</v>
      </c>
      <c r="C68" s="103"/>
      <c r="D68" s="104"/>
      <c r="E68" s="105"/>
      <c r="F68" s="105"/>
      <c r="G68" s="107"/>
      <c r="H68" s="107"/>
      <c r="I68" s="107"/>
      <c r="J68" s="107"/>
      <c r="K68" s="107"/>
    </row>
    <row r="69" ht="15.75" customHeight="1">
      <c r="A69" s="114" t="s">
        <v>225</v>
      </c>
      <c r="B69" s="44" t="s">
        <v>298</v>
      </c>
      <c r="C69" s="94" t="s">
        <v>121</v>
      </c>
      <c r="D69" s="39">
        <v>224.8</v>
      </c>
      <c r="E69" s="43"/>
      <c r="F69" s="43" t="str">
        <f>+E69*D69</f>
        <v>  -   € </v>
      </c>
      <c r="G69" s="108"/>
      <c r="H69" s="108"/>
      <c r="I69" s="108"/>
      <c r="J69" s="108"/>
      <c r="K69" s="108"/>
    </row>
    <row r="70" ht="15.75" customHeight="1">
      <c r="A70" s="114" t="s">
        <v>227</v>
      </c>
      <c r="B70" s="44" t="s">
        <v>299</v>
      </c>
      <c r="C70" s="109"/>
      <c r="D70" s="39"/>
      <c r="E70" s="43"/>
      <c r="F70" s="43"/>
      <c r="G70" s="108"/>
      <c r="H70" s="108"/>
      <c r="I70" s="108"/>
      <c r="J70" s="108"/>
      <c r="K70" s="108"/>
    </row>
    <row r="71" ht="15.75" customHeight="1">
      <c r="A71" s="114"/>
      <c r="B71" s="108" t="s">
        <v>300</v>
      </c>
      <c r="C71" s="94" t="s">
        <v>121</v>
      </c>
      <c r="D71" s="39">
        <v>205.0</v>
      </c>
      <c r="E71" s="43"/>
      <c r="F71" s="43" t="str">
        <f t="shared" ref="F71:F77" si="8">+E71*D71</f>
        <v>  -   € </v>
      </c>
      <c r="G71" s="108"/>
      <c r="H71" s="108"/>
      <c r="I71" s="108"/>
      <c r="J71" s="108"/>
      <c r="K71" s="108"/>
    </row>
    <row r="72" ht="15.75" customHeight="1">
      <c r="A72" s="114"/>
      <c r="B72" s="108" t="s">
        <v>301</v>
      </c>
      <c r="C72" s="94" t="s">
        <v>121</v>
      </c>
      <c r="D72" s="39">
        <v>20.0</v>
      </c>
      <c r="E72" s="43"/>
      <c r="F72" s="43" t="str">
        <f t="shared" si="8"/>
        <v>  -   € </v>
      </c>
      <c r="G72" s="108"/>
      <c r="H72" s="108"/>
      <c r="I72" s="108"/>
      <c r="J72" s="108"/>
      <c r="K72" s="108"/>
    </row>
    <row r="73" ht="15.75" customHeight="1">
      <c r="A73" s="114"/>
      <c r="B73" s="108" t="s">
        <v>302</v>
      </c>
      <c r="C73" s="94" t="s">
        <v>121</v>
      </c>
      <c r="D73" s="39">
        <v>225.0</v>
      </c>
      <c r="E73" s="43"/>
      <c r="F73" s="43" t="str">
        <f t="shared" si="8"/>
        <v>  -   € </v>
      </c>
      <c r="G73" s="108"/>
      <c r="H73" s="108"/>
      <c r="I73" s="108"/>
      <c r="J73" s="108"/>
      <c r="K73" s="108"/>
    </row>
    <row r="74" ht="15.75" customHeight="1">
      <c r="A74" s="114" t="s">
        <v>230</v>
      </c>
      <c r="B74" s="44" t="s">
        <v>303</v>
      </c>
      <c r="C74" s="94" t="s">
        <v>128</v>
      </c>
      <c r="D74" s="39">
        <v>8.0</v>
      </c>
      <c r="E74" s="43"/>
      <c r="F74" s="43" t="str">
        <f t="shared" si="8"/>
        <v>  -   € </v>
      </c>
      <c r="G74" s="108"/>
      <c r="H74" s="108"/>
      <c r="I74" s="108"/>
      <c r="J74" s="108"/>
      <c r="K74" s="108"/>
    </row>
    <row r="75" ht="15.75" customHeight="1">
      <c r="A75" s="114" t="s">
        <v>232</v>
      </c>
      <c r="B75" s="44" t="s">
        <v>304</v>
      </c>
      <c r="C75" s="94" t="s">
        <v>128</v>
      </c>
      <c r="D75" s="39">
        <v>8.0</v>
      </c>
      <c r="E75" s="43"/>
      <c r="F75" s="43" t="str">
        <f t="shared" si="8"/>
        <v>  -   € </v>
      </c>
      <c r="G75" s="108"/>
      <c r="H75" s="108"/>
      <c r="I75" s="108"/>
      <c r="J75" s="108"/>
      <c r="K75" s="108"/>
    </row>
    <row r="76" ht="15.75" customHeight="1">
      <c r="A76" s="114" t="s">
        <v>234</v>
      </c>
      <c r="B76" s="44" t="s">
        <v>305</v>
      </c>
      <c r="C76" s="94" t="s">
        <v>128</v>
      </c>
      <c r="D76" s="39">
        <v>4.0</v>
      </c>
      <c r="E76" s="43"/>
      <c r="F76" s="43" t="str">
        <f t="shared" si="8"/>
        <v>  -   € </v>
      </c>
      <c r="G76" s="108"/>
      <c r="H76" s="108"/>
      <c r="I76" s="108"/>
      <c r="J76" s="108"/>
      <c r="K76" s="108"/>
    </row>
    <row r="77" ht="15.75" customHeight="1">
      <c r="A77" s="114" t="s">
        <v>236</v>
      </c>
      <c r="B77" s="44" t="s">
        <v>306</v>
      </c>
      <c r="C77" s="94" t="s">
        <v>128</v>
      </c>
      <c r="D77" s="39">
        <v>5.0</v>
      </c>
      <c r="E77" s="43"/>
      <c r="F77" s="43" t="str">
        <f t="shared" si="8"/>
        <v>  -   € </v>
      </c>
      <c r="G77" s="108"/>
      <c r="H77" s="108"/>
      <c r="I77" s="108"/>
      <c r="J77" s="108"/>
      <c r="K77" s="108"/>
    </row>
    <row r="78" ht="15.75" customHeight="1">
      <c r="A78" s="114" t="s">
        <v>238</v>
      </c>
      <c r="B78" s="108" t="s">
        <v>307</v>
      </c>
      <c r="C78" s="94"/>
      <c r="D78" s="39"/>
      <c r="E78" s="43"/>
      <c r="F78" s="43"/>
      <c r="G78" s="108"/>
      <c r="H78" s="108"/>
      <c r="I78" s="108"/>
      <c r="J78" s="108"/>
      <c r="K78" s="108"/>
    </row>
    <row r="79" ht="15.75" customHeight="1">
      <c r="A79" s="114"/>
      <c r="B79" s="108" t="s">
        <v>308</v>
      </c>
      <c r="C79" s="94" t="s">
        <v>128</v>
      </c>
      <c r="D79" s="117">
        <v>6.0</v>
      </c>
      <c r="E79" s="39"/>
      <c r="F79" s="43" t="str">
        <f t="shared" ref="F79:F88" si="9">+E79*D79</f>
        <v>  -   € </v>
      </c>
      <c r="G79" s="108"/>
      <c r="H79" s="108"/>
      <c r="I79" s="108"/>
      <c r="J79" s="108"/>
      <c r="K79" s="108"/>
    </row>
    <row r="80" ht="15.75" customHeight="1">
      <c r="A80" s="114"/>
      <c r="B80" s="108" t="s">
        <v>309</v>
      </c>
      <c r="C80" s="94" t="s">
        <v>128</v>
      </c>
      <c r="D80" s="117">
        <v>12.0</v>
      </c>
      <c r="E80" s="39"/>
      <c r="F80" s="43" t="str">
        <f t="shared" si="9"/>
        <v>  -   € </v>
      </c>
      <c r="G80" s="108"/>
      <c r="H80" s="108"/>
      <c r="I80" s="108"/>
      <c r="J80" s="108"/>
      <c r="K80" s="108"/>
    </row>
    <row r="81" ht="15.75" customHeight="1">
      <c r="A81" s="114"/>
      <c r="B81" s="108" t="s">
        <v>310</v>
      </c>
      <c r="C81" s="94" t="s">
        <v>128</v>
      </c>
      <c r="D81" s="117">
        <v>8.0</v>
      </c>
      <c r="E81" s="39"/>
      <c r="F81" s="43" t="str">
        <f t="shared" si="9"/>
        <v>  -   € </v>
      </c>
      <c r="G81" s="108"/>
      <c r="H81" s="108"/>
      <c r="I81" s="108"/>
      <c r="J81" s="108"/>
      <c r="K81" s="108"/>
    </row>
    <row r="82" ht="15.75" customHeight="1">
      <c r="A82" s="114"/>
      <c r="B82" s="108" t="s">
        <v>311</v>
      </c>
      <c r="C82" s="94" t="s">
        <v>128</v>
      </c>
      <c r="D82" s="117">
        <v>6.0</v>
      </c>
      <c r="E82" s="39"/>
      <c r="F82" s="43" t="str">
        <f t="shared" si="9"/>
        <v>  -   € </v>
      </c>
      <c r="G82" s="108"/>
      <c r="H82" s="108"/>
      <c r="I82" s="108"/>
      <c r="J82" s="108"/>
      <c r="K82" s="108"/>
    </row>
    <row r="83" ht="15.75" customHeight="1">
      <c r="A83" s="114"/>
      <c r="B83" s="108" t="s">
        <v>312</v>
      </c>
      <c r="C83" s="94" t="s">
        <v>128</v>
      </c>
      <c r="D83" s="117">
        <v>4.0</v>
      </c>
      <c r="E83" s="39"/>
      <c r="F83" s="43" t="str">
        <f t="shared" si="9"/>
        <v>  -   € </v>
      </c>
      <c r="G83" s="108"/>
      <c r="H83" s="108"/>
      <c r="I83" s="108"/>
      <c r="J83" s="108"/>
      <c r="K83" s="108"/>
    </row>
    <row r="84" ht="15.75" customHeight="1">
      <c r="A84" s="114"/>
      <c r="B84" s="108" t="s">
        <v>284</v>
      </c>
      <c r="C84" s="94" t="s">
        <v>128</v>
      </c>
      <c r="D84" s="117">
        <v>7.0</v>
      </c>
      <c r="E84" s="39"/>
      <c r="F84" s="43" t="str">
        <f t="shared" si="9"/>
        <v>  -   € </v>
      </c>
      <c r="G84" s="108"/>
      <c r="H84" s="108"/>
      <c r="I84" s="108"/>
      <c r="J84" s="108"/>
      <c r="K84" s="108"/>
    </row>
    <row r="85" ht="15.75" customHeight="1">
      <c r="A85" s="114"/>
      <c r="B85" s="108" t="s">
        <v>285</v>
      </c>
      <c r="C85" s="94" t="s">
        <v>128</v>
      </c>
      <c r="D85" s="117">
        <v>16.0</v>
      </c>
      <c r="E85" s="39"/>
      <c r="F85" s="43" t="str">
        <f t="shared" si="9"/>
        <v>  -   € </v>
      </c>
      <c r="G85" s="108"/>
      <c r="H85" s="108"/>
      <c r="I85" s="108"/>
      <c r="J85" s="108"/>
      <c r="K85" s="108"/>
    </row>
    <row r="86" ht="15.75" customHeight="1">
      <c r="A86" s="114"/>
      <c r="B86" s="108" t="s">
        <v>313</v>
      </c>
      <c r="C86" s="94" t="s">
        <v>128</v>
      </c>
      <c r="D86" s="117">
        <v>7.0</v>
      </c>
      <c r="E86" s="39"/>
      <c r="F86" s="43" t="str">
        <f t="shared" si="9"/>
        <v>  -   € </v>
      </c>
      <c r="G86" s="108"/>
      <c r="H86" s="108"/>
      <c r="I86" s="108"/>
      <c r="J86" s="108"/>
      <c r="K86" s="108"/>
    </row>
    <row r="87" ht="15.75" customHeight="1">
      <c r="A87" s="114"/>
      <c r="B87" s="108" t="s">
        <v>314</v>
      </c>
      <c r="C87" s="94" t="s">
        <v>128</v>
      </c>
      <c r="D87" s="117">
        <v>7.0</v>
      </c>
      <c r="E87" s="39"/>
      <c r="F87" s="43" t="str">
        <f t="shared" si="9"/>
        <v>  -   € </v>
      </c>
      <c r="G87" s="108"/>
      <c r="H87" s="108"/>
      <c r="I87" s="108"/>
      <c r="J87" s="108"/>
      <c r="K87" s="108"/>
    </row>
    <row r="88" ht="15.75" customHeight="1">
      <c r="A88" s="114"/>
      <c r="B88" s="108" t="s">
        <v>315</v>
      </c>
      <c r="C88" s="94" t="s">
        <v>128</v>
      </c>
      <c r="D88" s="117">
        <v>8.0</v>
      </c>
      <c r="E88" s="39"/>
      <c r="F88" s="43" t="str">
        <f t="shared" si="9"/>
        <v>  -   € </v>
      </c>
      <c r="G88" s="108"/>
      <c r="H88" s="108"/>
      <c r="I88" s="108"/>
      <c r="J88" s="108"/>
      <c r="K88" s="108"/>
    </row>
    <row r="89" ht="15.75" customHeight="1">
      <c r="A89" s="114" t="s">
        <v>240</v>
      </c>
      <c r="B89" s="44" t="s">
        <v>295</v>
      </c>
      <c r="C89" s="94" t="s">
        <v>229</v>
      </c>
      <c r="D89" s="39">
        <v>10.0</v>
      </c>
      <c r="E89" s="43"/>
      <c r="F89" s="43" t="str">
        <f>SUM(F71:F88)*0.1</f>
        <v>  -   € </v>
      </c>
      <c r="G89" s="108"/>
      <c r="H89" s="108"/>
      <c r="I89" s="108"/>
      <c r="J89" s="108"/>
      <c r="K89" s="108"/>
    </row>
    <row r="90" ht="15.75" customHeight="1">
      <c r="A90" s="102"/>
      <c r="B90" s="118" t="s">
        <v>316</v>
      </c>
      <c r="C90" s="119"/>
      <c r="D90" s="112"/>
      <c r="E90" s="113"/>
      <c r="F90" s="113" t="str">
        <f>SUM(F69:F89)</f>
        <v>  -   € </v>
      </c>
      <c r="G90" s="32"/>
      <c r="H90" s="32"/>
      <c r="I90" s="32"/>
      <c r="J90" s="32"/>
      <c r="K90" s="32"/>
    </row>
    <row r="91" ht="15.75" customHeight="1">
      <c r="A91" s="92"/>
      <c r="B91" s="1"/>
      <c r="C91" s="94"/>
      <c r="D91" s="39"/>
      <c r="E91" s="43"/>
      <c r="F91" s="43"/>
      <c r="G91" s="1"/>
      <c r="H91" s="1"/>
      <c r="I91" s="1"/>
      <c r="J91" s="1"/>
      <c r="K91" s="1"/>
    </row>
    <row r="92" ht="15.75" customHeight="1">
      <c r="A92" s="92"/>
      <c r="B92" s="1"/>
      <c r="C92" s="94"/>
      <c r="D92" s="39"/>
      <c r="E92" s="43"/>
      <c r="F92" s="43"/>
      <c r="G92" s="1"/>
      <c r="H92" s="1"/>
      <c r="I92" s="1"/>
      <c r="J92" s="1"/>
      <c r="K92" s="1"/>
    </row>
    <row r="93" ht="15.75" customHeight="1">
      <c r="A93" s="92"/>
      <c r="B93" s="1"/>
      <c r="C93" s="94"/>
      <c r="D93" s="39"/>
      <c r="E93" s="43"/>
      <c r="F93" s="43"/>
      <c r="G93" s="1"/>
      <c r="H93" s="1"/>
      <c r="I93" s="1"/>
      <c r="J93" s="1"/>
      <c r="K93" s="1"/>
    </row>
    <row r="94" ht="15.75" customHeight="1">
      <c r="A94" s="92"/>
      <c r="B94" s="1"/>
      <c r="C94" s="94"/>
      <c r="D94" s="39"/>
      <c r="E94" s="43"/>
      <c r="F94" s="43"/>
      <c r="G94" s="1"/>
      <c r="H94" s="1"/>
      <c r="I94" s="1"/>
      <c r="J94" s="1"/>
      <c r="K94" s="1"/>
    </row>
    <row r="95" ht="15.75" customHeight="1">
      <c r="A95" s="92"/>
      <c r="B95" s="1"/>
      <c r="C95" s="94"/>
      <c r="D95" s="39"/>
      <c r="E95" s="43"/>
      <c r="F95" s="43"/>
      <c r="G95" s="1"/>
      <c r="H95" s="1"/>
      <c r="I95" s="1"/>
      <c r="J95" s="1"/>
      <c r="K95" s="1"/>
    </row>
    <row r="96" ht="15.75" customHeight="1">
      <c r="A96" s="92"/>
      <c r="B96" s="1"/>
      <c r="C96" s="94"/>
      <c r="D96" s="39"/>
      <c r="E96" s="43"/>
      <c r="F96" s="43"/>
      <c r="G96" s="1"/>
      <c r="H96" s="1"/>
      <c r="I96" s="1"/>
      <c r="J96" s="1"/>
      <c r="K96" s="1"/>
    </row>
    <row r="97" ht="15.75" customHeight="1">
      <c r="A97" s="92"/>
      <c r="B97" s="1"/>
      <c r="C97" s="94"/>
      <c r="D97" s="39"/>
      <c r="E97" s="43"/>
      <c r="F97" s="43"/>
      <c r="G97" s="1"/>
      <c r="H97" s="1"/>
      <c r="I97" s="1"/>
      <c r="J97" s="1"/>
      <c r="K97" s="1"/>
    </row>
    <row r="98" ht="15.75" customHeight="1">
      <c r="A98" s="92"/>
      <c r="B98" s="1"/>
      <c r="C98" s="94"/>
      <c r="D98" s="39"/>
      <c r="E98" s="43"/>
      <c r="F98" s="43"/>
      <c r="G98" s="1"/>
      <c r="H98" s="1"/>
      <c r="I98" s="1"/>
      <c r="J98" s="1"/>
      <c r="K98" s="1"/>
    </row>
    <row r="99" ht="15.75" customHeight="1">
      <c r="A99" s="92"/>
      <c r="B99" s="1"/>
      <c r="C99" s="94"/>
      <c r="D99" s="39"/>
      <c r="E99" s="43"/>
      <c r="F99" s="43"/>
      <c r="G99" s="1"/>
      <c r="H99" s="1"/>
      <c r="I99" s="1"/>
      <c r="J99" s="1"/>
      <c r="K99" s="1"/>
    </row>
    <row r="100" ht="15.75" customHeight="1">
      <c r="A100" s="92"/>
      <c r="B100" s="1"/>
      <c r="C100" s="94"/>
      <c r="D100" s="39"/>
      <c r="E100" s="43"/>
      <c r="F100" s="43"/>
      <c r="G100" s="1"/>
      <c r="H100" s="1"/>
      <c r="I100" s="1"/>
      <c r="J100" s="1"/>
      <c r="K100" s="1"/>
    </row>
  </sheetData>
  <printOptions/>
  <pageMargins bottom="0.5905511811023623" footer="0.0" header="0.0" left="0.984251968503937" right="0.5905511811023623" top="0.5905511811023623"/>
  <pageSetup paperSize="9" scale="79" orientation="portrait"/>
  <drawing r:id="rId1"/>
</worksheet>
</file>

<file path=docProps/app.xml><?xml version="1.0" encoding="utf-8"?>
<Properties xmlns="http://schemas.openxmlformats.org/officeDocument/2006/extended-properties" xmlns:vt="http://schemas.openxmlformats.org/officeDocument/2006/docPropsVTypes">
  <ScaleCrop>false</ScaleCrop>
  <HeadingPairs>
    <vt:vector baseType="variant" size="4">
      <vt:variant>
        <vt:lpstr>Delovni listi</vt:lpstr>
      </vt:variant>
      <vt:variant>
        <vt:i4>2</vt:i4>
      </vt:variant>
      <vt:variant>
        <vt:lpstr>Imenovani obsegi</vt:lpstr>
      </vt:variant>
      <vt:variant>
        <vt:i4>3</vt:i4>
      </vt:variant>
    </vt:vector>
  </HeadingPairs>
  <TitlesOfParts>
    <vt:vector baseType="lpstr" size="5">
      <vt:lpstr>Vrtički MUSTE</vt:lpstr>
      <vt:lpstr>VODOVOD vrtički Muste</vt:lpstr>
      <vt:lpstr>'VODOVOD vrtički Muste'!Področje_tiskanja</vt:lpstr>
      <vt:lpstr>'Vrtički MUSTE'!Področje_tiskanja</vt:lpstr>
      <vt:lpstr>'Vrtički MUSTE'!Tiskanje_naslovov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1998-08-12T12:27:37Z</dcterms:created>
  <cp:lastPrinted>2019-08-29T19:51:22Z</cp:lastPrinted>
  <dcterms:modified xsi:type="dcterms:W3CDTF">2020-08-06T12:04:34Z</dcterms:modified>
</cp:coreProperties>
</file>